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/>
  <bookViews>
    <workbookView xWindow="60" yWindow="-15" windowWidth="15480" windowHeight="1164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</sheets>
  <definedNames>
    <definedName name="_xlnm._FilterDatabase" localSheetId="5" hidden="1">'Call Tracker (Equity &amp; F&amp;O)'!$Q$1:$S$477</definedName>
    <definedName name="_xlnm._FilterDatabase" localSheetId="1" hidden="1">'Future Intra'!$A$9:$O$174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131" i="7"/>
  <c r="L131" s="1"/>
  <c r="K180"/>
  <c r="M180" s="1"/>
  <c r="K40"/>
  <c r="L40" s="1"/>
  <c r="O43"/>
  <c r="K178"/>
  <c r="M178" s="1"/>
  <c r="K122"/>
  <c r="L122" s="1"/>
  <c r="K73"/>
  <c r="K72"/>
  <c r="K133"/>
  <c r="L133" s="1"/>
  <c r="O42"/>
  <c r="K89"/>
  <c r="L89" s="1"/>
  <c r="K88"/>
  <c r="L88" s="1"/>
  <c r="K87"/>
  <c r="L87" s="1"/>
  <c r="O132"/>
  <c r="K125"/>
  <c r="L125" s="1"/>
  <c r="O130"/>
  <c r="K127"/>
  <c r="L127" s="1"/>
  <c r="O41"/>
  <c r="O129"/>
  <c r="O128"/>
  <c r="K126"/>
  <c r="L126" s="1"/>
  <c r="K124"/>
  <c r="L124" s="1"/>
  <c r="K179"/>
  <c r="M179" s="1"/>
  <c r="K177"/>
  <c r="M177" s="1"/>
  <c r="K123"/>
  <c r="L123" s="1"/>
  <c r="K176"/>
  <c r="M176" s="1"/>
  <c r="K33"/>
  <c r="L33" s="1"/>
  <c r="K174"/>
  <c r="M174" s="1"/>
  <c r="K32"/>
  <c r="L32" s="1"/>
  <c r="K169"/>
  <c r="L169" s="1"/>
  <c r="K121"/>
  <c r="L121" s="1"/>
  <c r="K38"/>
  <c r="L38" s="1"/>
  <c r="K39"/>
  <c r="L39" s="1"/>
  <c r="K175"/>
  <c r="L175" s="1"/>
  <c r="O37"/>
  <c r="K35" l="1"/>
  <c r="L35" s="1"/>
  <c r="K31"/>
  <c r="L31" s="1"/>
  <c r="K173"/>
  <c r="L173" s="1"/>
  <c r="K36"/>
  <c r="L36" s="1"/>
  <c r="K172"/>
  <c r="M172" s="1"/>
  <c r="K34"/>
  <c r="L34" s="1"/>
  <c r="K171"/>
  <c r="M171" s="1"/>
  <c r="K120"/>
  <c r="L120" s="1"/>
  <c r="K170"/>
  <c r="M170" s="1"/>
  <c r="L70"/>
  <c r="K71"/>
  <c r="K70"/>
  <c r="K27"/>
  <c r="L27" s="1"/>
  <c r="K119"/>
  <c r="L119" s="1"/>
  <c r="K118"/>
  <c r="L118" s="1"/>
  <c r="K168"/>
  <c r="M168" s="1"/>
  <c r="K166"/>
  <c r="M166" s="1"/>
  <c r="K164"/>
  <c r="M164" s="1"/>
  <c r="K115"/>
  <c r="L115" s="1"/>
  <c r="K105"/>
  <c r="L105" s="1"/>
  <c r="K30"/>
  <c r="L30" s="1"/>
  <c r="K167"/>
  <c r="M167" s="1"/>
  <c r="K165"/>
  <c r="L165" s="1"/>
  <c r="K162"/>
  <c r="M162" s="1"/>
  <c r="K117"/>
  <c r="L117" s="1"/>
  <c r="K161"/>
  <c r="M161" s="1"/>
  <c r="K24"/>
  <c r="L24" s="1"/>
  <c r="K163"/>
  <c r="M163" s="1"/>
  <c r="K157"/>
  <c r="M157" s="1"/>
  <c r="K160"/>
  <c r="M160" s="1"/>
  <c r="K26"/>
  <c r="L26" s="1"/>
  <c r="K25"/>
  <c r="L25" s="1"/>
  <c r="K116"/>
  <c r="L116" s="1"/>
  <c r="K159" l="1"/>
  <c r="M159" s="1"/>
  <c r="K86"/>
  <c r="L86" s="1"/>
  <c r="K85"/>
  <c r="L85" s="1"/>
  <c r="K113"/>
  <c r="L113" s="1"/>
  <c r="K158"/>
  <c r="M158" s="1"/>
  <c r="K114"/>
  <c r="L114" s="1"/>
  <c r="K28"/>
  <c r="L28" s="1"/>
  <c r="K29"/>
  <c r="L29" s="1"/>
  <c r="K112"/>
  <c r="L112" s="1"/>
  <c r="K156"/>
  <c r="M156" s="1"/>
  <c r="K154"/>
  <c r="M154" s="1"/>
  <c r="K153"/>
  <c r="M153" s="1"/>
  <c r="L68"/>
  <c r="L66"/>
  <c r="K69"/>
  <c r="K68"/>
  <c r="K67"/>
  <c r="K66"/>
  <c r="L64"/>
  <c r="K155" l="1"/>
  <c r="M155" s="1"/>
  <c r="K109"/>
  <c r="L109" s="1"/>
  <c r="K22"/>
  <c r="L22" s="1"/>
  <c r="K111"/>
  <c r="L111" s="1"/>
  <c r="K23"/>
  <c r="L23" s="1"/>
  <c r="K64"/>
  <c r="K65"/>
  <c r="K21"/>
  <c r="L21" s="1"/>
  <c r="K110"/>
  <c r="L110" s="1"/>
  <c r="K152"/>
  <c r="M152" s="1"/>
  <c r="K151"/>
  <c r="M151" s="1"/>
  <c r="K108"/>
  <c r="L108" s="1"/>
  <c r="K150"/>
  <c r="M150" s="1"/>
  <c r="K149"/>
  <c r="M149" s="1"/>
  <c r="K148"/>
  <c r="M148" s="1"/>
  <c r="K147"/>
  <c r="M147" s="1"/>
  <c r="K107"/>
  <c r="L107" s="1"/>
  <c r="K106"/>
  <c r="L106" s="1"/>
  <c r="K101"/>
  <c r="L101" s="1"/>
  <c r="L62"/>
  <c r="K99"/>
  <c r="L99" s="1"/>
  <c r="K104"/>
  <c r="L104" s="1"/>
  <c r="K63"/>
  <c r="K62"/>
  <c r="K20"/>
  <c r="L20" s="1"/>
  <c r="K103"/>
  <c r="L103" s="1"/>
  <c r="K57"/>
  <c r="L57" s="1"/>
  <c r="L60"/>
  <c r="K61"/>
  <c r="K60"/>
  <c r="L58"/>
  <c r="K145"/>
  <c r="M145" s="1"/>
  <c r="K19"/>
  <c r="L19" s="1"/>
  <c r="K10"/>
  <c r="L10" s="1"/>
  <c r="K18"/>
  <c r="L18" s="1"/>
  <c r="K17"/>
  <c r="L17" s="1"/>
  <c r="K59"/>
  <c r="K58"/>
  <c r="K102"/>
  <c r="L102" s="1"/>
  <c r="K56"/>
  <c r="L56" s="1"/>
  <c r="K146"/>
  <c r="M146" s="1"/>
  <c r="K13"/>
  <c r="L13" s="1"/>
  <c r="K100"/>
  <c r="L100" s="1"/>
  <c r="K144"/>
  <c r="M144" s="1"/>
  <c r="K14"/>
  <c r="L14" s="1"/>
  <c r="K16"/>
  <c r="L16" s="1"/>
  <c r="K15"/>
  <c r="L15" s="1"/>
  <c r="K11"/>
  <c r="L11" s="1"/>
  <c r="K53"/>
  <c r="K52"/>
  <c r="K55"/>
  <c r="K54"/>
  <c r="K12"/>
  <c r="L12" s="1"/>
  <c r="K295" l="1"/>
  <c r="L295" s="1"/>
  <c r="K333"/>
  <c r="L333" s="1"/>
  <c r="K252"/>
  <c r="L252" s="1"/>
  <c r="K335" l="1"/>
  <c r="L335" s="1"/>
  <c r="K262" l="1"/>
  <c r="L262" s="1"/>
  <c r="A221" l="1"/>
  <c r="A222" s="1"/>
  <c r="A223" s="1"/>
  <c r="A224" s="1"/>
  <c r="A225" s="1"/>
  <c r="A226" s="1"/>
  <c r="A227" s="1"/>
  <c r="A228" l="1"/>
  <c r="A229" s="1"/>
  <c r="A230"/>
  <c r="A231" s="1"/>
  <c r="A232" s="1"/>
  <c r="A233" s="1"/>
  <c r="A234" s="1"/>
  <c r="A235" s="1"/>
  <c r="K326" l="1"/>
  <c r="K319"/>
  <c r="K313"/>
  <c r="K308"/>
  <c r="K281"/>
  <c r="K329"/>
  <c r="K328"/>
  <c r="K325"/>
  <c r="K324"/>
  <c r="K323"/>
  <c r="K322"/>
  <c r="K321"/>
  <c r="K320"/>
  <c r="K315"/>
  <c r="K316"/>
  <c r="K317"/>
  <c r="K318"/>
  <c r="K314"/>
  <c r="K310"/>
  <c r="K311"/>
  <c r="K312"/>
  <c r="K309"/>
  <c r="K306"/>
  <c r="K305"/>
  <c r="K297"/>
  <c r="K298"/>
  <c r="K299"/>
  <c r="K300"/>
  <c r="K301"/>
  <c r="K302"/>
  <c r="K303"/>
  <c r="K296"/>
  <c r="K287"/>
  <c r="K288"/>
  <c r="K289"/>
  <c r="K290"/>
  <c r="K291"/>
  <c r="K292"/>
  <c r="K293"/>
  <c r="K294"/>
  <c r="K286"/>
  <c r="K285"/>
  <c r="K284"/>
  <c r="K278"/>
  <c r="K279"/>
  <c r="K280"/>
  <c r="K277"/>
  <c r="K271"/>
  <c r="K272"/>
  <c r="K273"/>
  <c r="K274"/>
  <c r="K275"/>
  <c r="K270"/>
  <c r="K264"/>
  <c r="K265"/>
  <c r="K266"/>
  <c r="K267"/>
  <c r="K268"/>
  <c r="K263"/>
  <c r="K254"/>
  <c r="K255"/>
  <c r="K256"/>
  <c r="K257"/>
  <c r="K258"/>
  <c r="K259"/>
  <c r="K260"/>
  <c r="K261"/>
  <c r="K253"/>
  <c r="K248"/>
  <c r="K249"/>
  <c r="K250"/>
  <c r="K251"/>
  <c r="K245"/>
  <c r="K243"/>
  <c r="K221"/>
  <c r="K222"/>
  <c r="K223"/>
  <c r="K224"/>
  <c r="K225"/>
  <c r="K226"/>
  <c r="K227"/>
  <c r="K228"/>
  <c r="K229"/>
  <c r="K230"/>
  <c r="K231"/>
  <c r="K232"/>
  <c r="K233"/>
  <c r="K234"/>
  <c r="K235"/>
  <c r="K236"/>
  <c r="K237"/>
  <c r="K238"/>
  <c r="K239"/>
  <c r="K240"/>
  <c r="K241"/>
  <c r="K219"/>
  <c r="K220"/>
  <c r="L329" l="1"/>
  <c r="L328" l="1"/>
  <c r="L266" l="1"/>
  <c r="L275"/>
  <c r="L323" l="1"/>
  <c r="L321"/>
  <c r="L320" l="1"/>
  <c r="L270" l="1"/>
  <c r="L254"/>
  <c r="L313" l="1"/>
  <c r="M7"/>
  <c r="L325"/>
  <c r="L326"/>
  <c r="L311"/>
  <c r="L318" l="1"/>
  <c r="L308" l="1"/>
  <c r="L324"/>
  <c r="L281"/>
  <c r="L319"/>
  <c r="L305" l="1"/>
  <c r="L314"/>
  <c r="L322"/>
  <c r="L310" l="1"/>
  <c r="L268"/>
  <c r="L233"/>
  <c r="L312" l="1"/>
  <c r="L317"/>
  <c r="L296"/>
  <c r="L250" l="1"/>
  <c r="L316" l="1"/>
  <c r="L315" l="1"/>
  <c r="L301"/>
  <c r="L278" l="1"/>
  <c r="L309"/>
  <c r="L303"/>
  <c r="L306" l="1"/>
  <c r="L302"/>
  <c r="L300"/>
  <c r="L299"/>
  <c r="L298"/>
  <c r="L297"/>
  <c r="L294"/>
  <c r="L293"/>
  <c r="L292"/>
  <c r="L290"/>
  <c r="L289"/>
  <c r="L288"/>
  <c r="L287"/>
  <c r="L286"/>
  <c r="L285"/>
  <c r="L284"/>
  <c r="L280"/>
  <c r="L279"/>
  <c r="L277"/>
  <c r="L274"/>
  <c r="L273"/>
  <c r="L272"/>
  <c r="L271"/>
  <c r="L267"/>
  <c r="L265"/>
  <c r="L264"/>
  <c r="L263"/>
  <c r="L261"/>
  <c r="L260"/>
  <c r="L259"/>
  <c r="L258"/>
  <c r="L257"/>
  <c r="L256"/>
  <c r="L255"/>
  <c r="L253"/>
  <c r="L251"/>
  <c r="L249"/>
  <c r="L248"/>
  <c r="H247"/>
  <c r="F246"/>
  <c r="L245"/>
  <c r="L243"/>
  <c r="L241"/>
  <c r="L240"/>
  <c r="L239"/>
  <c r="L238"/>
  <c r="L237"/>
  <c r="L236"/>
  <c r="L235"/>
  <c r="L234"/>
  <c r="L232"/>
  <c r="L231"/>
  <c r="L230"/>
  <c r="L229"/>
  <c r="L228"/>
  <c r="L227"/>
  <c r="L226"/>
  <c r="L225"/>
  <c r="L224"/>
  <c r="L223"/>
  <c r="L222"/>
  <c r="L221"/>
  <c r="L220"/>
  <c r="L219"/>
  <c r="K247" l="1"/>
  <c r="L247" s="1"/>
  <c r="K246"/>
  <c r="L246" s="1"/>
  <c r="A236"/>
  <c r="A237" s="1"/>
  <c r="A238" s="1"/>
  <c r="A239" s="1"/>
  <c r="A240" s="1"/>
  <c r="A241" s="1"/>
  <c r="A242" s="1"/>
  <c r="A243" s="1"/>
  <c r="A244" s="1"/>
  <c r="A245" s="1"/>
  <c r="A246" s="1"/>
  <c r="A247" s="1"/>
  <c r="A248" s="1"/>
  <c r="A249" s="1"/>
  <c r="L6" i="2" l="1"/>
  <c r="D7" i="6"/>
  <c r="K6" i="4"/>
  <c r="K6" i="3"/>
</calcChain>
</file>

<file path=xl/sharedStrings.xml><?xml version="1.0" encoding="utf-8"?>
<sst xmlns="http://schemas.openxmlformats.org/spreadsheetml/2006/main" count="7920" uniqueCount="3851">
  <si>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</si>
  <si>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</si>
  <si>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</si>
  <si>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</si>
  <si>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</si>
  <si>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</si>
  <si>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</si>
  <si>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</si>
  <si>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</si>
  <si>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</si>
  <si>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</si>
  <si>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</si>
  <si>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FOR INTRA DAY TRADING</t>
  </si>
  <si>
    <t>Sr.no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</si>
  <si>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</si>
  <si>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</si>
  <si>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</si>
  <si>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</si>
  <si>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</si>
  <si>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</si>
  <si>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</si>
  <si>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</si>
  <si>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</si>
  <si>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</si>
  <si>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</si>
  <si>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</si>
  <si>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</si>
  <si>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</si>
  <si>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NIFTY</t>
  </si>
  <si>
    <t>BANKNIFTY</t>
  </si>
  <si>
    <t>ACC</t>
  </si>
  <si>
    <t>ADANIENT</t>
  </si>
  <si>
    <t>ADANIPORTS</t>
  </si>
  <si>
    <t>ADANIPOWER</t>
  </si>
  <si>
    <t>ALBK</t>
  </si>
  <si>
    <t>AMBUJACEM</t>
  </si>
  <si>
    <t>ANDHRABANK</t>
  </si>
  <si>
    <t>APOLLOHOSP</t>
  </si>
  <si>
    <t>APOLLOTYRE</t>
  </si>
  <si>
    <t>ARVIND</t>
  </si>
  <si>
    <t>ASHOKLEY</t>
  </si>
  <si>
    <t>ASIANPAINT</t>
  </si>
  <si>
    <t>AUROPHARMA</t>
  </si>
  <si>
    <t>AXISBANK</t>
  </si>
  <si>
    <t>BAJAJ-AUTO</t>
  </si>
  <si>
    <t>BANKBARODA</t>
  </si>
  <si>
    <t>BANKINDIA</t>
  </si>
  <si>
    <t>BATAINDIA</t>
  </si>
  <si>
    <t>BHARATFORG</t>
  </si>
  <si>
    <t>BHARTIARTL</t>
  </si>
  <si>
    <t>BHEL</t>
  </si>
  <si>
    <t>BIOCON</t>
  </si>
  <si>
    <t>BOSCHLTD</t>
  </si>
  <si>
    <t>BPCL</t>
  </si>
  <si>
    <t>CANBK</t>
  </si>
  <si>
    <t>CENTURYTEX</t>
  </si>
  <si>
    <t>CESC</t>
  </si>
  <si>
    <t>CIPLA</t>
  </si>
  <si>
    <t>COALINDIA</t>
  </si>
  <si>
    <t>COLPAL</t>
  </si>
  <si>
    <t>DABUR</t>
  </si>
  <si>
    <t>DISHTV</t>
  </si>
  <si>
    <t>DIVISLAB</t>
  </si>
  <si>
    <t>DLF</t>
  </si>
  <si>
    <t>DRREDDY</t>
  </si>
  <si>
    <t>EICHERMOT</t>
  </si>
  <si>
    <t>ENGINERSIN</t>
  </si>
  <si>
    <t>EXIDEIND</t>
  </si>
  <si>
    <t>FEDERALBNK</t>
  </si>
  <si>
    <t>GAIL</t>
  </si>
  <si>
    <t>GLENMARK</t>
  </si>
  <si>
    <t>GMRINFRA</t>
  </si>
  <si>
    <t>GODREJIND</t>
  </si>
  <si>
    <t>GRASIM</t>
  </si>
  <si>
    <t>HAVELLS</t>
  </si>
  <si>
    <t>HCLTECH</t>
  </si>
  <si>
    <t>HDFC</t>
  </si>
  <si>
    <t>HDFCBANK</t>
  </si>
  <si>
    <t>HDIL</t>
  </si>
  <si>
    <t>HEROMOTOCO</t>
  </si>
  <si>
    <t>HEXAWARE</t>
  </si>
  <si>
    <t>HINDALCO</t>
  </si>
  <si>
    <t>HINDPETRO</t>
  </si>
  <si>
    <t>HINDUNILVR</t>
  </si>
  <si>
    <t>HINDZINC</t>
  </si>
  <si>
    <t>IBREALEST</t>
  </si>
  <si>
    <t>IBULHSGFIN</t>
  </si>
  <si>
    <t>ICICIBANK</t>
  </si>
  <si>
    <t>IDBI</t>
  </si>
  <si>
    <t>IDEA</t>
  </si>
  <si>
    <t>IDFC</t>
  </si>
  <si>
    <t>IFCI</t>
  </si>
  <si>
    <t>IGL</t>
  </si>
  <si>
    <t>INDIACEM</t>
  </si>
  <si>
    <t>INDUSINDBK</t>
  </si>
  <si>
    <t>INFY</t>
  </si>
  <si>
    <t>IOB</t>
  </si>
  <si>
    <t>IOC</t>
  </si>
  <si>
    <t>IRB</t>
  </si>
  <si>
    <t>ITC</t>
  </si>
  <si>
    <t>JINDALSTEL</t>
  </si>
  <si>
    <t>JISLJALEQS</t>
  </si>
  <si>
    <t>JPASSOCIAT</t>
  </si>
  <si>
    <t>JSWENERGY</t>
  </si>
  <si>
    <t>JSWSTEEL</t>
  </si>
  <si>
    <t>JUBLFOOD</t>
  </si>
  <si>
    <t>JUSTDIAL</t>
  </si>
  <si>
    <t>KOTAKBANK</t>
  </si>
  <si>
    <t>KTKBANK</t>
  </si>
  <si>
    <t>L&amp;TFH</t>
  </si>
  <si>
    <t>LICHSGFIN</t>
  </si>
  <si>
    <t>LT</t>
  </si>
  <si>
    <t>LUPIN</t>
  </si>
  <si>
    <t>M&amp;M</t>
  </si>
  <si>
    <t>M&amp;MFIN</t>
  </si>
  <si>
    <t>MARUTI</t>
  </si>
  <si>
    <t>MCLEODRUSS</t>
  </si>
  <si>
    <t>MINDTREE</t>
  </si>
  <si>
    <t>MOTHERSUMI</t>
  </si>
  <si>
    <t>MRF</t>
  </si>
  <si>
    <t>NHPC</t>
  </si>
  <si>
    <t>NMDC</t>
  </si>
  <si>
    <t>NTPC</t>
  </si>
  <si>
    <t>OFSS</t>
  </si>
  <si>
    <t>ONGC</t>
  </si>
  <si>
    <t>ORIENTBANK</t>
  </si>
  <si>
    <t>PETRONET</t>
  </si>
  <si>
    <t>PFC</t>
  </si>
  <si>
    <t>PNB</t>
  </si>
  <si>
    <t>POWERGRID</t>
  </si>
  <si>
    <t>PTC</t>
  </si>
  <si>
    <t>RCOM</t>
  </si>
  <si>
    <t>RECLTD</t>
  </si>
  <si>
    <t>RELCAPITAL</t>
  </si>
  <si>
    <t>RELIANCE</t>
  </si>
  <si>
    <t>RELINFRA</t>
  </si>
  <si>
    <t>RPOWER</t>
  </si>
  <si>
    <t>SAIL</t>
  </si>
  <si>
    <t>SBIN</t>
  </si>
  <si>
    <t>SIEMENS</t>
  </si>
  <si>
    <t>SRTRANSFIN</t>
  </si>
  <si>
    <t>STAR</t>
  </si>
  <si>
    <t>SUNPHARMA</t>
  </si>
  <si>
    <t>SUNTV</t>
  </si>
  <si>
    <t>SYNDIBANK</t>
  </si>
  <si>
    <t>TATACHEM</t>
  </si>
  <si>
    <t>TATACOMM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</si>
  <si>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</si>
  <si>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</si>
  <si>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</si>
  <si>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</si>
  <si>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</si>
  <si>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</si>
  <si>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</si>
  <si>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</si>
  <si>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TVSMOTOR</t>
  </si>
  <si>
    <t>UBL</t>
  </si>
  <si>
    <t>UCOBANK</t>
  </si>
  <si>
    <t>ULTRACEMCO</t>
  </si>
  <si>
    <t>UNIONBANK</t>
  </si>
  <si>
    <t>UNITECH</t>
  </si>
  <si>
    <t>UPL</t>
  </si>
  <si>
    <t>VOLTAS</t>
  </si>
  <si>
    <t>WIPRO</t>
  </si>
  <si>
    <t>WOCKPHARMA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</si>
  <si>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</si>
  <si>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</si>
  <si>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</si>
  <si>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</si>
  <si>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</si>
  <si>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</si>
  <si>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</si>
  <si>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</si>
  <si>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</si>
  <si>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</si>
  <si>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</si>
  <si>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</si>
  <si>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</si>
  <si>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</si>
  <si>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</si>
  <si>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</si>
  <si>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</si>
  <si>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GSKCONS</t>
  </si>
  <si>
    <t>Don’t take a open position home</t>
  </si>
  <si>
    <t>PREVIOUS</t>
  </si>
  <si>
    <r>
      <t xml:space="preserve">Note:     </t>
    </r>
    <r>
      <rPr>
        <b/>
        <sz val="9"/>
        <rFont val="MS Sans Serif"/>
        <family val="2"/>
      </rPr>
      <t>Pivot Point:Intra day trading tool</t>
    </r>
  </si>
  <si>
    <t>ABB</t>
  </si>
  <si>
    <t>AMARAJABAT</t>
  </si>
  <si>
    <t>BAJFINANCE</t>
  </si>
  <si>
    <t>BAJAJFINSV</t>
  </si>
  <si>
    <t>BEL</t>
  </si>
  <si>
    <t>INFRATEL</t>
  </si>
  <si>
    <t>BHUSANSTL</t>
  </si>
  <si>
    <t>BRITANNIA</t>
  </si>
  <si>
    <t>CRISIL</t>
  </si>
  <si>
    <t>CADILAHC</t>
  </si>
  <si>
    <t>CONCOR</t>
  </si>
  <si>
    <t>EMAMILTD</t>
  </si>
  <si>
    <t>GESHIP</t>
  </si>
  <si>
    <t>GSPL</t>
  </si>
  <si>
    <t>INDHOTEL</t>
  </si>
  <si>
    <t>IPCALAB</t>
  </si>
  <si>
    <t>J&amp;KBANK</t>
  </si>
  <si>
    <t>KPIT</t>
  </si>
  <si>
    <t>KANSAINER</t>
  </si>
  <si>
    <t>KARURVYSYA</t>
  </si>
  <si>
    <t>MPHASIS</t>
  </si>
  <si>
    <t>OIL</t>
  </si>
  <si>
    <t>PIDILITIND</t>
  </si>
  <si>
    <t>PEL</t>
  </si>
  <si>
    <t>PGHH</t>
  </si>
  <si>
    <t>SANOFI</t>
  </si>
  <si>
    <t>SHREECEM</t>
  </si>
  <si>
    <t>SOUTHBANK</t>
  </si>
  <si>
    <t>RAMCOCEM</t>
  </si>
  <si>
    <t>THERMAX</t>
  </si>
  <si>
    <t>TORNTPHARM</t>
  </si>
  <si>
    <t>TORNTPOWER</t>
  </si>
  <si>
    <t>Date</t>
  </si>
  <si>
    <t>-</t>
  </si>
  <si>
    <t>Client Name</t>
  </si>
  <si>
    <t>Quantity Traded</t>
  </si>
  <si>
    <t>Trade Price / Wt.Avg.trade price</t>
  </si>
  <si>
    <t>Buy / Sell</t>
  </si>
  <si>
    <t>Subject :</t>
  </si>
  <si>
    <t>BULK DEAL</t>
  </si>
  <si>
    <t>Scrip code</t>
  </si>
  <si>
    <t>Scrip Name</t>
  </si>
  <si>
    <t>VEDL</t>
  </si>
  <si>
    <t>KSCL</t>
  </si>
  <si>
    <t>SRF</t>
  </si>
  <si>
    <t>PAGEIND</t>
  </si>
  <si>
    <t>CEATLTD</t>
  </si>
  <si>
    <t>CASTROLIND</t>
  </si>
  <si>
    <t>DHFL</t>
  </si>
  <si>
    <t>AJANTPHARM</t>
  </si>
  <si>
    <t>Back to Main Page</t>
  </si>
  <si>
    <t>Back To Main Page</t>
  </si>
  <si>
    <t>Total Trade Quanity in Lakhs</t>
  </si>
  <si>
    <t xml:space="preserve">Exchange  </t>
  </si>
  <si>
    <t xml:space="preserve"> </t>
  </si>
  <si>
    <t>BEML</t>
  </si>
  <si>
    <t>MARICO</t>
  </si>
  <si>
    <t>NCC</t>
  </si>
  <si>
    <t>TV18BRDCST</t>
  </si>
  <si>
    <t>Nifty Midcap 50</t>
  </si>
  <si>
    <t>JPPOWER</t>
  </si>
  <si>
    <t>NIFTYIT</t>
  </si>
  <si>
    <t>NIFTYMID50</t>
  </si>
  <si>
    <t>Nifty 50</t>
  </si>
  <si>
    <t>Nifty Bank</t>
  </si>
  <si>
    <t>Nifty Infra</t>
  </si>
  <si>
    <t>Nifty IT</t>
  </si>
  <si>
    <t>Nifty PSE</t>
  </si>
  <si>
    <t>SELL</t>
  </si>
  <si>
    <t>BUY</t>
  </si>
  <si>
    <t>BSE</t>
  </si>
  <si>
    <t>Company</t>
  </si>
  <si>
    <t>Rec</t>
  </si>
  <si>
    <t>Rec Price</t>
  </si>
  <si>
    <t>Stop Loss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</si>
  <si>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</si>
  <si>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</si>
  <si>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</si>
  <si>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</si>
  <si>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</si>
  <si>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</si>
  <si>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</si>
  <si>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Buy</t>
  </si>
  <si>
    <t>Open</t>
  </si>
  <si>
    <t>Successful</t>
  </si>
  <si>
    <t>Profit / Loss per share</t>
  </si>
  <si>
    <t>Gain / Loss  per Lot</t>
  </si>
  <si>
    <t>Lot</t>
  </si>
  <si>
    <t xml:space="preserve">Master Trade Medium Risk </t>
  </si>
  <si>
    <t>Smart Delivery Trade</t>
  </si>
  <si>
    <t xml:space="preserve">Investment Idea </t>
  </si>
  <si>
    <t>Point of Review</t>
  </si>
  <si>
    <t>Close Rate</t>
  </si>
  <si>
    <t>L&amp;T Finance Holding</t>
  </si>
  <si>
    <t>Accu</t>
  </si>
  <si>
    <t>Finolex Inds</t>
  </si>
  <si>
    <t>Target Achieved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</si>
  <si>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</si>
  <si>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</si>
  <si>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</si>
  <si>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</si>
  <si>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</si>
  <si>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</si>
  <si>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</si>
  <si>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</si>
  <si>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</si>
  <si>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</si>
  <si>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</si>
  <si>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</si>
  <si>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</si>
  <si>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</si>
  <si>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</si>
  <si>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</si>
  <si>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</si>
  <si>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</si>
  <si>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</si>
  <si>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</si>
  <si>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</si>
  <si>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</si>
  <si>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</si>
  <si>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</si>
  <si>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</si>
  <si>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</si>
  <si>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</si>
  <si>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</si>
  <si>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</si>
  <si>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Profit of Rs.95.00/-</t>
  </si>
  <si>
    <t>GSFC</t>
  </si>
  <si>
    <t>Sundrmfast</t>
  </si>
  <si>
    <t>GPPL</t>
  </si>
  <si>
    <t>230-240</t>
  </si>
  <si>
    <t>280-285</t>
  </si>
  <si>
    <t>ORIENTCEM</t>
  </si>
  <si>
    <t>220-225</t>
  </si>
  <si>
    <t>PFS</t>
  </si>
  <si>
    <t>49-50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</si>
  <si>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</si>
  <si>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</si>
  <si>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</si>
  <si>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</si>
  <si>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</si>
  <si>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</si>
  <si>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</si>
  <si>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</si>
  <si>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</si>
  <si>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</si>
  <si>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Allcargo logistics</t>
  </si>
  <si>
    <t xml:space="preserve">Camline Fine </t>
  </si>
  <si>
    <t xml:space="preserve">Target Achieved </t>
  </si>
  <si>
    <t>LLOYD ELECTRIC &amp; ENG LTD</t>
  </si>
  <si>
    <t>KEC International ltd</t>
  </si>
  <si>
    <t>Gruh Finance</t>
  </si>
  <si>
    <t>Zensar Technology</t>
  </si>
  <si>
    <t>Techno -Funda  (positional)</t>
  </si>
  <si>
    <t>Call Tracker</t>
  </si>
  <si>
    <t>Stop Loss***</t>
  </si>
  <si>
    <t>CLBS = Closing Basis ***</t>
  </si>
  <si>
    <t>Vinati Organics Ltd</t>
  </si>
  <si>
    <t>JETAIRWAYS</t>
  </si>
  <si>
    <t>GODREJCP</t>
  </si>
  <si>
    <t>SSWL</t>
  </si>
  <si>
    <t>Persistent System Ltd</t>
  </si>
  <si>
    <t>Pidilitind</t>
  </si>
  <si>
    <t>CUMMINSIND</t>
  </si>
  <si>
    <t>GRANULES</t>
  </si>
  <si>
    <t>ICIL</t>
  </si>
  <si>
    <t>MCDOWELL-N</t>
  </si>
  <si>
    <t>PCJEWELLER</t>
  </si>
  <si>
    <t>TATAELXSI</t>
  </si>
  <si>
    <t>Ashoka Buildcon Ltd</t>
  </si>
  <si>
    <t>MFSL</t>
  </si>
  <si>
    <t>PTC INDIA FIN SERV LTD</t>
  </si>
  <si>
    <t>36-37</t>
  </si>
  <si>
    <t>Greaves Cotton Ltd.</t>
  </si>
  <si>
    <t>150-155</t>
  </si>
  <si>
    <t>Magma</t>
  </si>
  <si>
    <t>Profit of Rs.67/-</t>
  </si>
  <si>
    <t>OI</t>
  </si>
  <si>
    <t>Reinitiated $</t>
  </si>
  <si>
    <t>148-150</t>
  </si>
  <si>
    <t>KEC International ltd $</t>
  </si>
  <si>
    <t>CAMLINFINE  $</t>
  </si>
  <si>
    <t>Mindtree</t>
  </si>
  <si>
    <t>790-800</t>
  </si>
  <si>
    <t>DCBBANK</t>
  </si>
  <si>
    <t>NBCC</t>
  </si>
  <si>
    <t>STRTECH</t>
  </si>
  <si>
    <t>Atulauto</t>
  </si>
  <si>
    <t>495-505</t>
  </si>
  <si>
    <t>565-570</t>
  </si>
  <si>
    <t>SUVEN</t>
  </si>
  <si>
    <t>Positional  Call</t>
  </si>
  <si>
    <t>NATCOPHARM</t>
  </si>
  <si>
    <t>TRITURBINE</t>
  </si>
  <si>
    <t>NDL</t>
  </si>
  <si>
    <t>ALPHAGEO</t>
  </si>
  <si>
    <t>GDL</t>
  </si>
  <si>
    <t>DEEPIND</t>
  </si>
  <si>
    <t>GRAVITA</t>
  </si>
  <si>
    <t>VETO</t>
  </si>
  <si>
    <t>NSE Closed Price</t>
  </si>
  <si>
    <t>20MICRONS</t>
  </si>
  <si>
    <t>EQ</t>
  </si>
  <si>
    <t>INE144J01027</t>
  </si>
  <si>
    <t>3IINFOTECH</t>
  </si>
  <si>
    <t>INE748C01020</t>
  </si>
  <si>
    <t>3MINDIA</t>
  </si>
  <si>
    <t>INE470A01017</t>
  </si>
  <si>
    <t>8KMILES</t>
  </si>
  <si>
    <t>AARTIIND</t>
  </si>
  <si>
    <t>ABAN</t>
  </si>
  <si>
    <t>INE421A01028</t>
  </si>
  <si>
    <t>ABFRL</t>
  </si>
  <si>
    <t>INE647O01011</t>
  </si>
  <si>
    <t>INE012A01025</t>
  </si>
  <si>
    <t>ACCELYA</t>
  </si>
  <si>
    <t>INE793A01012</t>
  </si>
  <si>
    <t>INE423A01024</t>
  </si>
  <si>
    <t>INE742F01042</t>
  </si>
  <si>
    <t>INE814H01011</t>
  </si>
  <si>
    <t>ADANITRANS</t>
  </si>
  <si>
    <t>ADFFOODS</t>
  </si>
  <si>
    <t>INE982B01019</t>
  </si>
  <si>
    <t>ADORWELD</t>
  </si>
  <si>
    <t>INE045A01017</t>
  </si>
  <si>
    <t>ADVANIHOTR</t>
  </si>
  <si>
    <t>INE199C01026</t>
  </si>
  <si>
    <t>AEGISCHEM</t>
  </si>
  <si>
    <t>INE208C01025</t>
  </si>
  <si>
    <t>AHLUCONT</t>
  </si>
  <si>
    <t>INE758C01029</t>
  </si>
  <si>
    <t>AIAENG</t>
  </si>
  <si>
    <t>INE212H01026</t>
  </si>
  <si>
    <t>AIFL</t>
  </si>
  <si>
    <t>INE428O01016</t>
  </si>
  <si>
    <t>INE878A01011</t>
  </si>
  <si>
    <t>AJMERA</t>
  </si>
  <si>
    <t>INE298G01027</t>
  </si>
  <si>
    <t>AKZOINDIA</t>
  </si>
  <si>
    <t>INE133A01011</t>
  </si>
  <si>
    <t>ALICON</t>
  </si>
  <si>
    <t>INE062D01024</t>
  </si>
  <si>
    <t>ALKEM</t>
  </si>
  <si>
    <t>ALKYLAMINE</t>
  </si>
  <si>
    <t>INE150B01021</t>
  </si>
  <si>
    <t>ALLCARGO</t>
  </si>
  <si>
    <t>INE418H01029</t>
  </si>
  <si>
    <t>ALLSEC</t>
  </si>
  <si>
    <t>INE835G01018</t>
  </si>
  <si>
    <t>INE137C01018</t>
  </si>
  <si>
    <t>INE200A01026</t>
  </si>
  <si>
    <t>INE885A01032</t>
  </si>
  <si>
    <t>AMBIKCO</t>
  </si>
  <si>
    <t>INE540G01014</t>
  </si>
  <si>
    <t>INE079A01024</t>
  </si>
  <si>
    <t>AMRUTANJAN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</si>
  <si>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</si>
  <si>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</si>
  <si>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</si>
  <si>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</si>
  <si>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</si>
  <si>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</si>
  <si>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</si>
  <si>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ANSALHSG</t>
  </si>
  <si>
    <t>INE880B01015</t>
  </si>
  <si>
    <t>APLAPOLLO</t>
  </si>
  <si>
    <t>INE702C01019</t>
  </si>
  <si>
    <t>APLLTD</t>
  </si>
  <si>
    <t>INE901L01018</t>
  </si>
  <si>
    <t>INE437A01024</t>
  </si>
  <si>
    <t>INE438A01022</t>
  </si>
  <si>
    <t>APTECHT</t>
  </si>
  <si>
    <t>INE266F01018</t>
  </si>
  <si>
    <t>ARCHIDPLY</t>
  </si>
  <si>
    <t>INE877I01016</t>
  </si>
  <si>
    <t>ARCOTECH</t>
  </si>
  <si>
    <t>AROGRANITE</t>
  </si>
  <si>
    <t>INE210C01013</t>
  </si>
  <si>
    <t>ARROWGREEN</t>
  </si>
  <si>
    <t>INE570D01018</t>
  </si>
  <si>
    <t>ARROWTEX</t>
  </si>
  <si>
    <t>INE933J01015</t>
  </si>
  <si>
    <t>INE034A01011</t>
  </si>
  <si>
    <t>INE034S01021</t>
  </si>
  <si>
    <t>ASAHIINDIA</t>
  </si>
  <si>
    <t>INE439A01020</t>
  </si>
  <si>
    <t>ASAHISONG</t>
  </si>
  <si>
    <t>INE228I01012</t>
  </si>
  <si>
    <t>ASHAPURMIN</t>
  </si>
  <si>
    <t>INE348A01023</t>
  </si>
  <si>
    <t>ASHIANA</t>
  </si>
  <si>
    <t>INE365D01021</t>
  </si>
  <si>
    <t>ASHIMASYN</t>
  </si>
  <si>
    <t>INE440A01010</t>
  </si>
  <si>
    <t>ASHOKA</t>
  </si>
  <si>
    <t>INE442H01029</t>
  </si>
  <si>
    <t>INE208A01029</t>
  </si>
  <si>
    <t>INE021A01026</t>
  </si>
  <si>
    <t>ASIANTILES</t>
  </si>
  <si>
    <t>INE022I01019</t>
  </si>
  <si>
    <t>ASTEC</t>
  </si>
  <si>
    <t>INE563J01010</t>
  </si>
  <si>
    <t>ASTRAL</t>
  </si>
  <si>
    <t>INE006I01046</t>
  </si>
  <si>
    <t>ASTRAMICRO</t>
  </si>
  <si>
    <t>INE386C01029</t>
  </si>
  <si>
    <t>ASTRAZEN</t>
  </si>
  <si>
    <t>INE203A01020</t>
  </si>
  <si>
    <t>ATFL</t>
  </si>
  <si>
    <t>INE209A01019</t>
  </si>
  <si>
    <t>ATLANTA</t>
  </si>
  <si>
    <t>INE285H01022</t>
  </si>
  <si>
    <t>ATUL</t>
  </si>
  <si>
    <t>INE100A01010</t>
  </si>
  <si>
    <t>ATULAUTO</t>
  </si>
  <si>
    <t>INE951D01028</t>
  </si>
  <si>
    <t>AURIONPRO</t>
  </si>
  <si>
    <t>INE132H01018</t>
  </si>
  <si>
    <t>INE406A01037</t>
  </si>
  <si>
    <t>AUTOAXLES</t>
  </si>
  <si>
    <t>INE449A01011</t>
  </si>
  <si>
    <t>AVANTIFEED</t>
  </si>
  <si>
    <t>AVTNPL</t>
  </si>
  <si>
    <t>INE488D01021</t>
  </si>
  <si>
    <t>INE238A01034</t>
  </si>
  <si>
    <t>AXISCADES</t>
  </si>
  <si>
    <t>INE555B01013</t>
  </si>
  <si>
    <t>AYMSYNTEX</t>
  </si>
  <si>
    <t>INE193B01039</t>
  </si>
  <si>
    <t>INE917I01010</t>
  </si>
  <si>
    <t>BAJAJCORP</t>
  </si>
  <si>
    <t>INE933K01021</t>
  </si>
  <si>
    <t>BAJAJELEC</t>
  </si>
  <si>
    <t>INE193E01025</t>
  </si>
  <si>
    <t>INE918I01018</t>
  </si>
  <si>
    <t>BAJAJHIND</t>
  </si>
  <si>
    <t>BAJAJHLDNG</t>
  </si>
  <si>
    <t>BALAJITELE</t>
  </si>
  <si>
    <t>INE794B01026</t>
  </si>
  <si>
    <t>BALAMINES</t>
  </si>
  <si>
    <t>INE050E01027</t>
  </si>
  <si>
    <t>BALKRISIND</t>
  </si>
  <si>
    <t>INE787D01026</t>
  </si>
  <si>
    <t>BALLARPUR</t>
  </si>
  <si>
    <t>INE294A01037</t>
  </si>
  <si>
    <t>BALMLAWRIE</t>
  </si>
  <si>
    <t>INE164A01016</t>
  </si>
  <si>
    <t>BALPHARMA</t>
  </si>
  <si>
    <t>INE083D01012</t>
  </si>
  <si>
    <t>BALRAMCHIN</t>
  </si>
  <si>
    <t>INE119A01028</t>
  </si>
  <si>
    <t>BANARISUG</t>
  </si>
  <si>
    <t>INE459A01010</t>
  </si>
  <si>
    <t>BANCOINDIA</t>
  </si>
  <si>
    <t>INE213C01025</t>
  </si>
  <si>
    <t>INE028A01039</t>
  </si>
  <si>
    <t>BANKBEES</t>
  </si>
  <si>
    <t>INF732E01078</t>
  </si>
  <si>
    <t>INE084A01016</t>
  </si>
  <si>
    <t>BANSWRAS</t>
  </si>
  <si>
    <t>INE629D01012</t>
  </si>
  <si>
    <t>BASF</t>
  </si>
  <si>
    <t>INE373A01013</t>
  </si>
  <si>
    <t>INE176A01028</t>
  </si>
  <si>
    <t>BAYERCROP</t>
  </si>
  <si>
    <t>INE462A01022</t>
  </si>
  <si>
    <t>BBL</t>
  </si>
  <si>
    <t>INE464A01028</t>
  </si>
  <si>
    <t>BBTC</t>
  </si>
  <si>
    <t>INE050A01025</t>
  </si>
  <si>
    <t>INE258A01016</t>
  </si>
  <si>
    <t>BEPL</t>
  </si>
  <si>
    <t>INE922A01025</t>
  </si>
  <si>
    <t>BERGEPAINT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</si>
  <si>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</si>
  <si>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</si>
  <si>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</si>
  <si>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</si>
  <si>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</si>
  <si>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</si>
  <si>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</si>
  <si>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INE465A01025</t>
  </si>
  <si>
    <t>BHARATGEAR</t>
  </si>
  <si>
    <t>INE561C01019</t>
  </si>
  <si>
    <t>BHARATRAS</t>
  </si>
  <si>
    <t>INE838B01013</t>
  </si>
  <si>
    <t>INE397D01024</t>
  </si>
  <si>
    <t>INE257A01026</t>
  </si>
  <si>
    <t>INE824B01021</t>
  </si>
  <si>
    <t>BIL</t>
  </si>
  <si>
    <t>INE828A01016</t>
  </si>
  <si>
    <t>BINDALAGRO</t>
  </si>
  <si>
    <t>INE143A01010</t>
  </si>
  <si>
    <t>INE376G01013</t>
  </si>
  <si>
    <t>BIRLACORPN</t>
  </si>
  <si>
    <t>INE340A01012</t>
  </si>
  <si>
    <t>BLISSGVS</t>
  </si>
  <si>
    <t>BLKASHYAP</t>
  </si>
  <si>
    <t>INE350H01032</t>
  </si>
  <si>
    <t>BLUEBLENDS</t>
  </si>
  <si>
    <t>INE113O01014</t>
  </si>
  <si>
    <t>BLUEDART</t>
  </si>
  <si>
    <t>INE233B01017</t>
  </si>
  <si>
    <t>BLUESTARCO</t>
  </si>
  <si>
    <t>INE472A01039</t>
  </si>
  <si>
    <t>BODALCHEM</t>
  </si>
  <si>
    <t>INE338D01028</t>
  </si>
  <si>
    <t>BOMDYEING</t>
  </si>
  <si>
    <t>INE032A01023</t>
  </si>
  <si>
    <t>INE323A01026</t>
  </si>
  <si>
    <t>INE029A01011</t>
  </si>
  <si>
    <t>BPL</t>
  </si>
  <si>
    <t>INE110A01019</t>
  </si>
  <si>
    <t>BRIGADE</t>
  </si>
  <si>
    <t>INE791I01019</t>
  </si>
  <si>
    <t>INE216A01022</t>
  </si>
  <si>
    <t>BROOKS</t>
  </si>
  <si>
    <t>INE650L01011</t>
  </si>
  <si>
    <t>BSL</t>
  </si>
  <si>
    <t>INE594B01012</t>
  </si>
  <si>
    <t>INE010B01027</t>
  </si>
  <si>
    <t>CAMLINFINE</t>
  </si>
  <si>
    <t>INE052I01032</t>
  </si>
  <si>
    <t>INE476A01014</t>
  </si>
  <si>
    <t>CANFINHOME</t>
  </si>
  <si>
    <t>CAPF</t>
  </si>
  <si>
    <t>INE688I01017</t>
  </si>
  <si>
    <t>CAPLIPOINT</t>
  </si>
  <si>
    <t>CARBORUNIV</t>
  </si>
  <si>
    <t>INE120A01034</t>
  </si>
  <si>
    <t>CAREERP</t>
  </si>
  <si>
    <t>INE521J01018</t>
  </si>
  <si>
    <t>CARERATING</t>
  </si>
  <si>
    <t>INE752H01013</t>
  </si>
  <si>
    <t>CCL</t>
  </si>
  <si>
    <t>INE421D01022</t>
  </si>
  <si>
    <t>INE482A01020</t>
  </si>
  <si>
    <t>CENTENKA</t>
  </si>
  <si>
    <t>INE485A01015</t>
  </si>
  <si>
    <t>CENTRALBK</t>
  </si>
  <si>
    <t>INE483A01010</t>
  </si>
  <si>
    <t>CENTUM</t>
  </si>
  <si>
    <t>INE320B01020</t>
  </si>
  <si>
    <t>CENTURYPLY</t>
  </si>
  <si>
    <t>INE348B01021</t>
  </si>
  <si>
    <t>INE055A01016</t>
  </si>
  <si>
    <t>CERA</t>
  </si>
  <si>
    <t>INE739E01017</t>
  </si>
  <si>
    <t>INE486A01013</t>
  </si>
  <si>
    <t>CGCL</t>
  </si>
  <si>
    <t>CHAMBLFERT</t>
  </si>
  <si>
    <t>INE085A01013</t>
  </si>
  <si>
    <t>CHENNPETRO</t>
  </si>
  <si>
    <t>INE178A01016</t>
  </si>
  <si>
    <t>CHOLAFIN</t>
  </si>
  <si>
    <t>INE121A01016</t>
  </si>
  <si>
    <t>CINELINE</t>
  </si>
  <si>
    <t>INE704H01022</t>
  </si>
  <si>
    <t>INE059A01026</t>
  </si>
  <si>
    <t>CLNINDIA</t>
  </si>
  <si>
    <t>INE492A01029</t>
  </si>
  <si>
    <t>INE522F01014</t>
  </si>
  <si>
    <t>COFFEEDAY</t>
  </si>
  <si>
    <t>INE335K01011</t>
  </si>
  <si>
    <t>INE259A01022</t>
  </si>
  <si>
    <t>COROMANDEL</t>
  </si>
  <si>
    <t>INE169A01031</t>
  </si>
  <si>
    <t>CORPBANK</t>
  </si>
  <si>
    <t>INE112A01023</t>
  </si>
  <si>
    <t>COSMOFILMS</t>
  </si>
  <si>
    <t>INE757A01017</t>
  </si>
  <si>
    <t>COX&amp;KINGS</t>
  </si>
  <si>
    <t>INE008I01026</t>
  </si>
  <si>
    <t>CPSEETF</t>
  </si>
  <si>
    <t>INF457M01133</t>
  </si>
  <si>
    <t>INE007A01025</t>
  </si>
  <si>
    <t>INE067A01029</t>
  </si>
  <si>
    <t>CROMPTON</t>
  </si>
  <si>
    <t>INE299U01018</t>
  </si>
  <si>
    <t>CTE</t>
  </si>
  <si>
    <t>INE627H01017</t>
  </si>
  <si>
    <t>CUB</t>
  </si>
  <si>
    <t>INE298A01020</t>
  </si>
  <si>
    <t>CYBERTECH</t>
  </si>
  <si>
    <t>INE214A01019</t>
  </si>
  <si>
    <t>CYIENT</t>
  </si>
  <si>
    <t>INE136B01020</t>
  </si>
  <si>
    <t>DAAWAT</t>
  </si>
  <si>
    <t>INE016A01026</t>
  </si>
  <si>
    <t>DALMIABHA</t>
  </si>
  <si>
    <t>INE439L01019</t>
  </si>
  <si>
    <t>DALMIASUG</t>
  </si>
  <si>
    <t>INE495A01022</t>
  </si>
  <si>
    <t>DATAMATICS</t>
  </si>
  <si>
    <t>INE365B01017</t>
  </si>
  <si>
    <t>DBCORP</t>
  </si>
  <si>
    <t>INE950I01011</t>
  </si>
  <si>
    <t>DBREALTY</t>
  </si>
  <si>
    <t>INE879I01012</t>
  </si>
  <si>
    <t>INE503A01015</t>
  </si>
  <si>
    <t>DCMSHRIRAM</t>
  </si>
  <si>
    <t>INE499A01024</t>
  </si>
  <si>
    <t>DECCANCE</t>
  </si>
  <si>
    <t>DEEPAKFERT</t>
  </si>
  <si>
    <t>INE501A01019</t>
  </si>
  <si>
    <t>DEEPAKNTR</t>
  </si>
  <si>
    <t>INE677H01012</t>
  </si>
  <si>
    <t>DELTACORP</t>
  </si>
  <si>
    <t>INE124G01033</t>
  </si>
  <si>
    <t>DEN</t>
  </si>
  <si>
    <t>INE947J01015</t>
  </si>
  <si>
    <t>DENABANK</t>
  </si>
  <si>
    <t>INE077A01010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</si>
  <si>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</si>
  <si>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</si>
  <si>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</si>
  <si>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</si>
  <si>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</si>
  <si>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</si>
  <si>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</si>
  <si>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</si>
  <si>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</si>
  <si>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DICIND</t>
  </si>
  <si>
    <t>INE303A01010</t>
  </si>
  <si>
    <t>INE836F01026</t>
  </si>
  <si>
    <t>INE361B01024</t>
  </si>
  <si>
    <t>INE271C01023</t>
  </si>
  <si>
    <t>DOLPHINOFF</t>
  </si>
  <si>
    <t>INE920A01011</t>
  </si>
  <si>
    <t>DPSCLTD</t>
  </si>
  <si>
    <t>INE360C01024</t>
  </si>
  <si>
    <t>DREDGECORP</t>
  </si>
  <si>
    <t>INE506A01018</t>
  </si>
  <si>
    <t>INE089A01023</t>
  </si>
  <si>
    <t>DWARKESH</t>
  </si>
  <si>
    <t>DYNAMATECH</t>
  </si>
  <si>
    <t>INE221B01012</t>
  </si>
  <si>
    <t>ECLERX</t>
  </si>
  <si>
    <t>EDELWEISS</t>
  </si>
  <si>
    <t>EIDPARRY</t>
  </si>
  <si>
    <t>EIHOTEL</t>
  </si>
  <si>
    <t>ELECTCAST</t>
  </si>
  <si>
    <t>INE086A01029</t>
  </si>
  <si>
    <t>ELGIEQUIP</t>
  </si>
  <si>
    <t>INE285A01027</t>
  </si>
  <si>
    <t>ELGIRUBCO</t>
  </si>
  <si>
    <t>INE819L01012</t>
  </si>
  <si>
    <t>INE548C01032</t>
  </si>
  <si>
    <t>EMMBI</t>
  </si>
  <si>
    <t>INE753K01015</t>
  </si>
  <si>
    <t>INE510A01028</t>
  </si>
  <si>
    <t>ENIL</t>
  </si>
  <si>
    <t>INE265F01028</t>
  </si>
  <si>
    <t>EQUITAS</t>
  </si>
  <si>
    <t>INE988K01017</t>
  </si>
  <si>
    <t>EROSMEDIA</t>
  </si>
  <si>
    <t>INE416L01017</t>
  </si>
  <si>
    <t>ESABINDIA</t>
  </si>
  <si>
    <t>INE284A01012</t>
  </si>
  <si>
    <t>ESCORTS</t>
  </si>
  <si>
    <t>INE042A01014</t>
  </si>
  <si>
    <t>ESSARSHPNG</t>
  </si>
  <si>
    <t>INE122M01019</t>
  </si>
  <si>
    <t>ESSELPACK</t>
  </si>
  <si>
    <t>INE255A01020</t>
  </si>
  <si>
    <t>EVEREADY</t>
  </si>
  <si>
    <t>EVERESTIND</t>
  </si>
  <si>
    <t>EXCELCROP</t>
  </si>
  <si>
    <t>INE223G01017</t>
  </si>
  <si>
    <t>EXCELINDUS</t>
  </si>
  <si>
    <t>INE369A01029</t>
  </si>
  <si>
    <t>INE513A01014</t>
  </si>
  <si>
    <t>FELDVR</t>
  </si>
  <si>
    <t>IN9623B01058</t>
  </si>
  <si>
    <t>FIEMIND</t>
  </si>
  <si>
    <t>INE111B01023</t>
  </si>
  <si>
    <t>FINCABLES</t>
  </si>
  <si>
    <t>FINPIPE</t>
  </si>
  <si>
    <t>FLFL</t>
  </si>
  <si>
    <t>FMNL</t>
  </si>
  <si>
    <t>INE360L01017</t>
  </si>
  <si>
    <t>FORTIS</t>
  </si>
  <si>
    <t>INE061F01013</t>
  </si>
  <si>
    <t>FOSECOIND</t>
  </si>
  <si>
    <t>INE519A01011</t>
  </si>
  <si>
    <t>FSL</t>
  </si>
  <si>
    <t>INE684F01012</t>
  </si>
  <si>
    <t>GABRIEL</t>
  </si>
  <si>
    <t>INE524A01029</t>
  </si>
  <si>
    <t>GAEL</t>
  </si>
  <si>
    <t>INE036B01022</t>
  </si>
  <si>
    <t>INE129A01019</t>
  </si>
  <si>
    <t>GAMMNINFRA</t>
  </si>
  <si>
    <t>INE181G01025</t>
  </si>
  <si>
    <t>GANDHITUBE</t>
  </si>
  <si>
    <t>INE524B01027</t>
  </si>
  <si>
    <t>GANECOS</t>
  </si>
  <si>
    <t>GARDENSILK</t>
  </si>
  <si>
    <t>INE526A01016</t>
  </si>
  <si>
    <t>INE276A01018</t>
  </si>
  <si>
    <t>GATI</t>
  </si>
  <si>
    <t>INE152B01027</t>
  </si>
  <si>
    <t>GENUSPOWER</t>
  </si>
  <si>
    <t>INE955D01029</t>
  </si>
  <si>
    <t>INE007B01023</t>
  </si>
  <si>
    <t>INE017A01032</t>
  </si>
  <si>
    <t>GHCL</t>
  </si>
  <si>
    <t>INE539A01019</t>
  </si>
  <si>
    <t>GICHSGFIN</t>
  </si>
  <si>
    <t>INE289B01019</t>
  </si>
  <si>
    <t>GILLETTE</t>
  </si>
  <si>
    <t>INE322A01010</t>
  </si>
  <si>
    <t>GINNIFILA</t>
  </si>
  <si>
    <t>INE424C01010</t>
  </si>
  <si>
    <t>GIPCL</t>
  </si>
  <si>
    <t>INE162A01010</t>
  </si>
  <si>
    <t>GLAXO</t>
  </si>
  <si>
    <t>INE159A01016</t>
  </si>
  <si>
    <t>INE935A01035</t>
  </si>
  <si>
    <t>GLOBALVECT</t>
  </si>
  <si>
    <t>INE792H01019</t>
  </si>
  <si>
    <t>GMBREW</t>
  </si>
  <si>
    <t>INE075D01018</t>
  </si>
  <si>
    <t>GMDCLTD</t>
  </si>
  <si>
    <t>INE131A01031</t>
  </si>
  <si>
    <t>INE776C01039</t>
  </si>
  <si>
    <t>GNFC</t>
  </si>
  <si>
    <t>INE113A01013</t>
  </si>
  <si>
    <t>GOCLCORP</t>
  </si>
  <si>
    <t>INE077F01035</t>
  </si>
  <si>
    <t>GODFRYPHLP</t>
  </si>
  <si>
    <t>INE260B01028</t>
  </si>
  <si>
    <t>INE102D01028</t>
  </si>
  <si>
    <t>INE233A01035</t>
  </si>
  <si>
    <t>GODREJPROP</t>
  </si>
  <si>
    <t>INE517F01014</t>
  </si>
  <si>
    <t>INE101D01020</t>
  </si>
  <si>
    <t>GRAPHITE</t>
  </si>
  <si>
    <t>INE371A01025</t>
  </si>
  <si>
    <t>INE024L01027</t>
  </si>
  <si>
    <t>GREAVESCOT</t>
  </si>
  <si>
    <t>INE224A01026</t>
  </si>
  <si>
    <t>GREENLAM</t>
  </si>
  <si>
    <t>INE544R01013</t>
  </si>
  <si>
    <t>GREENPLY</t>
  </si>
  <si>
    <t>INE461C01038</t>
  </si>
  <si>
    <t>GREENPOWER</t>
  </si>
  <si>
    <t>INE999K01014</t>
  </si>
  <si>
    <t>GRINDWELL</t>
  </si>
  <si>
    <t>INE536A01023</t>
  </si>
  <si>
    <t>GRUH</t>
  </si>
  <si>
    <t>INE026A01025</t>
  </si>
  <si>
    <t>INE264A01014</t>
  </si>
  <si>
    <t>INE246F01010</t>
  </si>
  <si>
    <t>GTL</t>
  </si>
  <si>
    <t>INE043A01012</t>
  </si>
  <si>
    <t>GUFICBIO</t>
  </si>
  <si>
    <t>INE742B01025</t>
  </si>
  <si>
    <t>GUJALKALI</t>
  </si>
  <si>
    <t>INE186A01019</t>
  </si>
  <si>
    <t>GUJFLUORO</t>
  </si>
  <si>
    <t>INE538A01037</t>
  </si>
  <si>
    <t>GUJGASLTD</t>
  </si>
  <si>
    <t>INE844O01022</t>
  </si>
  <si>
    <t>GULFOILLUB</t>
  </si>
  <si>
    <t>INE635Q01029</t>
  </si>
  <si>
    <t>GULFPETRO</t>
  </si>
  <si>
    <t>INE586G01017</t>
  </si>
  <si>
    <t>GULPOLY</t>
  </si>
  <si>
    <t>HATHWAY</t>
  </si>
  <si>
    <t>INE982F01036</t>
  </si>
  <si>
    <t>HATSUN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</si>
  <si>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</si>
  <si>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</si>
  <si>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</si>
  <si>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</si>
  <si>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</si>
  <si>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</si>
  <si>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</si>
  <si>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</si>
  <si>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INE019C01026</t>
  </si>
  <si>
    <t>HCL-INSYS</t>
  </si>
  <si>
    <t>INE236A01020</t>
  </si>
  <si>
    <t>INE860A01027</t>
  </si>
  <si>
    <t>INE001A01036</t>
  </si>
  <si>
    <t>INE040A01026</t>
  </si>
  <si>
    <t>HDFCNIFETF</t>
  </si>
  <si>
    <t>INF179KB1KP3</t>
  </si>
  <si>
    <t>INE191I01012</t>
  </si>
  <si>
    <t>HEG</t>
  </si>
  <si>
    <t>HEIDELBERG</t>
  </si>
  <si>
    <t>HERCULES</t>
  </si>
  <si>
    <t>INE688E01024</t>
  </si>
  <si>
    <t>HERITGFOOD</t>
  </si>
  <si>
    <t>INE158A01026</t>
  </si>
  <si>
    <t>HESTERBIO</t>
  </si>
  <si>
    <t>INE782E01017</t>
  </si>
  <si>
    <t>INE093A01033</t>
  </si>
  <si>
    <t>HFCL</t>
  </si>
  <si>
    <t>HGS</t>
  </si>
  <si>
    <t>INE170I01016</t>
  </si>
  <si>
    <t>HIKAL</t>
  </si>
  <si>
    <t>INE475B01022</t>
  </si>
  <si>
    <t>HIL</t>
  </si>
  <si>
    <t>INE557A01011</t>
  </si>
  <si>
    <t>HIMATSEIDE</t>
  </si>
  <si>
    <t>INE049A01027</t>
  </si>
  <si>
    <t>INE038A01020</t>
  </si>
  <si>
    <t>HINDCOMPOS</t>
  </si>
  <si>
    <t>HINDCOPPER</t>
  </si>
  <si>
    <t>INE531E01026</t>
  </si>
  <si>
    <t>HINDOILEXP</t>
  </si>
  <si>
    <t>INE345A01011</t>
  </si>
  <si>
    <t>INE094A01015</t>
  </si>
  <si>
    <t>HINDUJAVEN</t>
  </si>
  <si>
    <t>INE353A01023</t>
  </si>
  <si>
    <t>INE030A01027</t>
  </si>
  <si>
    <t>INE267A01025</t>
  </si>
  <si>
    <t>INE782A01015</t>
  </si>
  <si>
    <t>HITECHGEAR</t>
  </si>
  <si>
    <t>INE127B01011</t>
  </si>
  <si>
    <t>INE120D01012</t>
  </si>
  <si>
    <t>HMVL</t>
  </si>
  <si>
    <t>INE871K01015</t>
  </si>
  <si>
    <t>HONAUT</t>
  </si>
  <si>
    <t>INE671A01010</t>
  </si>
  <si>
    <t>HONDAPOWER</t>
  </si>
  <si>
    <t>INE634A01018</t>
  </si>
  <si>
    <t>HOTELEELA</t>
  </si>
  <si>
    <t>INE102A01024</t>
  </si>
  <si>
    <t>INE415A01038</t>
  </si>
  <si>
    <t>HTMEDIA</t>
  </si>
  <si>
    <t>INE501G01024</t>
  </si>
  <si>
    <t>HUBTOWN</t>
  </si>
  <si>
    <t>INE703H01016</t>
  </si>
  <si>
    <t>INE069I01010</t>
  </si>
  <si>
    <t>INE148I01020</t>
  </si>
  <si>
    <t>IBVENTURES</t>
  </si>
  <si>
    <t>INE274G01010</t>
  </si>
  <si>
    <t>INE090A01021</t>
  </si>
  <si>
    <t>INF109KA1962</t>
  </si>
  <si>
    <t>ICRA</t>
  </si>
  <si>
    <t>INE725G01011</t>
  </si>
  <si>
    <t>INE669E01016</t>
  </si>
  <si>
    <t>INE043D01016</t>
  </si>
  <si>
    <t>IDFCBANK</t>
  </si>
  <si>
    <t>INE092T01019</t>
  </si>
  <si>
    <t>IFBIND</t>
  </si>
  <si>
    <t>INE559A01017</t>
  </si>
  <si>
    <t>INE039A01010</t>
  </si>
  <si>
    <t>IGARASHI</t>
  </si>
  <si>
    <t>INE188B01013</t>
  </si>
  <si>
    <t>IGPL</t>
  </si>
  <si>
    <t>INE204A01010</t>
  </si>
  <si>
    <t>IL&amp;FSTRANS</t>
  </si>
  <si>
    <t>INE975G01012</t>
  </si>
  <si>
    <t>INE053A01029</t>
  </si>
  <si>
    <t>INE383A01012</t>
  </si>
  <si>
    <t>INDIAGLYCO</t>
  </si>
  <si>
    <t>INE560A01015</t>
  </si>
  <si>
    <t>INDIANB</t>
  </si>
  <si>
    <t>INE562A01011</t>
  </si>
  <si>
    <t>INDIANHUME</t>
  </si>
  <si>
    <t>INDIGO</t>
  </si>
  <si>
    <t>INE646L01027</t>
  </si>
  <si>
    <t>INDNIPPON</t>
  </si>
  <si>
    <t>INDOCO</t>
  </si>
  <si>
    <t>INE873D01024</t>
  </si>
  <si>
    <t>INDORAMA</t>
  </si>
  <si>
    <t>INE156A01020</t>
  </si>
  <si>
    <t>INDOTECH</t>
  </si>
  <si>
    <t>INE332H01014</t>
  </si>
  <si>
    <t>INDRAMEDCO</t>
  </si>
  <si>
    <t>INE681B01017</t>
  </si>
  <si>
    <t>INE095A01012</t>
  </si>
  <si>
    <t>INEOSSTYRO</t>
  </si>
  <si>
    <t>INE189B01011</t>
  </si>
  <si>
    <t>INFIBEAM</t>
  </si>
  <si>
    <t>INFINITE</t>
  </si>
  <si>
    <t>INE486J01014</t>
  </si>
  <si>
    <t>INE121J01017</t>
  </si>
  <si>
    <t>INE009A01021</t>
  </si>
  <si>
    <t>INGERRAND</t>
  </si>
  <si>
    <t>INE177A01018</t>
  </si>
  <si>
    <t>INF109K012R6</t>
  </si>
  <si>
    <t>INOXLEISUR</t>
  </si>
  <si>
    <t>INE312H01016</t>
  </si>
  <si>
    <t>INOXWIND</t>
  </si>
  <si>
    <t>INE066P01011</t>
  </si>
  <si>
    <t>INSECTICID</t>
  </si>
  <si>
    <t>INE070I01018</t>
  </si>
  <si>
    <t>INTELLECT</t>
  </si>
  <si>
    <t>INE306R01017</t>
  </si>
  <si>
    <t>INE821I01014</t>
  </si>
  <si>
    <t>ITDCEM</t>
  </si>
  <si>
    <t>INE686A01026</t>
  </si>
  <si>
    <t>ITI</t>
  </si>
  <si>
    <t>INE248A01017</t>
  </si>
  <si>
    <t>IVP</t>
  </si>
  <si>
    <t>INE043C01018</t>
  </si>
  <si>
    <t>INE168A01041</t>
  </si>
  <si>
    <t>JAGRAN</t>
  </si>
  <si>
    <t>INE199G01027</t>
  </si>
  <si>
    <t>JAGSNPHARM</t>
  </si>
  <si>
    <t>INE048B01027</t>
  </si>
  <si>
    <t>JAICORPLTD</t>
  </si>
  <si>
    <t>INE070D01027</t>
  </si>
  <si>
    <t>JAMNAAUTO</t>
  </si>
  <si>
    <t>JAYAGROGN</t>
  </si>
  <si>
    <t>INE785A01026</t>
  </si>
  <si>
    <t>JAYBARMARU</t>
  </si>
  <si>
    <t>INE571B01028</t>
  </si>
  <si>
    <t>JBCHEPHARM</t>
  </si>
  <si>
    <t>INE572A01028</t>
  </si>
  <si>
    <t>JBMA</t>
  </si>
  <si>
    <t>INE927D01028</t>
  </si>
  <si>
    <t>INE802G01018</t>
  </si>
  <si>
    <t>JINDALPOLY</t>
  </si>
  <si>
    <t>JISLDVREQS</t>
  </si>
  <si>
    <t>IN9175A01010</t>
  </si>
  <si>
    <t>INE175A01038</t>
  </si>
  <si>
    <t>JKCEMENT</t>
  </si>
  <si>
    <t>INE823G01014</t>
  </si>
  <si>
    <t>JKLAKSHMI</t>
  </si>
  <si>
    <t>JKTYRE</t>
  </si>
  <si>
    <t>INE573A01042</t>
  </si>
  <si>
    <t>JMCPROJECT</t>
  </si>
  <si>
    <t>JMFINANCIL</t>
  </si>
  <si>
    <t>INE780C01023</t>
  </si>
  <si>
    <t>INE455F01025</t>
  </si>
  <si>
    <t>JSL</t>
  </si>
  <si>
    <t>JSLHISAR</t>
  </si>
  <si>
    <t>INE121E01018</t>
  </si>
  <si>
    <t>JSWHL</t>
  </si>
  <si>
    <t>INE824G01012</t>
  </si>
  <si>
    <t>JUBILANT</t>
  </si>
  <si>
    <t>INE700A01033</t>
  </si>
  <si>
    <t>INE797F01012</t>
  </si>
  <si>
    <t>JUBLINDS</t>
  </si>
  <si>
    <t>INE645L01011</t>
  </si>
  <si>
    <t>JUNIORBEES</t>
  </si>
  <si>
    <t>INF732E01045</t>
  </si>
  <si>
    <t>INE599M01018</t>
  </si>
  <si>
    <t>JYOTHYLAB</t>
  </si>
  <si>
    <t>INE668F01031</t>
  </si>
  <si>
    <t>KABRAEXTRU</t>
  </si>
  <si>
    <t>INE900B01029</t>
  </si>
  <si>
    <t>KAJARIACER</t>
  </si>
  <si>
    <t>KAKATCEM</t>
  </si>
  <si>
    <t>INE437B01014</t>
  </si>
  <si>
    <t>KALPATPOWR</t>
  </si>
  <si>
    <t>KAMATHOTEL</t>
  </si>
  <si>
    <t>INE967C01018</t>
  </si>
  <si>
    <t>KANORICHEM</t>
  </si>
  <si>
    <t>INE138C01024</t>
  </si>
  <si>
    <t>INE531A01024</t>
  </si>
  <si>
    <t>KAYA</t>
  </si>
  <si>
    <t>INE587G01015</t>
  </si>
  <si>
    <t>KCP</t>
  </si>
  <si>
    <t>INE805C01028</t>
  </si>
  <si>
    <t>KCPSUGIND</t>
  </si>
  <si>
    <t>INE790B01024</t>
  </si>
  <si>
    <t>KEC</t>
  </si>
  <si>
    <t>INE389H01022</t>
  </si>
  <si>
    <t>KECL</t>
  </si>
  <si>
    <t>INE134B01017</t>
  </si>
  <si>
    <t>KESARENT</t>
  </si>
  <si>
    <t>INE133B01019</t>
  </si>
  <si>
    <t>KESORAMIND</t>
  </si>
  <si>
    <t>INE087A01019</t>
  </si>
  <si>
    <t>KICL</t>
  </si>
  <si>
    <t>INE029L01018</t>
  </si>
  <si>
    <t>KIRIINDUS</t>
  </si>
  <si>
    <t>INE415I01015</t>
  </si>
  <si>
    <t>KIRLOSBROS</t>
  </si>
  <si>
    <t>INE732A01036</t>
  </si>
  <si>
    <t>KIRLOSENG</t>
  </si>
  <si>
    <t>INE146L01010</t>
  </si>
  <si>
    <t>KITEX</t>
  </si>
  <si>
    <t>KNRCON</t>
  </si>
  <si>
    <t>KOLTEPATIL</t>
  </si>
  <si>
    <t>KOTAKBKETF</t>
  </si>
  <si>
    <t>INF174K01F59</t>
  </si>
  <si>
    <t>KOTAKNIFTY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</si>
  <si>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</si>
  <si>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</si>
  <si>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</si>
  <si>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</si>
  <si>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</si>
  <si>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</si>
  <si>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</si>
  <si>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</si>
  <si>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INE836A01035</t>
  </si>
  <si>
    <t>KPRMILL</t>
  </si>
  <si>
    <t>KRBL</t>
  </si>
  <si>
    <t>INE001B01026</t>
  </si>
  <si>
    <t>INE999A01015</t>
  </si>
  <si>
    <t>INE455I01029</t>
  </si>
  <si>
    <t>KSL</t>
  </si>
  <si>
    <t>INE907A01026</t>
  </si>
  <si>
    <t>KTIL</t>
  </si>
  <si>
    <t>INE614B01018</t>
  </si>
  <si>
    <t>KWALITY</t>
  </si>
  <si>
    <t>INE775B01025</t>
  </si>
  <si>
    <t>INE498L01015</t>
  </si>
  <si>
    <t>LAKSHVILAS</t>
  </si>
  <si>
    <t>INE694C01018</t>
  </si>
  <si>
    <t>LALPATHLAB</t>
  </si>
  <si>
    <t>INE600L01024</t>
  </si>
  <si>
    <t>LAMBODHARA</t>
  </si>
  <si>
    <t>INE112F01022</t>
  </si>
  <si>
    <t>LAOPALA</t>
  </si>
  <si>
    <t>INE059D01020</t>
  </si>
  <si>
    <t>LAXMIMACH</t>
  </si>
  <si>
    <t>INE269B01029</t>
  </si>
  <si>
    <t>LGBBROSLTD</t>
  </si>
  <si>
    <t>INE337A01034</t>
  </si>
  <si>
    <t>INE115A01026</t>
  </si>
  <si>
    <t>LINCOLN</t>
  </si>
  <si>
    <t>INE405C01035</t>
  </si>
  <si>
    <t>LINDEINDIA</t>
  </si>
  <si>
    <t>INE473A01011</t>
  </si>
  <si>
    <t>LIQUIDBEES</t>
  </si>
  <si>
    <t>INF732E01037</t>
  </si>
  <si>
    <t>INE245C01019</t>
  </si>
  <si>
    <t>LOKESHMACH</t>
  </si>
  <si>
    <t>INE397H01017</t>
  </si>
  <si>
    <t>LOVABLE</t>
  </si>
  <si>
    <t>INE597L01014</t>
  </si>
  <si>
    <t>INE018A01030</t>
  </si>
  <si>
    <t>LUMAXIND</t>
  </si>
  <si>
    <t>INE162B01018</t>
  </si>
  <si>
    <t>LUMAXTECH</t>
  </si>
  <si>
    <t>INE326A01037</t>
  </si>
  <si>
    <t>LUXIND</t>
  </si>
  <si>
    <t>INE150G01020</t>
  </si>
  <si>
    <t>LYKALABS</t>
  </si>
  <si>
    <t>INE933A01014</t>
  </si>
  <si>
    <t>LYPSAGEMS</t>
  </si>
  <si>
    <t>INE142K01011</t>
  </si>
  <si>
    <t>INE101A01026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</si>
  <si>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</si>
  <si>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</si>
  <si>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</si>
  <si>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</si>
  <si>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</si>
  <si>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</si>
  <si>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</si>
  <si>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</si>
  <si>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</si>
  <si>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</si>
  <si>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MAGMA</t>
  </si>
  <si>
    <t>INE511C01022</t>
  </si>
  <si>
    <t>MAHABANK</t>
  </si>
  <si>
    <t>INE457A01014</t>
  </si>
  <si>
    <t>MAHINDCIE</t>
  </si>
  <si>
    <t>INE536H01010</t>
  </si>
  <si>
    <t>MAHLIFE</t>
  </si>
  <si>
    <t>INE813A01018</t>
  </si>
  <si>
    <t>MAHSCOOTER</t>
  </si>
  <si>
    <t>INE288A01013</t>
  </si>
  <si>
    <t>MAHSEAMLES</t>
  </si>
  <si>
    <t>INE271B01025</t>
  </si>
  <si>
    <t>MAITHANALL</t>
  </si>
  <si>
    <t>INE683C01011</t>
  </si>
  <si>
    <t>MAJESCO</t>
  </si>
  <si>
    <t>INE898S01029</t>
  </si>
  <si>
    <t>MANAKSIA</t>
  </si>
  <si>
    <t>INE015D01022</t>
  </si>
  <si>
    <t>MANALIPETC</t>
  </si>
  <si>
    <t>INE201A01024</t>
  </si>
  <si>
    <t>MANAPPURAM</t>
  </si>
  <si>
    <t>INE522D01027</t>
  </si>
  <si>
    <t>MANGALAM</t>
  </si>
  <si>
    <t>INE584F01014</t>
  </si>
  <si>
    <t>MANGCHEFER</t>
  </si>
  <si>
    <t>INE558B01017</t>
  </si>
  <si>
    <t>MANGLMCEM</t>
  </si>
  <si>
    <t>INE347A01017</t>
  </si>
  <si>
    <t>MANINFRA</t>
  </si>
  <si>
    <t>INE949H01023</t>
  </si>
  <si>
    <t>MANPASAND</t>
  </si>
  <si>
    <t>INE122R01018</t>
  </si>
  <si>
    <t>MANUGRAPH</t>
  </si>
  <si>
    <t>INE867A01022</t>
  </si>
  <si>
    <t>MARALOVER</t>
  </si>
  <si>
    <t>INE882A01013</t>
  </si>
  <si>
    <t>INE196A01026</t>
  </si>
  <si>
    <t>MARKSANS</t>
  </si>
  <si>
    <t>INE750C01026</t>
  </si>
  <si>
    <t>INE585B01010</t>
  </si>
  <si>
    <t>MASTEK</t>
  </si>
  <si>
    <t>INE759A01021</t>
  </si>
  <si>
    <t>MAWANASUG</t>
  </si>
  <si>
    <t>INE636A01039</t>
  </si>
  <si>
    <t>INE450G01024</t>
  </si>
  <si>
    <t>MAYURUNIQ</t>
  </si>
  <si>
    <t>INE040D01038</t>
  </si>
  <si>
    <t>MCDHOLDING</t>
  </si>
  <si>
    <t>INE836H01014</t>
  </si>
  <si>
    <t>INE942G01012</t>
  </si>
  <si>
    <t>MCX</t>
  </si>
  <si>
    <t>MEGH</t>
  </si>
  <si>
    <t>INE974H01013</t>
  </si>
  <si>
    <t>MENONBE</t>
  </si>
  <si>
    <t>INE071D01033</t>
  </si>
  <si>
    <t>MEP</t>
  </si>
  <si>
    <t>INE776I01010</t>
  </si>
  <si>
    <t>MERCATOR</t>
  </si>
  <si>
    <t>INE934B01028</t>
  </si>
  <si>
    <t>MERCK</t>
  </si>
  <si>
    <t>INE199A01012</t>
  </si>
  <si>
    <t>INE180A01020</t>
  </si>
  <si>
    <t>MHRIL</t>
  </si>
  <si>
    <t>INE998I01010</t>
  </si>
  <si>
    <t>MINDACORP</t>
  </si>
  <si>
    <t>INE842C01021</t>
  </si>
  <si>
    <t>MINDAIND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</si>
  <si>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</si>
  <si>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</si>
  <si>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</si>
  <si>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</si>
  <si>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</si>
  <si>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</si>
  <si>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</si>
  <si>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MMTC</t>
  </si>
  <si>
    <t>MOHITIND</t>
  </si>
  <si>
    <t>INE954E01012</t>
  </si>
  <si>
    <t>MOIL</t>
  </si>
  <si>
    <t>INE490G01020</t>
  </si>
  <si>
    <t>MOLDTKPAC</t>
  </si>
  <si>
    <t>INE893J01029</t>
  </si>
  <si>
    <t>MONSANTO</t>
  </si>
  <si>
    <t>INE274B01011</t>
  </si>
  <si>
    <t>MONTECARLO</t>
  </si>
  <si>
    <t>INE950M01013</t>
  </si>
  <si>
    <t>MORARJEE</t>
  </si>
  <si>
    <t>INE161G01027</t>
  </si>
  <si>
    <t>MOTILALOFS</t>
  </si>
  <si>
    <t>INE883A01011</t>
  </si>
  <si>
    <t>MRPL</t>
  </si>
  <si>
    <t>INE103A01014</t>
  </si>
  <si>
    <t>MTNL</t>
  </si>
  <si>
    <t>INE153A01019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</si>
  <si>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</si>
  <si>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</si>
  <si>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</si>
  <si>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</si>
  <si>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</si>
  <si>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</si>
  <si>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</si>
  <si>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</si>
  <si>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</si>
  <si>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</si>
  <si>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MUTHOOTCAP</t>
  </si>
  <si>
    <t>INE296G01013</t>
  </si>
  <si>
    <t>MUTHOOTFIN</t>
  </si>
  <si>
    <t>INE414G01012</t>
  </si>
  <si>
    <t>NAGAROIL</t>
  </si>
  <si>
    <t>INE453M01018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</si>
  <si>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</si>
  <si>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</si>
  <si>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</si>
  <si>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</si>
  <si>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</si>
  <si>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</si>
  <si>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</si>
  <si>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</si>
  <si>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</si>
  <si>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</si>
  <si>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</si>
  <si>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NATIONALUM</t>
  </si>
  <si>
    <t>INE139A01034</t>
  </si>
  <si>
    <t>NAUKRI</t>
  </si>
  <si>
    <t>INE663F01024</t>
  </si>
  <si>
    <t>NAVINFLUOR</t>
  </si>
  <si>
    <t>NAVKARCORP</t>
  </si>
  <si>
    <t>INE278M01019</t>
  </si>
  <si>
    <t>NAVNETEDUL</t>
  </si>
  <si>
    <t>INE060A01024</t>
  </si>
  <si>
    <t>NBVENTURES</t>
  </si>
  <si>
    <t>INE725A01022</t>
  </si>
  <si>
    <t>INE868B01028</t>
  </si>
  <si>
    <t>NCLIND</t>
  </si>
  <si>
    <t>INE732C01016</t>
  </si>
  <si>
    <t>INE875G01030</t>
  </si>
  <si>
    <t>NECLIFE</t>
  </si>
  <si>
    <t>INE023H01027</t>
  </si>
  <si>
    <t>NESCO</t>
  </si>
  <si>
    <t>NESTLEIND</t>
  </si>
  <si>
    <t>NETWORK18</t>
  </si>
  <si>
    <t>INE870H01013</t>
  </si>
  <si>
    <t>NEULANDLAB</t>
  </si>
  <si>
    <t>INE794A01010</t>
  </si>
  <si>
    <t>INE589A01014</t>
  </si>
  <si>
    <t>NFL</t>
  </si>
  <si>
    <t>INE870D01012</t>
  </si>
  <si>
    <t>NH</t>
  </si>
  <si>
    <t>INE410P01011</t>
  </si>
  <si>
    <t>INE848E01016</t>
  </si>
  <si>
    <t>NIBL</t>
  </si>
  <si>
    <t>INE047O01014</t>
  </si>
  <si>
    <t>NIITLTD</t>
  </si>
  <si>
    <t>INE161A01038</t>
  </si>
  <si>
    <t>NIITTECH</t>
  </si>
  <si>
    <t>INE591G01017</t>
  </si>
  <si>
    <t>NILAINFRA</t>
  </si>
  <si>
    <t>INE937C01029</t>
  </si>
  <si>
    <t>NILKAMAL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</si>
  <si>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</si>
  <si>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</si>
  <si>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</si>
  <si>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</si>
  <si>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</si>
  <si>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</si>
  <si>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</si>
  <si>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INE584A01023</t>
  </si>
  <si>
    <t>NOCIL</t>
  </si>
  <si>
    <t>INE163A01018</t>
  </si>
  <si>
    <t>NRBBEARING</t>
  </si>
  <si>
    <t>INE349A01021</t>
  </si>
  <si>
    <t>INE733E01010</t>
  </si>
  <si>
    <t>NUCLEUS</t>
  </si>
  <si>
    <t>INE096B01018</t>
  </si>
  <si>
    <t>OBEROIRLTY</t>
  </si>
  <si>
    <t>INE093I01010</t>
  </si>
  <si>
    <t>OCCL</t>
  </si>
  <si>
    <t>INE321D01016</t>
  </si>
  <si>
    <t>INE881D01027</t>
  </si>
  <si>
    <t>INE274J01014</t>
  </si>
  <si>
    <t>OMAXE</t>
  </si>
  <si>
    <t>INE800H01010</t>
  </si>
  <si>
    <t>OMMETALS</t>
  </si>
  <si>
    <t>INE239D01028</t>
  </si>
  <si>
    <t>INE213A01029</t>
  </si>
  <si>
    <t>ONMOBILE</t>
  </si>
  <si>
    <t>INE809I01019</t>
  </si>
  <si>
    <t>ORBTEXP</t>
  </si>
  <si>
    <t>INE231G01010</t>
  </si>
  <si>
    <t>ORICONENT</t>
  </si>
  <si>
    <t>INE730A01022</t>
  </si>
  <si>
    <t>INE141A01014</t>
  </si>
  <si>
    <t>INE876N01018</t>
  </si>
  <si>
    <t>ORIENTHOT</t>
  </si>
  <si>
    <t>INE750A01020</t>
  </si>
  <si>
    <t>ORIENTREF</t>
  </si>
  <si>
    <t>INE743M01012</t>
  </si>
  <si>
    <t>ORISSAMINE</t>
  </si>
  <si>
    <t>INE725E01024</t>
  </si>
  <si>
    <t>INE761H01022</t>
  </si>
  <si>
    <t>PANACEABIO</t>
  </si>
  <si>
    <t>INE922B01023</t>
  </si>
  <si>
    <t>PANAMAPET</t>
  </si>
  <si>
    <t>INE305C01029</t>
  </si>
  <si>
    <t>PAPERPROD</t>
  </si>
  <si>
    <t>INE275B01026</t>
  </si>
  <si>
    <t>PARAGMILK</t>
  </si>
  <si>
    <t>INE785M01013</t>
  </si>
  <si>
    <t>INE606A01024</t>
  </si>
  <si>
    <t>INE140A01024</t>
  </si>
  <si>
    <t>PENIND</t>
  </si>
  <si>
    <t>INE932A01024</t>
  </si>
  <si>
    <t>PENINLAND</t>
  </si>
  <si>
    <t>INE138A01028</t>
  </si>
  <si>
    <t>PERSISTENT</t>
  </si>
  <si>
    <t>INE347G01014</t>
  </si>
  <si>
    <t>INE134E01011</t>
  </si>
  <si>
    <t>PFIZER</t>
  </si>
  <si>
    <t>INE182A01018</t>
  </si>
  <si>
    <t>PGEL</t>
  </si>
  <si>
    <t>INE457L01011</t>
  </si>
  <si>
    <t>INE179A01014</t>
  </si>
  <si>
    <t>PGIL</t>
  </si>
  <si>
    <t>INE940H01014</t>
  </si>
  <si>
    <t>PHILIPCARB</t>
  </si>
  <si>
    <t>PHOENIXLTD</t>
  </si>
  <si>
    <t>INE211B01039</t>
  </si>
  <si>
    <t>INE318A01026</t>
  </si>
  <si>
    <t>PIIND</t>
  </si>
  <si>
    <t>INE603J01030</t>
  </si>
  <si>
    <t>PIONEEREMB</t>
  </si>
  <si>
    <t>INE156C01018</t>
  </si>
  <si>
    <t>INE450D01021</t>
  </si>
  <si>
    <t>PNBGILTS</t>
  </si>
  <si>
    <t>INE859A01011</t>
  </si>
  <si>
    <t>PNCINFRA</t>
  </si>
  <si>
    <t>POLYMED</t>
  </si>
  <si>
    <t>INE205C01021</t>
  </si>
  <si>
    <t>POLYPLEX</t>
  </si>
  <si>
    <t>INE633B01018</t>
  </si>
  <si>
    <t>POWERMECH</t>
  </si>
  <si>
    <t>INE211R01019</t>
  </si>
  <si>
    <t>PPAP</t>
  </si>
  <si>
    <t>INE095I01015</t>
  </si>
  <si>
    <t>PRABHAT</t>
  </si>
  <si>
    <t>INE302M01033</t>
  </si>
  <si>
    <t>PRAJIND</t>
  </si>
  <si>
    <t>INE074A01025</t>
  </si>
  <si>
    <t>PRAKASHCON</t>
  </si>
  <si>
    <t>INE023M01027</t>
  </si>
  <si>
    <t>PRECAM</t>
  </si>
  <si>
    <t>INE484I01029</t>
  </si>
  <si>
    <t>PRECWIRE</t>
  </si>
  <si>
    <t>INE372C01029</t>
  </si>
  <si>
    <t>PREMIER</t>
  </si>
  <si>
    <t>INE342A01018</t>
  </si>
  <si>
    <t>PRESSMN</t>
  </si>
  <si>
    <t>INE980A01023</t>
  </si>
  <si>
    <t>PRESTIGE</t>
  </si>
  <si>
    <t>INE811K01011</t>
  </si>
  <si>
    <t>INE010A01011</t>
  </si>
  <si>
    <t>PROZONINTU</t>
  </si>
  <si>
    <t>INE195N01013</t>
  </si>
  <si>
    <t>PSB</t>
  </si>
  <si>
    <t>INE608A01012</t>
  </si>
  <si>
    <t>PVR</t>
  </si>
  <si>
    <t>RADICO</t>
  </si>
  <si>
    <t>INE944F01028</t>
  </si>
  <si>
    <t>RAIN</t>
  </si>
  <si>
    <t>INE855B01025</t>
  </si>
  <si>
    <t>RAJESHEXPO</t>
  </si>
  <si>
    <t>INE343B01030</t>
  </si>
  <si>
    <t>RAJSREESUG</t>
  </si>
  <si>
    <t>INE562B01019</t>
  </si>
  <si>
    <t>RAJTV</t>
  </si>
  <si>
    <t>INE952H01027</t>
  </si>
  <si>
    <t>RALLIS</t>
  </si>
  <si>
    <t>INE613A01020</t>
  </si>
  <si>
    <t>RAMANEWS</t>
  </si>
  <si>
    <t>INE278B01020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</si>
  <si>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</si>
  <si>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</si>
  <si>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</si>
  <si>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</si>
  <si>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</si>
  <si>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</si>
  <si>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</si>
  <si>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RANASUG</t>
  </si>
  <si>
    <t>INE625B01014</t>
  </si>
  <si>
    <t>RANEENGINE</t>
  </si>
  <si>
    <t>INE222J01013</t>
  </si>
  <si>
    <t>RANEHOLDIN</t>
  </si>
  <si>
    <t>INE384A01010</t>
  </si>
  <si>
    <t>RATNAMANI</t>
  </si>
  <si>
    <t>INE703B01027</t>
  </si>
  <si>
    <t>RAYMOND</t>
  </si>
  <si>
    <t>INE301A01014</t>
  </si>
  <si>
    <t>RBL</t>
  </si>
  <si>
    <t>INE244J01017</t>
  </si>
  <si>
    <t>RCF</t>
  </si>
  <si>
    <t>INE542F01012</t>
  </si>
  <si>
    <t>REDINGTON</t>
  </si>
  <si>
    <t>INE891D01026</t>
  </si>
  <si>
    <t>REFEX</t>
  </si>
  <si>
    <t>INE056I01017</t>
  </si>
  <si>
    <t>RELAXO</t>
  </si>
  <si>
    <t>INE131B01039</t>
  </si>
  <si>
    <t>INE013A01015</t>
  </si>
  <si>
    <t>INE002A01018</t>
  </si>
  <si>
    <t>RELIGARE</t>
  </si>
  <si>
    <t>INE621H01010</t>
  </si>
  <si>
    <t>INE036A01016</t>
  </si>
  <si>
    <t>RENUKA</t>
  </si>
  <si>
    <t>INE087H01022</t>
  </si>
  <si>
    <t>REPCOHOME</t>
  </si>
  <si>
    <t>RICOAUTO</t>
  </si>
  <si>
    <t>INE209B01025</t>
  </si>
  <si>
    <t>RIIL</t>
  </si>
  <si>
    <t>INE046A01015</t>
  </si>
  <si>
    <t>RKFORGE</t>
  </si>
  <si>
    <t>INE399G01015</t>
  </si>
  <si>
    <t>RML</t>
  </si>
  <si>
    <t>INE050H01012</t>
  </si>
  <si>
    <t>ROHLTD</t>
  </si>
  <si>
    <t>INE283H01019</t>
  </si>
  <si>
    <t>ROLTA</t>
  </si>
  <si>
    <t>INE293A01013</t>
  </si>
  <si>
    <t>RPGLIFE</t>
  </si>
  <si>
    <t>INE105J01010</t>
  </si>
  <si>
    <t>INE614G01033</t>
  </si>
  <si>
    <t>RPPINFRA</t>
  </si>
  <si>
    <t>INE324L01013</t>
  </si>
  <si>
    <t>RSWM</t>
  </si>
  <si>
    <t>INE611A01016</t>
  </si>
  <si>
    <t>RSYSTEMS</t>
  </si>
  <si>
    <t>INE411H01032</t>
  </si>
  <si>
    <t>RTNPOWER</t>
  </si>
  <si>
    <t>INE399K01017</t>
  </si>
  <si>
    <t>RUBYMILLS</t>
  </si>
  <si>
    <t>INE301D01026</t>
  </si>
  <si>
    <t>RUCHIRA</t>
  </si>
  <si>
    <t>INE803H01014</t>
  </si>
  <si>
    <t>RUCHISOYA</t>
  </si>
  <si>
    <t>INE619A01027</t>
  </si>
  <si>
    <t>RUPA</t>
  </si>
  <si>
    <t>INE895B01021</t>
  </si>
  <si>
    <t>RUSHIL</t>
  </si>
  <si>
    <t>INE573K01017</t>
  </si>
  <si>
    <t>SADBHAV</t>
  </si>
  <si>
    <t>INE226H01026</t>
  </si>
  <si>
    <t>SADBHIN</t>
  </si>
  <si>
    <t>INE764L01010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</si>
  <si>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</si>
  <si>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</si>
  <si>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</si>
  <si>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</si>
  <si>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</si>
  <si>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</si>
  <si>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</si>
  <si>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SALZERELEC</t>
  </si>
  <si>
    <t>INE457F01013</t>
  </si>
  <si>
    <t>SANDESH</t>
  </si>
  <si>
    <t>INE583B01015</t>
  </si>
  <si>
    <t>SANGHIIND</t>
  </si>
  <si>
    <t>SANGHVIMOV</t>
  </si>
  <si>
    <t>INE989A01024</t>
  </si>
  <si>
    <t>INE058A01010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</si>
  <si>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</si>
  <si>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</si>
  <si>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</si>
  <si>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</si>
  <si>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</si>
  <si>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</si>
  <si>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</si>
  <si>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</si>
  <si>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SATHAISPAT</t>
  </si>
  <si>
    <t>INE176C01016</t>
  </si>
  <si>
    <t>SATIN</t>
  </si>
  <si>
    <t>INE836B01017</t>
  </si>
  <si>
    <t>INE062A01020</t>
  </si>
  <si>
    <t>SCHNEIDER</t>
  </si>
  <si>
    <t>INE839M01018</t>
  </si>
  <si>
    <t>SCI</t>
  </si>
  <si>
    <t>INE109A01011</t>
  </si>
  <si>
    <t>SDBL</t>
  </si>
  <si>
    <t>INE480C01012</t>
  </si>
  <si>
    <t>SELMCL</t>
  </si>
  <si>
    <t>INE105I01012</t>
  </si>
  <si>
    <t>SESHAPAPER</t>
  </si>
  <si>
    <t>INE630A01016</t>
  </si>
  <si>
    <t>SETFNIF50</t>
  </si>
  <si>
    <t>INF200KA1FS1</t>
  </si>
  <si>
    <t>SETFNIFBK</t>
  </si>
  <si>
    <t>INF200KA1580</t>
  </si>
  <si>
    <t>SGL</t>
  </si>
  <si>
    <t>SHAKTIPUMP</t>
  </si>
  <si>
    <t>INE908D01010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</si>
  <si>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</si>
  <si>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</si>
  <si>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</si>
  <si>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</si>
  <si>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</si>
  <si>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</si>
  <si>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</si>
  <si>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</si>
  <si>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SHILPAMED</t>
  </si>
  <si>
    <t>INE790G01031</t>
  </si>
  <si>
    <t>SHIRPUR-G</t>
  </si>
  <si>
    <t>INE196B01016</t>
  </si>
  <si>
    <t>SHIVAMAUTO</t>
  </si>
  <si>
    <t>INE637H01024</t>
  </si>
  <si>
    <t>SHK</t>
  </si>
  <si>
    <t>INE500L01026</t>
  </si>
  <si>
    <t>SHOPERSTOP</t>
  </si>
  <si>
    <t>INE498B01024</t>
  </si>
  <si>
    <t>INE070A01015</t>
  </si>
  <si>
    <t>SHREEPUSHK</t>
  </si>
  <si>
    <t>INE712K01011</t>
  </si>
  <si>
    <t>SHREYANIND</t>
  </si>
  <si>
    <t>INE231C01019</t>
  </si>
  <si>
    <t>SHREYAS</t>
  </si>
  <si>
    <t>INE757B01015</t>
  </si>
  <si>
    <t>SHRIRAMCIT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</si>
  <si>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</si>
  <si>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</si>
  <si>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</si>
  <si>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</si>
  <si>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</si>
  <si>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</si>
  <si>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</si>
  <si>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SIMPLEXINF</t>
  </si>
  <si>
    <t>INE059B01024</t>
  </si>
  <si>
    <t>SINTEX</t>
  </si>
  <si>
    <t>INE429C01035</t>
  </si>
  <si>
    <t>INE965H01011</t>
  </si>
  <si>
    <t>SIYSIL</t>
  </si>
  <si>
    <t>SJVN</t>
  </si>
  <si>
    <t>INE002L01015</t>
  </si>
  <si>
    <t>SKFINDIA</t>
  </si>
  <si>
    <t>INE640A01023</t>
  </si>
  <si>
    <t>SKIPPER</t>
  </si>
  <si>
    <t>INE439E01022</t>
  </si>
  <si>
    <t>SMARTLINK</t>
  </si>
  <si>
    <t>INE178C01020</t>
  </si>
  <si>
    <t>SMLISUZU</t>
  </si>
  <si>
    <t>INE294B01019</t>
  </si>
  <si>
    <t>SNOWMAN</t>
  </si>
  <si>
    <t>INE734N01019</t>
  </si>
  <si>
    <t>SOBHA</t>
  </si>
  <si>
    <t>INE671H01015</t>
  </si>
  <si>
    <t>SOLARINDS</t>
  </si>
  <si>
    <t>SOMANYCERA</t>
  </si>
  <si>
    <t>INE355A01028</t>
  </si>
  <si>
    <t>INE643A01035</t>
  </si>
  <si>
    <t>SONATSOFTW</t>
  </si>
  <si>
    <t>INE269A01021</t>
  </si>
  <si>
    <t>SOTL</t>
  </si>
  <si>
    <t>INE035D01012</t>
  </si>
  <si>
    <t>INE683A01023</t>
  </si>
  <si>
    <t>SPARC</t>
  </si>
  <si>
    <t>INE232I01014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</si>
  <si>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</si>
  <si>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</si>
  <si>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</si>
  <si>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</si>
  <si>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</si>
  <si>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</si>
  <si>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</si>
  <si>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</si>
  <si>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</si>
  <si>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STARPAPER</t>
  </si>
  <si>
    <t>INE733A01018</t>
  </si>
  <si>
    <t>SUBROS</t>
  </si>
  <si>
    <t>SUDARSCHEM</t>
  </si>
  <si>
    <t>SUMEETINDS</t>
  </si>
  <si>
    <t>INE235C01010</t>
  </si>
  <si>
    <t>SUNCLAYLTD</t>
  </si>
  <si>
    <t>INE105A01035</t>
  </si>
  <si>
    <t>SUNDARAM</t>
  </si>
  <si>
    <t>INE108E01023</t>
  </si>
  <si>
    <t>SUNDRMFAST</t>
  </si>
  <si>
    <t>SUNFLAG</t>
  </si>
  <si>
    <t>INE947A01014</t>
  </si>
  <si>
    <t>SUNILHITEC</t>
  </si>
  <si>
    <t>INE044A01036</t>
  </si>
  <si>
    <t>SUNTECK</t>
  </si>
  <si>
    <t>INE424H01027</t>
  </si>
  <si>
    <t>SUPERHOUSE</t>
  </si>
  <si>
    <t>INE712B01010</t>
  </si>
  <si>
    <t>SUPPETRO</t>
  </si>
  <si>
    <t>INE663A01017</t>
  </si>
  <si>
    <t>SUPRAJIT</t>
  </si>
  <si>
    <t>INE399C01030</t>
  </si>
  <si>
    <t>SUPREMEIND</t>
  </si>
  <si>
    <t>INE195A01028</t>
  </si>
  <si>
    <t>SURYALAXMI</t>
  </si>
  <si>
    <t>INE713B01026</t>
  </si>
  <si>
    <t>SURYAROSNI</t>
  </si>
  <si>
    <t>INE335A01012</t>
  </si>
  <si>
    <t>SUTLEJTEX</t>
  </si>
  <si>
    <t>INE495B01038</t>
  </si>
  <si>
    <t>SUZLON</t>
  </si>
  <si>
    <t>INE040H01021</t>
  </si>
  <si>
    <t>SWANENERGY</t>
  </si>
  <si>
    <t>INE665A01038</t>
  </si>
  <si>
    <t>SWARAJENG</t>
  </si>
  <si>
    <t>INE277A01016</t>
  </si>
  <si>
    <t>SWELECTES</t>
  </si>
  <si>
    <t>INE409B01013</t>
  </si>
  <si>
    <t>SYMPHONY</t>
  </si>
  <si>
    <t>INE225D01027</t>
  </si>
  <si>
    <t>SYNCOM</t>
  </si>
  <si>
    <t>INE602K01014</t>
  </si>
  <si>
    <t>INE667A01018</t>
  </si>
  <si>
    <t>SYNGENE</t>
  </si>
  <si>
    <t>INE398R01022</t>
  </si>
  <si>
    <t>TAJGVK</t>
  </si>
  <si>
    <t>INE586B01026</t>
  </si>
  <si>
    <t>TAKE</t>
  </si>
  <si>
    <t>INE142I01023</t>
  </si>
  <si>
    <t>TALBROAUTO</t>
  </si>
  <si>
    <t>INE187D01011</t>
  </si>
  <si>
    <t>TARAJEWELS</t>
  </si>
  <si>
    <t>INE799L01016</t>
  </si>
  <si>
    <t>INE092A01019</t>
  </si>
  <si>
    <t>TATACOFFEE</t>
  </si>
  <si>
    <t>INE493A01027</t>
  </si>
  <si>
    <t>INE151A01013</t>
  </si>
  <si>
    <t>INE670A01012</t>
  </si>
  <si>
    <t>INE192A01025</t>
  </si>
  <si>
    <t>TATAINVEST</t>
  </si>
  <si>
    <t>INE672A01018</t>
  </si>
  <si>
    <t>TATAMETALI</t>
  </si>
  <si>
    <t>INE056C01010</t>
  </si>
  <si>
    <t>INE155A01022</t>
  </si>
  <si>
    <t>IN9155A01020</t>
  </si>
  <si>
    <t>INE245A01021</t>
  </si>
  <si>
    <t>TATASPONGE</t>
  </si>
  <si>
    <t>INE674A01014</t>
  </si>
  <si>
    <t>INE081A01012</t>
  </si>
  <si>
    <t>TBZ</t>
  </si>
  <si>
    <t>INE760L01018</t>
  </si>
  <si>
    <t>TCIFINANCE</t>
  </si>
  <si>
    <t>INE911B01018</t>
  </si>
  <si>
    <t>INE467B01029</t>
  </si>
  <si>
    <t>TDPOWERSYS</t>
  </si>
  <si>
    <t>INE419M01019</t>
  </si>
  <si>
    <t>TEAMLEASE</t>
  </si>
  <si>
    <t>INE985S01024</t>
  </si>
  <si>
    <t>INE669C01036</t>
  </si>
  <si>
    <t>TEXINFRA</t>
  </si>
  <si>
    <t>INE435C01024</t>
  </si>
  <si>
    <t>TEXRAIL</t>
  </si>
  <si>
    <t>INE621L01012</t>
  </si>
  <si>
    <t>TFCILTD</t>
  </si>
  <si>
    <t>INE305A01015</t>
  </si>
  <si>
    <t>TGBHOTELS</t>
  </si>
  <si>
    <t>INE797H01018</t>
  </si>
  <si>
    <t>INE152A01029</t>
  </si>
  <si>
    <t>THIRUSUGAR</t>
  </si>
  <si>
    <t>INE409A01015</t>
  </si>
  <si>
    <t>THOMASCOOK</t>
  </si>
  <si>
    <t>INE332A01027</t>
  </si>
  <si>
    <t>THYROCARE</t>
  </si>
  <si>
    <t>INE594H01019</t>
  </si>
  <si>
    <t>TIDEWATER</t>
  </si>
  <si>
    <t>INE484C01022</t>
  </si>
  <si>
    <t>TIIL</t>
  </si>
  <si>
    <t>INE545H01011</t>
  </si>
  <si>
    <t>TIL</t>
  </si>
  <si>
    <t>INE806C01018</t>
  </si>
  <si>
    <t>TIMETECHNO</t>
  </si>
  <si>
    <t>INE508G01029</t>
  </si>
  <si>
    <t>TIMKEN</t>
  </si>
  <si>
    <t>INE325A01013</t>
  </si>
  <si>
    <t>TINPLATE</t>
  </si>
  <si>
    <t>INE422C01014</t>
  </si>
  <si>
    <t>TIRUMALCHM</t>
  </si>
  <si>
    <t>INE280A01028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</si>
  <si>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</si>
  <si>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</si>
  <si>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</si>
  <si>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</si>
  <si>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</si>
  <si>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</si>
  <si>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</si>
  <si>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</si>
  <si>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</si>
  <si>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</si>
  <si>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TRENT</t>
  </si>
  <si>
    <t>TRIDENT</t>
  </si>
  <si>
    <t>INE064C01014</t>
  </si>
  <si>
    <t>TRIL</t>
  </si>
  <si>
    <t>INE152M01016</t>
  </si>
  <si>
    <t>TRIVENI</t>
  </si>
  <si>
    <t>INE256C01024</t>
  </si>
  <si>
    <t>TTKHLTCARE</t>
  </si>
  <si>
    <t>INE910C01018</t>
  </si>
  <si>
    <t>TTKPRESTIG</t>
  </si>
  <si>
    <t>INE690A01010</t>
  </si>
  <si>
    <t>INE886H01027</t>
  </si>
  <si>
    <t>INE494B01023</t>
  </si>
  <si>
    <t>TVSSRICHAK</t>
  </si>
  <si>
    <t>INE421C01016</t>
  </si>
  <si>
    <t>TVTODAY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</si>
  <si>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</si>
  <si>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</si>
  <si>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</si>
  <si>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</si>
  <si>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</si>
  <si>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</si>
  <si>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</si>
  <si>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UFLEX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</si>
  <si>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</si>
  <si>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</si>
  <si>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</si>
  <si>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</si>
  <si>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</si>
  <si>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</si>
  <si>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</si>
  <si>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UJJIVAN</t>
  </si>
  <si>
    <t>INE334L01012</t>
  </si>
  <si>
    <t>INE481G01011</t>
  </si>
  <si>
    <t>UMANGDAIRY</t>
  </si>
  <si>
    <t>INE864B01027</t>
  </si>
  <si>
    <t>UNICHEMLAB</t>
  </si>
  <si>
    <t>INE351A01035</t>
  </si>
  <si>
    <t>UNIENTER</t>
  </si>
  <si>
    <t>INE037A01022</t>
  </si>
  <si>
    <t>INE692A01016</t>
  </si>
  <si>
    <t>INE694A01020</t>
  </si>
  <si>
    <t>UNITEDBNK</t>
  </si>
  <si>
    <t>INE695A01019</t>
  </si>
  <si>
    <t>UNIVCABLES</t>
  </si>
  <si>
    <t>INE279A01012</t>
  </si>
  <si>
    <t>INE628A01036</t>
  </si>
  <si>
    <t>USHAMART</t>
  </si>
  <si>
    <t>INE228A01035</t>
  </si>
  <si>
    <t>V2RETAIL</t>
  </si>
  <si>
    <t>INE945H01013</t>
  </si>
  <si>
    <t>VADILALIND</t>
  </si>
  <si>
    <t>INE694D01016</t>
  </si>
  <si>
    <t>VARDHACRLC</t>
  </si>
  <si>
    <t>INE116G01013</t>
  </si>
  <si>
    <t>VARDMNPOLY</t>
  </si>
  <si>
    <t>INE835A01011</t>
  </si>
  <si>
    <t>VASCONEQ</t>
  </si>
  <si>
    <t>INE893I01013</t>
  </si>
  <si>
    <t>VASWANI</t>
  </si>
  <si>
    <t>INE590L01019</t>
  </si>
  <si>
    <t>INE205A01025</t>
  </si>
  <si>
    <t>VENKEYS</t>
  </si>
  <si>
    <t>INE398A01010</t>
  </si>
  <si>
    <t>VENUSREM</t>
  </si>
  <si>
    <t>INE411B01019</t>
  </si>
  <si>
    <t>VESUVIUS</t>
  </si>
  <si>
    <t>INE386A01015</t>
  </si>
  <si>
    <t>INE918N01018</t>
  </si>
  <si>
    <t>VGUARD</t>
  </si>
  <si>
    <t>VICEROY</t>
  </si>
  <si>
    <t>INE048C01017</t>
  </si>
  <si>
    <t>INE632C01026</t>
  </si>
  <si>
    <t>VIJAYABANK</t>
  </si>
  <si>
    <t>INE705A01016</t>
  </si>
  <si>
    <t>VIJSHAN</t>
  </si>
  <si>
    <t>INE806F01011</t>
  </si>
  <si>
    <t>VIKASECO</t>
  </si>
  <si>
    <t>INE806A01020</t>
  </si>
  <si>
    <t>VINATIORGA</t>
  </si>
  <si>
    <t>INE410B01029</t>
  </si>
  <si>
    <t>VINDHYATEL</t>
  </si>
  <si>
    <t>INE707A01012</t>
  </si>
  <si>
    <t>VINYLINDIA</t>
  </si>
  <si>
    <t>INE250B01029</t>
  </si>
  <si>
    <t>VIPIND</t>
  </si>
  <si>
    <t>INE054A01027</t>
  </si>
  <si>
    <t>VIPULLTD</t>
  </si>
  <si>
    <t>INE946H01037</t>
  </si>
  <si>
    <t>VISAKAIND</t>
  </si>
  <si>
    <t>INE392A01013</t>
  </si>
  <si>
    <t>VIVIDHA</t>
  </si>
  <si>
    <t>INE370E01029</t>
  </si>
  <si>
    <t>VIVIMEDLAB</t>
  </si>
  <si>
    <t>INE526G01021</t>
  </si>
  <si>
    <t>VLSFINANCE</t>
  </si>
  <si>
    <t>INE709A01018</t>
  </si>
  <si>
    <t>VMART</t>
  </si>
  <si>
    <t>INE665J01013</t>
  </si>
  <si>
    <t>VOLTAMP</t>
  </si>
  <si>
    <t>INE540H01012</t>
  </si>
  <si>
    <t>INE226A01021</t>
  </si>
  <si>
    <t>VRLLOG</t>
  </si>
  <si>
    <t>INE366I01010</t>
  </si>
  <si>
    <t>VSSL</t>
  </si>
  <si>
    <t>INE050M01012</t>
  </si>
  <si>
    <t>VSTIND</t>
  </si>
  <si>
    <t>INE710A01016</t>
  </si>
  <si>
    <t>VSTTILLERS</t>
  </si>
  <si>
    <t>INE764D01017</t>
  </si>
  <si>
    <t>VTL</t>
  </si>
  <si>
    <t>INE825A01012</t>
  </si>
  <si>
    <t>WABAG</t>
  </si>
  <si>
    <t>INE956G01038</t>
  </si>
  <si>
    <t>WABCOINDIA</t>
  </si>
  <si>
    <t>INE342J01019</t>
  </si>
  <si>
    <t>WALCHANNAG</t>
  </si>
  <si>
    <t>INE711A01022</t>
  </si>
  <si>
    <t>WEIZMANIND</t>
  </si>
  <si>
    <t>INE080A01014</t>
  </si>
  <si>
    <t>WELCORP</t>
  </si>
  <si>
    <t>INE191B01025</t>
  </si>
  <si>
    <t>WELENT</t>
  </si>
  <si>
    <t>INE625G01013</t>
  </si>
  <si>
    <t>WELSPUNIND</t>
  </si>
  <si>
    <t>INE192B01031</t>
  </si>
  <si>
    <t>WENDT</t>
  </si>
  <si>
    <t>INE274C01019</t>
  </si>
  <si>
    <t>WHEELS</t>
  </si>
  <si>
    <t>INE715A01015</t>
  </si>
  <si>
    <t>WHIRLPOOL</t>
  </si>
  <si>
    <t>INE716A01013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</si>
  <si>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</si>
  <si>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</si>
  <si>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</si>
  <si>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</si>
  <si>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</si>
  <si>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</si>
  <si>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</si>
  <si>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</si>
  <si>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</si>
  <si>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</si>
  <si>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INE256A01028</t>
  </si>
  <si>
    <t>ZEELEARN</t>
  </si>
  <si>
    <t>INE565L01011</t>
  </si>
  <si>
    <t>ZEEMEDIA</t>
  </si>
  <si>
    <t>ZENSARTECH</t>
  </si>
  <si>
    <t>ZENTEC</t>
  </si>
  <si>
    <t>INE251B01027</t>
  </si>
  <si>
    <t>ZICOM</t>
  </si>
  <si>
    <t>INE871B01014</t>
  </si>
  <si>
    <t>ZUARI</t>
  </si>
  <si>
    <t>INE840M01016</t>
  </si>
  <si>
    <t>ZUARIGLOB</t>
  </si>
  <si>
    <t>INE217A01012</t>
  </si>
  <si>
    <t>ZYDUSWELL</t>
  </si>
  <si>
    <t>INE768C01010</t>
  </si>
  <si>
    <t>Momentum Call</t>
  </si>
  <si>
    <t>Pennar Industries Ltd</t>
  </si>
  <si>
    <t>PREMEXPLN</t>
  </si>
  <si>
    <t>INE863B01011</t>
  </si>
  <si>
    <t>Profit / Loss per Share/Lot</t>
  </si>
  <si>
    <t>EVEREADY INDS. IND.  LTD.</t>
  </si>
  <si>
    <t>FIEM INDUSTRIES LIMITED</t>
  </si>
  <si>
    <t>BHARATFIN</t>
  </si>
  <si>
    <t>MAHASTEEL</t>
  </si>
  <si>
    <t>INE451L01014</t>
  </si>
  <si>
    <t>MGL</t>
  </si>
  <si>
    <t>INE002S01010</t>
  </si>
  <si>
    <t>SETCO</t>
  </si>
  <si>
    <t>INE878E01021</t>
  </si>
  <si>
    <t>Unsuccessful</t>
  </si>
  <si>
    <t>Bajaj Corp Ltd</t>
  </si>
  <si>
    <t>KANANIIND</t>
  </si>
  <si>
    <t>INE879E01037</t>
  </si>
  <si>
    <t>Master Trade High Risk</t>
  </si>
  <si>
    <t>MAXVIL</t>
  </si>
  <si>
    <t>COMPINFO</t>
  </si>
  <si>
    <t>INE154U01015</t>
  </si>
  <si>
    <t>POKARNA</t>
  </si>
  <si>
    <t>GPTINFRA</t>
  </si>
  <si>
    <t>INE390G01014</t>
  </si>
  <si>
    <t>QUESS</t>
  </si>
  <si>
    <t>GUJAPOLLO</t>
  </si>
  <si>
    <t>INE826C01016</t>
  </si>
  <si>
    <t>LTI</t>
  </si>
  <si>
    <t>INE214T01019</t>
  </si>
  <si>
    <t>MAXINDIA</t>
  </si>
  <si>
    <t>INE153U01017</t>
  </si>
  <si>
    <t>ADVENZYMES</t>
  </si>
  <si>
    <t>167-172</t>
  </si>
  <si>
    <t>198-200</t>
  </si>
  <si>
    <t>GPPL $</t>
  </si>
  <si>
    <t>NLCINDIA</t>
  </si>
  <si>
    <t>WONDERLA HOLIDAYS LTD</t>
  </si>
  <si>
    <t>395-405</t>
  </si>
  <si>
    <t>RESPONIND</t>
  </si>
  <si>
    <t>INE688D01026</t>
  </si>
  <si>
    <t>DBL</t>
  </si>
  <si>
    <t>INE917M01012</t>
  </si>
  <si>
    <t>INE096L01025</t>
  </si>
  <si>
    <t>HSCL</t>
  </si>
  <si>
    <t>INE195J01029</t>
  </si>
  <si>
    <t>SITINET</t>
  </si>
  <si>
    <t>VHL</t>
  </si>
  <si>
    <t>INE701A01023</t>
  </si>
  <si>
    <t>INE420C01042</t>
  </si>
  <si>
    <t>PDMJEPAPER</t>
  </si>
  <si>
    <t>INE865T01018</t>
  </si>
  <si>
    <t>SPAL</t>
  </si>
  <si>
    <t>INE212I01016</t>
  </si>
  <si>
    <t>VA TECH WABAG</t>
  </si>
  <si>
    <t>INDOTHAI</t>
  </si>
  <si>
    <t>INE337M01013</t>
  </si>
  <si>
    <t>RBLBANK</t>
  </si>
  <si>
    <t>INE951I01027</t>
  </si>
  <si>
    <t>SKIPPER LIMITED</t>
  </si>
  <si>
    <t>Exit</t>
  </si>
  <si>
    <t>INE296A01024</t>
  </si>
  <si>
    <t>JINDALSAW</t>
  </si>
  <si>
    <t>JCHAC</t>
  </si>
  <si>
    <t>INE688A01022</t>
  </si>
  <si>
    <t>GEPIL</t>
  </si>
  <si>
    <t>GET&amp;D</t>
  </si>
  <si>
    <t>INE405E01023</t>
  </si>
  <si>
    <t>INE849A01020</t>
  </si>
  <si>
    <t>ZODIACLOTH</t>
  </si>
  <si>
    <t>INE206B01013</t>
  </si>
  <si>
    <t>CUPID</t>
  </si>
  <si>
    <t>INE509F01011</t>
  </si>
  <si>
    <t>WEIZFOREX</t>
  </si>
  <si>
    <t>INE726L01019</t>
  </si>
  <si>
    <t>LTTS</t>
  </si>
  <si>
    <t>INE010V01017</t>
  </si>
  <si>
    <t>ICICIPRULI</t>
  </si>
  <si>
    <t>INE726G01019</t>
  </si>
  <si>
    <t>MARATHON</t>
  </si>
  <si>
    <t>IFB Industries</t>
  </si>
  <si>
    <t>HPL</t>
  </si>
  <si>
    <t>INE495S01016</t>
  </si>
  <si>
    <t>INE217B01036</t>
  </si>
  <si>
    <t>INE047A01021</t>
  </si>
  <si>
    <t>GNA</t>
  </si>
  <si>
    <t>INE934S01014</t>
  </si>
  <si>
    <t>INE650K01021</t>
  </si>
  <si>
    <t>ENDURANCE</t>
  </si>
  <si>
    <t>INE913H01037</t>
  </si>
  <si>
    <t>FCONSUMER</t>
  </si>
  <si>
    <t>INFRABEES</t>
  </si>
  <si>
    <t>INF732E01268</t>
  </si>
  <si>
    <t>INE354C01027</t>
  </si>
  <si>
    <t>REVATHI</t>
  </si>
  <si>
    <t>INE617A01013</t>
  </si>
  <si>
    <t>PNBHOUSING</t>
  </si>
  <si>
    <t>INE572E01012</t>
  </si>
  <si>
    <t>VBL</t>
  </si>
  <si>
    <t>INE200M01013</t>
  </si>
  <si>
    <t>INE483B01026</t>
  </si>
  <si>
    <t>INE036D01028</t>
  </si>
  <si>
    <t>KAVVERITEL</t>
  </si>
  <si>
    <t>INE641C01019</t>
  </si>
  <si>
    <t>BLS</t>
  </si>
  <si>
    <t>PODDARMENT</t>
  </si>
  <si>
    <t>INE371C01013</t>
  </si>
  <si>
    <t>INE180C01026</t>
  </si>
  <si>
    <t>HIGHGROUND</t>
  </si>
  <si>
    <t>INE361M01021</t>
  </si>
  <si>
    <t>CMICABLES</t>
  </si>
  <si>
    <t>INE981B01011</t>
  </si>
  <si>
    <t>INE930H01023</t>
  </si>
  <si>
    <t>Sector</t>
  </si>
  <si>
    <t>Textile</t>
  </si>
  <si>
    <t>Cement</t>
  </si>
  <si>
    <t>Others</t>
  </si>
  <si>
    <t>Power</t>
  </si>
  <si>
    <t>Pharma</t>
  </si>
  <si>
    <t>Banking</t>
  </si>
  <si>
    <t>Automobile</t>
  </si>
  <si>
    <t>FMCG</t>
  </si>
  <si>
    <t>Finance</t>
  </si>
  <si>
    <t>Telecom</t>
  </si>
  <si>
    <t>Capital_Goods</t>
  </si>
  <si>
    <t>Oil_Gas</t>
  </si>
  <si>
    <t>Media</t>
  </si>
  <si>
    <t>Realty</t>
  </si>
  <si>
    <t>Infrastructure</t>
  </si>
  <si>
    <t>Technology</t>
  </si>
  <si>
    <t>Metals</t>
  </si>
  <si>
    <t>Fertilisers</t>
  </si>
  <si>
    <t>Index</t>
  </si>
  <si>
    <t>DAMODARIND</t>
  </si>
  <si>
    <t>INE305H01028</t>
  </si>
  <si>
    <t>ARVSMART</t>
  </si>
  <si>
    <t>MANAKCOAT</t>
  </si>
  <si>
    <t>INE830Q01018</t>
  </si>
  <si>
    <t>AGRITECH</t>
  </si>
  <si>
    <t>INE449G01018</t>
  </si>
  <si>
    <t>DUCON</t>
  </si>
  <si>
    <t>INE741L01018</t>
  </si>
  <si>
    <t>PRIMESECU</t>
  </si>
  <si>
    <t>INE032B01021</t>
  </si>
  <si>
    <t>SFL</t>
  </si>
  <si>
    <t>INE916U01025</t>
  </si>
  <si>
    <t>ASAL</t>
  </si>
  <si>
    <t>INE900C01027</t>
  </si>
  <si>
    <t>PATSPINLTD</t>
  </si>
  <si>
    <t>INE790C01014</t>
  </si>
  <si>
    <t>ORTEL</t>
  </si>
  <si>
    <t>INE849L01019</t>
  </si>
  <si>
    <t>LAURUSLABS</t>
  </si>
  <si>
    <t>VIPCLOTHNG</t>
  </si>
  <si>
    <t>GRPLTD</t>
  </si>
  <si>
    <t>INE137I01015</t>
  </si>
  <si>
    <t>INE255D01024</t>
  </si>
  <si>
    <t>TMRVL</t>
  </si>
  <si>
    <t>INE759V01019</t>
  </si>
  <si>
    <t>DFMFOODS</t>
  </si>
  <si>
    <t>INE456C01012</t>
  </si>
  <si>
    <t>TCIEXP</t>
  </si>
  <si>
    <t>INE586V01016</t>
  </si>
  <si>
    <t>ITDC</t>
  </si>
  <si>
    <t>INE019A01038</t>
  </si>
  <si>
    <t>CAPTRUST</t>
  </si>
  <si>
    <t>INE707C01018</t>
  </si>
  <si>
    <t>MAZDA</t>
  </si>
  <si>
    <t>INE885E01034</t>
  </si>
  <si>
    <t>Nifty CPSE</t>
  </si>
  <si>
    <t>63MOONS</t>
  </si>
  <si>
    <t>NAGREEKCAP</t>
  </si>
  <si>
    <t>INE245I01016</t>
  </si>
  <si>
    <t>JMA</t>
  </si>
  <si>
    <t>INE412C01015</t>
  </si>
  <si>
    <t>THEMISMED</t>
  </si>
  <si>
    <t>INE083B01016</t>
  </si>
  <si>
    <t>Profit of Rs.80.5/-</t>
  </si>
  <si>
    <t>INE118H01025</t>
  </si>
  <si>
    <t>INE818H01020</t>
  </si>
  <si>
    <t>INE070C01037</t>
  </si>
  <si>
    <t>BASML</t>
  </si>
  <si>
    <t>INE186H01014</t>
  </si>
  <si>
    <t>NAGAFERT</t>
  </si>
  <si>
    <t>INE454M01024</t>
  </si>
  <si>
    <t>PRICOLLTD</t>
  </si>
  <si>
    <t>INE726V01018</t>
  </si>
  <si>
    <t>VIDHIING</t>
  </si>
  <si>
    <t>Sell</t>
  </si>
  <si>
    <t>GEOJITFSL</t>
  </si>
  <si>
    <t>CGPOWER</t>
  </si>
  <si>
    <t>BHARATWIRE</t>
  </si>
  <si>
    <t>INE316L01019</t>
  </si>
  <si>
    <t>ENERGYDEV</t>
  </si>
  <si>
    <t>INE306C01019</t>
  </si>
  <si>
    <t>ESTER</t>
  </si>
  <si>
    <t>INE778B01029</t>
  </si>
  <si>
    <t>NECCLTD</t>
  </si>
  <si>
    <t>INE553C01016</t>
  </si>
  <si>
    <t>PRAENG</t>
  </si>
  <si>
    <t>INE505C01016</t>
  </si>
  <si>
    <t>ROSSELLIND</t>
  </si>
  <si>
    <t>INE847C01020</t>
  </si>
  <si>
    <t>SIMBHALS</t>
  </si>
  <si>
    <t>INE748T01016</t>
  </si>
  <si>
    <t>RADIOCITY</t>
  </si>
  <si>
    <t>INE263A01024</t>
  </si>
  <si>
    <t>INE919I01016</t>
  </si>
  <si>
    <t>DMART</t>
  </si>
  <si>
    <t>INE192R01011</t>
  </si>
  <si>
    <t>TASTYBITE</t>
  </si>
  <si>
    <t>INE488B01017</t>
  </si>
  <si>
    <t>AUSOMENT</t>
  </si>
  <si>
    <t>INE218C01016</t>
  </si>
  <si>
    <t>Profit of Rs 52.50/-</t>
  </si>
  <si>
    <t>AKSHARCHEM</t>
  </si>
  <si>
    <t>INE542B01011</t>
  </si>
  <si>
    <t>ARIHANTSUP</t>
  </si>
  <si>
    <t>INE643K01018</t>
  </si>
  <si>
    <t>NSE</t>
  </si>
  <si>
    <t>39-41</t>
  </si>
  <si>
    <t>NRAIL</t>
  </si>
  <si>
    <t>INE740D01017</t>
  </si>
  <si>
    <t>SHANKARA</t>
  </si>
  <si>
    <t>INE274V01019</t>
  </si>
  <si>
    <t>INE295D01020</t>
  </si>
  <si>
    <t>Profit of Rs 192.50/-</t>
  </si>
  <si>
    <t>H</t>
  </si>
  <si>
    <t>R</t>
  </si>
  <si>
    <t>NDGL</t>
  </si>
  <si>
    <t>INE756C01015</t>
  </si>
  <si>
    <t>NRB Bearing</t>
  </si>
  <si>
    <t>Profit of Rs.166/-</t>
  </si>
  <si>
    <t>CLEDUCATE</t>
  </si>
  <si>
    <t>INE201M01011</t>
  </si>
  <si>
    <t>INE153T01027</t>
  </si>
  <si>
    <t>Profit of Rs.68/-</t>
  </si>
  <si>
    <t>SCHAND</t>
  </si>
  <si>
    <t>Quick Pick Intraday</t>
  </si>
  <si>
    <t>INE807K01035</t>
  </si>
  <si>
    <t>KIOCL</t>
  </si>
  <si>
    <t>INE880L01014</t>
  </si>
  <si>
    <t>HUDCO</t>
  </si>
  <si>
    <t>INE031A01017</t>
  </si>
  <si>
    <t>153-158</t>
  </si>
  <si>
    <t>HITECHCORP</t>
  </si>
  <si>
    <t>DSSL</t>
  </si>
  <si>
    <t>INE417B01040</t>
  </si>
  <si>
    <t>INE837H01020</t>
  </si>
  <si>
    <t>INE310C01029</t>
  </si>
  <si>
    <t>APOLSINHOT</t>
  </si>
  <si>
    <t>ARSHIYA</t>
  </si>
  <si>
    <t>INE968D01022</t>
  </si>
  <si>
    <t>BANG</t>
  </si>
  <si>
    <t>INE863I01016</t>
  </si>
  <si>
    <t>BEARDSELL</t>
  </si>
  <si>
    <t>INE520H01022</t>
  </si>
  <si>
    <t>CREST</t>
  </si>
  <si>
    <t>INE559D01011</t>
  </si>
  <si>
    <t>DOLLAR</t>
  </si>
  <si>
    <t>EMAMIINFRA</t>
  </si>
  <si>
    <t>INE778K01012</t>
  </si>
  <si>
    <t>JHS</t>
  </si>
  <si>
    <t>INE544H01014</t>
  </si>
  <si>
    <t>KRIDHANINF</t>
  </si>
  <si>
    <t>INE524L01026</t>
  </si>
  <si>
    <t>MADRASFERT</t>
  </si>
  <si>
    <t>INE414A01015</t>
  </si>
  <si>
    <t>PALREDTEC</t>
  </si>
  <si>
    <t>INE218G01033</t>
  </si>
  <si>
    <t>SHAHALLOYS</t>
  </si>
  <si>
    <t>INE640C01011</t>
  </si>
  <si>
    <t>TARMAT</t>
  </si>
  <si>
    <t>INE924H01018</t>
  </si>
  <si>
    <t>UNIPLY</t>
  </si>
  <si>
    <t>VAIBHAVGBL</t>
  </si>
  <si>
    <t>INE884A01019</t>
  </si>
  <si>
    <t>WEBELSOLAR</t>
  </si>
  <si>
    <t>INE855C01015</t>
  </si>
  <si>
    <t>BHAGYANGR</t>
  </si>
  <si>
    <t>INE458B01036</t>
  </si>
  <si>
    <t>Profit of Rs.140/-</t>
  </si>
  <si>
    <t>LEEL</t>
  </si>
  <si>
    <t>INE574I01035</t>
  </si>
  <si>
    <t>OMKARCHEM</t>
  </si>
  <si>
    <t>INE474L01016</t>
  </si>
  <si>
    <t>TEJASNET</t>
  </si>
  <si>
    <t>INE010J01012</t>
  </si>
  <si>
    <t>ERIS</t>
  </si>
  <si>
    <t>INE406M01024</t>
  </si>
  <si>
    <t>CDSL</t>
  </si>
  <si>
    <t>INE736A01011</t>
  </si>
  <si>
    <t>SKMEGGPROD</t>
  </si>
  <si>
    <t>INE411D01015</t>
  </si>
  <si>
    <t>STARCEMENT</t>
  </si>
  <si>
    <t>INE460H01021</t>
  </si>
  <si>
    <t>GTPL</t>
  </si>
  <si>
    <t>INE869I01013</t>
  </si>
  <si>
    <t>INF109KB1XT3</t>
  </si>
  <si>
    <t>SMSPHARMA</t>
  </si>
  <si>
    <t>INE812G01025</t>
  </si>
  <si>
    <t>Dividend adjusted &lt;&gt;</t>
  </si>
  <si>
    <t>AUBANK</t>
  </si>
  <si>
    <t>INE949L01017</t>
  </si>
  <si>
    <t>LICNETFN50</t>
  </si>
  <si>
    <t>INF767K01OS7</t>
  </si>
  <si>
    <t>NSIL</t>
  </si>
  <si>
    <t>INE023A01030</t>
  </si>
  <si>
    <t>CORALFINAC</t>
  </si>
  <si>
    <t>INE048G01026</t>
  </si>
  <si>
    <t>STEELXIND</t>
  </si>
  <si>
    <t>INE503B01013</t>
  </si>
  <si>
    <t>Profit of Rs.55/-</t>
  </si>
  <si>
    <t>INF174K014P6</t>
  </si>
  <si>
    <t>INE805D01034</t>
  </si>
  <si>
    <t>SCHAEFFLER</t>
  </si>
  <si>
    <t>INE924D01017</t>
  </si>
  <si>
    <t>PODDARHOUS</t>
  </si>
  <si>
    <t>INE888B01018</t>
  </si>
  <si>
    <t>AGLSL</t>
  </si>
  <si>
    <t>INE517U01013</t>
  </si>
  <si>
    <t>INE558D01021</t>
  </si>
  <si>
    <t>UTINEXT50</t>
  </si>
  <si>
    <t>INF789FC1N82</t>
  </si>
  <si>
    <t>SIS</t>
  </si>
  <si>
    <t>INE285J01010</t>
  </si>
  <si>
    <t>COCHINSHIP</t>
  </si>
  <si>
    <t>INE704P01017</t>
  </si>
  <si>
    <t>INE366A01041</t>
  </si>
  <si>
    <t>JKIL</t>
  </si>
  <si>
    <t>INE576I01022</t>
  </si>
  <si>
    <t>PRAKASH</t>
  </si>
  <si>
    <t>INE603A01013</t>
  </si>
  <si>
    <t>SQSBFSI</t>
  </si>
  <si>
    <t>INE201K01015</t>
  </si>
  <si>
    <t>Revised stoploss #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</si>
  <si>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</si>
  <si>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</si>
  <si>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</si>
  <si>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</si>
  <si>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</si>
  <si>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</si>
  <si>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</si>
  <si>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</si>
  <si>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</si>
  <si>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</si>
  <si>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</si>
  <si>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SANCO</t>
  </si>
  <si>
    <t>INE782L01012</t>
  </si>
  <si>
    <t>ALANKIT</t>
  </si>
  <si>
    <t>INE914E01040</t>
  </si>
  <si>
    <t>ALPA</t>
  </si>
  <si>
    <t>INE385I01010</t>
  </si>
  <si>
    <t>ASPINWALL</t>
  </si>
  <si>
    <t>INE991I01015</t>
  </si>
  <si>
    <t>ELECTHERM</t>
  </si>
  <si>
    <t>INE822G01016</t>
  </si>
  <si>
    <t>EMKAY</t>
  </si>
  <si>
    <t>INE296H01011</t>
  </si>
  <si>
    <t>EUROCERA</t>
  </si>
  <si>
    <t>INE649H01011</t>
  </si>
  <si>
    <t>GOACARBON</t>
  </si>
  <si>
    <t>INE426D01013</t>
  </si>
  <si>
    <t>GSS</t>
  </si>
  <si>
    <t>INE871H01011</t>
  </si>
  <si>
    <t>MANAKALUCO</t>
  </si>
  <si>
    <t>INE859Q01017</t>
  </si>
  <si>
    <t>INE831Q01016</t>
  </si>
  <si>
    <t>PIONDIST</t>
  </si>
  <si>
    <t>INE889E01010</t>
  </si>
  <si>
    <t>SHALPAINTS</t>
  </si>
  <si>
    <t>INE849C01026</t>
  </si>
  <si>
    <t>SPTL</t>
  </si>
  <si>
    <t>INE501W01021</t>
  </si>
  <si>
    <t>SREEL</t>
  </si>
  <si>
    <t>INE099F01013</t>
  </si>
  <si>
    <t>TRIGYN</t>
  </si>
  <si>
    <t>INE948A01012</t>
  </si>
  <si>
    <t>TTL</t>
  </si>
  <si>
    <t>INE592B01016</t>
  </si>
  <si>
    <t>Profit of Rs.145/-</t>
  </si>
  <si>
    <t>Profit of Rs.47.5/-</t>
  </si>
  <si>
    <t>INF109KB1WY5</t>
  </si>
  <si>
    <t>INE325C01035</t>
  </si>
  <si>
    <t>INE483S01020</t>
  </si>
  <si>
    <t>INE583C01021</t>
  </si>
  <si>
    <t>ABCAPITAL</t>
  </si>
  <si>
    <t>INE674K01013</t>
  </si>
  <si>
    <t>RNAVAL</t>
  </si>
  <si>
    <t>BRNL</t>
  </si>
  <si>
    <t>DIXON</t>
  </si>
  <si>
    <t>APEX</t>
  </si>
  <si>
    <t>INE346W01013</t>
  </si>
  <si>
    <t>INE727S01012</t>
  </si>
  <si>
    <t>INE935N01012</t>
  </si>
  <si>
    <t>INE317F01035</t>
  </si>
  <si>
    <t>MATRIMONY</t>
  </si>
  <si>
    <t>INE866R01028</t>
  </si>
  <si>
    <t>INE528G01027</t>
  </si>
  <si>
    <t>CAPACITE</t>
  </si>
  <si>
    <t>INE264T01014</t>
  </si>
  <si>
    <t>ICICIGI</t>
  </si>
  <si>
    <t>INE765G01017</t>
  </si>
  <si>
    <t>INE645H01027</t>
  </si>
  <si>
    <t>NACLIND</t>
  </si>
  <si>
    <t>INE763I01026</t>
  </si>
  <si>
    <t>RELCONS</t>
  </si>
  <si>
    <t>INF204KA1LD7</t>
  </si>
  <si>
    <t>SBILIFE</t>
  </si>
  <si>
    <t>INE123W01016</t>
  </si>
  <si>
    <t>DCAL</t>
  </si>
  <si>
    <t>INE385W01011</t>
  </si>
  <si>
    <t>INE039C01032</t>
  </si>
  <si>
    <t>Profit of Rs.77/-</t>
  </si>
  <si>
    <t>RHFL</t>
  </si>
  <si>
    <t>INE217K01011</t>
  </si>
  <si>
    <t>BOROSIL</t>
  </si>
  <si>
    <t>Profit of Rs.15.00/-</t>
  </si>
  <si>
    <t>INE978A01027</t>
  </si>
  <si>
    <t>NUTEK</t>
  </si>
  <si>
    <t>INE318J01027</t>
  </si>
  <si>
    <t>TIFIN</t>
  </si>
  <si>
    <t>INE149A01033</t>
  </si>
  <si>
    <t>Profit of Rs.77.50/-</t>
  </si>
  <si>
    <t>INE477A01020</t>
  </si>
  <si>
    <t>GODREJAGRO</t>
  </si>
  <si>
    <t>INE850D01014</t>
  </si>
  <si>
    <t>Profit of Rs.34/-</t>
  </si>
  <si>
    <t>TCPLPACK</t>
  </si>
  <si>
    <t>INE822C01015</t>
  </si>
  <si>
    <t>AXISGOLD</t>
  </si>
  <si>
    <t>INF846K01347</t>
  </si>
  <si>
    <t>GOLDBEES</t>
  </si>
  <si>
    <t>INF732E01102</t>
  </si>
  <si>
    <t>GOLDSHARE</t>
  </si>
  <si>
    <t>INF789F01059</t>
  </si>
  <si>
    <t>HDFCMFGETF</t>
  </si>
  <si>
    <t>INF179K01CN1</t>
  </si>
  <si>
    <t>KOTAKGOLD</t>
  </si>
  <si>
    <t>INF373I01049</t>
  </si>
  <si>
    <t>MASFIN</t>
  </si>
  <si>
    <t>INE348L01012</t>
  </si>
  <si>
    <t>SETFGOLD</t>
  </si>
  <si>
    <t>INF200K01099</t>
  </si>
  <si>
    <t>IEX</t>
  </si>
  <si>
    <t>INE637C01025</t>
  </si>
  <si>
    <t>INE966H01019</t>
  </si>
  <si>
    <t>GICRE</t>
  </si>
  <si>
    <t>INE481Y01014</t>
  </si>
  <si>
    <t>INE076B01028</t>
  </si>
  <si>
    <t>SMSLIFE</t>
  </si>
  <si>
    <t>INE320X01016</t>
  </si>
  <si>
    <t>SUNDRMBRAK</t>
  </si>
  <si>
    <t>INE073D01013</t>
  </si>
  <si>
    <t>SUPREMEINF</t>
  </si>
  <si>
    <t>INE550H01011</t>
  </si>
  <si>
    <t>THANGAMAYL</t>
  </si>
  <si>
    <t>INE085J01014</t>
  </si>
  <si>
    <t>UTTAMSUGAR</t>
  </si>
  <si>
    <t>INE786F01031</t>
  </si>
  <si>
    <t>Profit of Rs.64.5/-</t>
  </si>
  <si>
    <t>IIFL</t>
  </si>
  <si>
    <t>INE530B01024</t>
  </si>
  <si>
    <t>Part profit of Rs.73.50/-</t>
  </si>
  <si>
    <t>Part Profit of Rs.31/-</t>
  </si>
  <si>
    <t>RNAM</t>
  </si>
  <si>
    <t>INE298J01013</t>
  </si>
  <si>
    <t>Profit of Rs.32.5/-</t>
  </si>
  <si>
    <t>INE203G01027</t>
  </si>
  <si>
    <t>MAHLOG</t>
  </si>
  <si>
    <t>INE766P01016</t>
  </si>
  <si>
    <t>Profit of Rs.152.5/-</t>
  </si>
  <si>
    <t>NIACL</t>
  </si>
  <si>
    <t>INE470Y01017</t>
  </si>
  <si>
    <t>AARVEEDEN</t>
  </si>
  <si>
    <t>INE273D01019</t>
  </si>
  <si>
    <t>ANDHRACEMT</t>
  </si>
  <si>
    <t>INE666E01012</t>
  </si>
  <si>
    <t>AUTOLITIND</t>
  </si>
  <si>
    <t>INE448A01013</t>
  </si>
  <si>
    <t>BAFNAPHARM</t>
  </si>
  <si>
    <t>INE878I01014</t>
  </si>
  <si>
    <t>CELEBRITY</t>
  </si>
  <si>
    <t>INE185H01016</t>
  </si>
  <si>
    <t>CENTEXT</t>
  </si>
  <si>
    <t>INE281A01026</t>
  </si>
  <si>
    <t>DPL</t>
  </si>
  <si>
    <t>INE477B01010</t>
  </si>
  <si>
    <t>EASTSILK</t>
  </si>
  <si>
    <t>INE962C01027</t>
  </si>
  <si>
    <t>INE260D01016</t>
  </si>
  <si>
    <t>GPIL</t>
  </si>
  <si>
    <t>INE177H01013</t>
  </si>
  <si>
    <t>HIRECT</t>
  </si>
  <si>
    <t>INE835D01023</t>
  </si>
  <si>
    <t>IZMO</t>
  </si>
  <si>
    <t>INE848A01014</t>
  </si>
  <si>
    <t>KHADIM</t>
  </si>
  <si>
    <t>INE834I01025</t>
  </si>
  <si>
    <t>KILITCH</t>
  </si>
  <si>
    <t>INE729D01010</t>
  </si>
  <si>
    <t>LIBERTSHOE</t>
  </si>
  <si>
    <t>INE557B01019</t>
  </si>
  <si>
    <t>METKORE</t>
  </si>
  <si>
    <t>INE592I01029</t>
  </si>
  <si>
    <t>NDTV</t>
  </si>
  <si>
    <t>INE155G01029</t>
  </si>
  <si>
    <t>RMCL</t>
  </si>
  <si>
    <t>INE172H01014</t>
  </si>
  <si>
    <t>SAMBHAAV</t>
  </si>
  <si>
    <t>INE699B01027</t>
  </si>
  <si>
    <t>TIINDIA</t>
  </si>
  <si>
    <t>INE974X01010</t>
  </si>
  <si>
    <t>Part profit of Rs.51/-</t>
  </si>
  <si>
    <t>HDFCLIFE</t>
  </si>
  <si>
    <t>INE795G01014</t>
  </si>
  <si>
    <t>AVADHSUGAR</t>
  </si>
  <si>
    <t>INE349W01017</t>
  </si>
  <si>
    <t>MAGADSUGAR</t>
  </si>
  <si>
    <t>INE347W01011</t>
  </si>
  <si>
    <t>BKMINDST</t>
  </si>
  <si>
    <t>INF109KB15Y7</t>
  </si>
  <si>
    <t>IFGLEXPOR</t>
  </si>
  <si>
    <t>INE133Y01011</t>
  </si>
  <si>
    <t>Profit of Rs.117/-</t>
  </si>
  <si>
    <t>Profit of Rs.25/-</t>
  </si>
  <si>
    <t>FRETAIL</t>
  </si>
  <si>
    <t>INE752P01024</t>
  </si>
  <si>
    <t>SHALBY</t>
  </si>
  <si>
    <t>INE597J01018</t>
  </si>
  <si>
    <t>FSC</t>
  </si>
  <si>
    <t>INE935Q01015</t>
  </si>
  <si>
    <t>Profit of Rs 45.50/-</t>
  </si>
  <si>
    <t>IDBIGOLD</t>
  </si>
  <si>
    <t>INF397L01554</t>
  </si>
  <si>
    <t>710-720</t>
  </si>
  <si>
    <t>DNAMEDIA</t>
  </si>
  <si>
    <t>INE016M01021</t>
  </si>
  <si>
    <t>Part Profit of Rs.37.5/-</t>
  </si>
  <si>
    <t>Profit of Rs.43.50/-</t>
  </si>
  <si>
    <t>Part profit of Rs.52.5/-</t>
  </si>
  <si>
    <t>INE020G01017</t>
  </si>
  <si>
    <t>GALLISPAT</t>
  </si>
  <si>
    <t xml:space="preserve">KEI </t>
  </si>
  <si>
    <t>Profit of Rs 33.50/-</t>
  </si>
  <si>
    <t>Profit of Rs 56/-</t>
  </si>
  <si>
    <t>KOTAKNV20</t>
  </si>
  <si>
    <t>INF174K01Z71</t>
  </si>
  <si>
    <t>SHIVATEX</t>
  </si>
  <si>
    <t>INE705C01020</t>
  </si>
  <si>
    <t>ASTRON</t>
  </si>
  <si>
    <t>INE646X01014</t>
  </si>
  <si>
    <t>INF346A01034</t>
  </si>
  <si>
    <t>Profit of Rs.227.5/-</t>
  </si>
  <si>
    <t>AMJLAND</t>
  </si>
  <si>
    <t>PAISALO</t>
  </si>
  <si>
    <t>ORIENTPPR</t>
  </si>
  <si>
    <t>INE592A01026</t>
  </si>
  <si>
    <t>NEWGEN</t>
  </si>
  <si>
    <t>HINDNATGLS</t>
  </si>
  <si>
    <t>INE952A01022</t>
  </si>
  <si>
    <t>INE619B01017</t>
  </si>
  <si>
    <t>AMBER</t>
  </si>
  <si>
    <t>INE371P01015</t>
  </si>
  <si>
    <t>ROHITFERRO</t>
  </si>
  <si>
    <t>INE248H01012</t>
  </si>
  <si>
    <t>APOLLO</t>
  </si>
  <si>
    <t>INE713T01010</t>
  </si>
  <si>
    <t>130-132</t>
  </si>
  <si>
    <t>ADHUNIK</t>
  </si>
  <si>
    <t>INE400H01019</t>
  </si>
  <si>
    <t>ADLABS</t>
  </si>
  <si>
    <t>INE172N01012</t>
  </si>
  <si>
    <t>ADSL</t>
  </si>
  <si>
    <t>INE102I01027</t>
  </si>
  <si>
    <t>AGCNET</t>
  </si>
  <si>
    <t>INE676A01019</t>
  </si>
  <si>
    <t>AKSHOPTFBR</t>
  </si>
  <si>
    <t>INE523B01011</t>
  </si>
  <si>
    <t>ALOKTEXT</t>
  </si>
  <si>
    <t>INE270A01011</t>
  </si>
  <si>
    <t>ARIES</t>
  </si>
  <si>
    <t>INE298I01015</t>
  </si>
  <si>
    <t>AUTOIND</t>
  </si>
  <si>
    <t>INE718H01014</t>
  </si>
  <si>
    <t>BAGFILMS</t>
  </si>
  <si>
    <t>INE116D01028</t>
  </si>
  <si>
    <t>BALKRISHNA</t>
  </si>
  <si>
    <t>INE875R01011</t>
  </si>
  <si>
    <t>BANARBEADS</t>
  </si>
  <si>
    <t>INE655B01011</t>
  </si>
  <si>
    <t>BHANDARI</t>
  </si>
  <si>
    <t>INE474E01029</t>
  </si>
  <si>
    <t>BINANIIND</t>
  </si>
  <si>
    <t>INE071A01013</t>
  </si>
  <si>
    <t>BSELINFRA</t>
  </si>
  <si>
    <t>INE395A01016</t>
  </si>
  <si>
    <t>BUTTERFLY</t>
  </si>
  <si>
    <t>INE295F01017</t>
  </si>
  <si>
    <t>CANDC</t>
  </si>
  <si>
    <t>INE874H01015</t>
  </si>
  <si>
    <t>CASTEXTECH</t>
  </si>
  <si>
    <t>INE068D01021</t>
  </si>
  <si>
    <t>CCCL</t>
  </si>
  <si>
    <t>INE429I01024</t>
  </si>
  <si>
    <t>CCHHL</t>
  </si>
  <si>
    <t>INE652F01027</t>
  </si>
  <si>
    <t>CEBBCO</t>
  </si>
  <si>
    <t>INE209L01016</t>
  </si>
  <si>
    <t>CIMMCO</t>
  </si>
  <si>
    <t>INE184C01028</t>
  </si>
  <si>
    <t>CINEVISTA</t>
  </si>
  <si>
    <t>INE039B01026</t>
  </si>
  <si>
    <t>COMPUSOFT</t>
  </si>
  <si>
    <t>INE453B01029</t>
  </si>
  <si>
    <t>CORDSCABLE</t>
  </si>
  <si>
    <t>INE792I01017</t>
  </si>
  <si>
    <t>COUNCODOS</t>
  </si>
  <si>
    <t>INE695B01025</t>
  </si>
  <si>
    <t>DCW</t>
  </si>
  <si>
    <t>INE500A01029</t>
  </si>
  <si>
    <t>DIGJAMLTD</t>
  </si>
  <si>
    <t>INE731U01010</t>
  </si>
  <si>
    <t>DONEAR</t>
  </si>
  <si>
    <t>INE668D01028</t>
  </si>
  <si>
    <t>DYNPRO</t>
  </si>
  <si>
    <t>INE256H01015</t>
  </si>
  <si>
    <t>FLEXITUFF</t>
  </si>
  <si>
    <t>INE060J01017</t>
  </si>
  <si>
    <t>GILLANDERS</t>
  </si>
  <si>
    <t>INE047B01011</t>
  </si>
  <si>
    <t>GLOBOFFS</t>
  </si>
  <si>
    <t>INE446C01013</t>
  </si>
  <si>
    <t>GLOBUSSPR</t>
  </si>
  <si>
    <t>INE615I01010</t>
  </si>
  <si>
    <t>GOKUL</t>
  </si>
  <si>
    <t>INE020J01029</t>
  </si>
  <si>
    <t>GOKULAGRO</t>
  </si>
  <si>
    <t>INE314T01025</t>
  </si>
  <si>
    <t>GVKPIL</t>
  </si>
  <si>
    <t>INE251H01024</t>
  </si>
  <si>
    <t>HOVS</t>
  </si>
  <si>
    <t>INE596H01014</t>
  </si>
  <si>
    <t>IL&amp;FSENGG</t>
  </si>
  <si>
    <t>INE369I01014</t>
  </si>
  <si>
    <t>INDLMETER</t>
  </si>
  <si>
    <t>INE065B01013</t>
  </si>
  <si>
    <t>INDSWFTLAB</t>
  </si>
  <si>
    <t>INE915B01019</t>
  </si>
  <si>
    <t>IVRCLINFRA</t>
  </si>
  <si>
    <t>INE875A01025</t>
  </si>
  <si>
    <t>JAIBALAJI</t>
  </si>
  <si>
    <t>INE091G01018</t>
  </si>
  <si>
    <t>JAYNECOIND</t>
  </si>
  <si>
    <t>INE854B01010</t>
  </si>
  <si>
    <t>JAYSREETEA</t>
  </si>
  <si>
    <t>INE364A01020</t>
  </si>
  <si>
    <t>KAMDHENU</t>
  </si>
  <si>
    <t>INE390H01012</t>
  </si>
  <si>
    <t>KELLTONTEC</t>
  </si>
  <si>
    <t>INE164B01022</t>
  </si>
  <si>
    <t>LOTUSEYE</t>
  </si>
  <si>
    <t>INE947I01017</t>
  </si>
  <si>
    <t>LPDC</t>
  </si>
  <si>
    <t>INE197J01017</t>
  </si>
  <si>
    <t>MANAKSTEEL</t>
  </si>
  <si>
    <t>INE824Q01011</t>
  </si>
  <si>
    <t>MANDHANA</t>
  </si>
  <si>
    <t>INE087J01010</t>
  </si>
  <si>
    <t>MANGTIMBER</t>
  </si>
  <si>
    <t>INE805B01012</t>
  </si>
  <si>
    <t>MBLINFRA</t>
  </si>
  <si>
    <t>INE912H01013</t>
  </si>
  <si>
    <t>MEGASOFT</t>
  </si>
  <si>
    <t>INE933B01012</t>
  </si>
  <si>
    <t>METALFORGE</t>
  </si>
  <si>
    <t>INE425A01011</t>
  </si>
  <si>
    <t>MOLDTECH</t>
  </si>
  <si>
    <t>INE835B01035</t>
  </si>
  <si>
    <t>MSPL</t>
  </si>
  <si>
    <t>INE752G01015</t>
  </si>
  <si>
    <t>MTEDUCARE</t>
  </si>
  <si>
    <t>INE472M01018</t>
  </si>
  <si>
    <t>NAGREEKEXP</t>
  </si>
  <si>
    <t>INE123B01028</t>
  </si>
  <si>
    <t>NEXTMEDIA</t>
  </si>
  <si>
    <t>INE747B01016</t>
  </si>
  <si>
    <t>OISL</t>
  </si>
  <si>
    <t>INE196J01019</t>
  </si>
  <si>
    <t>OPTOCIRCUI</t>
  </si>
  <si>
    <t>INE808B01016</t>
  </si>
  <si>
    <t>ORIENTALTL</t>
  </si>
  <si>
    <t>INE998H01012</t>
  </si>
  <si>
    <t>ORIENTLTD</t>
  </si>
  <si>
    <t>INE609C01024</t>
  </si>
  <si>
    <t>ORTINLABSS</t>
  </si>
  <si>
    <t>INE749B01012</t>
  </si>
  <si>
    <t>PARABDRUGS</t>
  </si>
  <si>
    <t>INE618H01016</t>
  </si>
  <si>
    <t>PBAINFRA</t>
  </si>
  <si>
    <t>INE160H01019</t>
  </si>
  <si>
    <t>PDPL</t>
  </si>
  <si>
    <t>INE904D01019</t>
  </si>
  <si>
    <t>PROVOGE</t>
  </si>
  <si>
    <t>INE968G01033</t>
  </si>
  <si>
    <t>REMSONSIND</t>
  </si>
  <si>
    <t>INE474C01015</t>
  </si>
  <si>
    <t>RKDL</t>
  </si>
  <si>
    <t>INE722J01012</t>
  </si>
  <si>
    <t>ROLLT</t>
  </si>
  <si>
    <t>INE927A01040</t>
  </si>
  <si>
    <t>RTNINFRA</t>
  </si>
  <si>
    <t>INE834M01019</t>
  </si>
  <si>
    <t>SAKUMA</t>
  </si>
  <si>
    <t>SALONA</t>
  </si>
  <si>
    <t>INE498E01010</t>
  </si>
  <si>
    <t>SALSTEEL</t>
  </si>
  <si>
    <t>INE658G01014</t>
  </si>
  <si>
    <t>SANWARIA</t>
  </si>
  <si>
    <t>INE890C01046</t>
  </si>
  <si>
    <t>SASTASUNDR</t>
  </si>
  <si>
    <t>INE019J01013</t>
  </si>
  <si>
    <t>SEAMECLTD</t>
  </si>
  <si>
    <t>INE497B01018</t>
  </si>
  <si>
    <t>SELAN</t>
  </si>
  <si>
    <t>INE818A01017</t>
  </si>
  <si>
    <t>SHREERAMA</t>
  </si>
  <si>
    <t>INE879A01019</t>
  </si>
  <si>
    <t>SILINV</t>
  </si>
  <si>
    <t>INE923A01015</t>
  </si>
  <si>
    <t>SMPL</t>
  </si>
  <si>
    <t>INE215G01021</t>
  </si>
  <si>
    <t>SURANASOL</t>
  </si>
  <si>
    <t>INE272L01022</t>
  </si>
  <si>
    <t>SURANAT&amp;P</t>
  </si>
  <si>
    <t>INE130B01031</t>
  </si>
  <si>
    <t>TECHNOFAB</t>
  </si>
  <si>
    <t>INE509K01011</t>
  </si>
  <si>
    <t>TEXMOPIPES</t>
  </si>
  <si>
    <t>INE141K01013</t>
  </si>
  <si>
    <t>TI</t>
  </si>
  <si>
    <t>INE133E01013</t>
  </si>
  <si>
    <t>TIPSINDLTD</t>
  </si>
  <si>
    <t>INE716B01011</t>
  </si>
  <si>
    <t>TREEHOUSE</t>
  </si>
  <si>
    <t>INE040M01013</t>
  </si>
  <si>
    <t>TRF</t>
  </si>
  <si>
    <t>INE391D01019</t>
  </si>
  <si>
    <t>TTML</t>
  </si>
  <si>
    <t>INE517B01013</t>
  </si>
  <si>
    <t>TVVISION</t>
  </si>
  <si>
    <t>INE871L01013</t>
  </si>
  <si>
    <t>USHERAGRO</t>
  </si>
  <si>
    <t>INE235G01011</t>
  </si>
  <si>
    <t>VISASTEEL</t>
  </si>
  <si>
    <t>INE286H01012</t>
  </si>
  <si>
    <t>VISHNU</t>
  </si>
  <si>
    <t>INE270I01014</t>
  </si>
  <si>
    <t>XPROINDIA</t>
  </si>
  <si>
    <t>INE445C01015</t>
  </si>
  <si>
    <t>GALAXYSURF</t>
  </si>
  <si>
    <t>INE600K01018</t>
  </si>
  <si>
    <t>GAYAPROJ</t>
  </si>
  <si>
    <t>INE336H01023</t>
  </si>
  <si>
    <t>Profit of Rs.46.5/-</t>
  </si>
  <si>
    <t>KDDL</t>
  </si>
  <si>
    <t>INE291D01011</t>
  </si>
  <si>
    <t>LASA</t>
  </si>
  <si>
    <t>INE670X01014</t>
  </si>
  <si>
    <t>MBECL</t>
  </si>
  <si>
    <t>INE748A01016</t>
  </si>
  <si>
    <t>ASTERDM</t>
  </si>
  <si>
    <t>INE914M01019</t>
  </si>
  <si>
    <t>320-330</t>
  </si>
  <si>
    <t>ZODJRDMKJ</t>
  </si>
  <si>
    <t>INE077B01018</t>
  </si>
  <si>
    <t>505-515</t>
  </si>
  <si>
    <t>GMMPFAUDLR</t>
  </si>
  <si>
    <t>INE541A01023</t>
  </si>
  <si>
    <t>SHIVAMILLS</t>
  </si>
  <si>
    <t>INE644Y01017</t>
  </si>
  <si>
    <t>INE092B01025</t>
  </si>
  <si>
    <t>BDL</t>
  </si>
  <si>
    <t>INE171Z01018</t>
  </si>
  <si>
    <t>BANDHANBNK</t>
  </si>
  <si>
    <t>INE545U01014</t>
  </si>
  <si>
    <t>HAL</t>
  </si>
  <si>
    <t>INE066F01012</t>
  </si>
  <si>
    <t>Profit of Rs.25.50/-</t>
  </si>
  <si>
    <t>KARMAENG</t>
  </si>
  <si>
    <t>INE725L01011</t>
  </si>
  <si>
    <t>140-143</t>
  </si>
  <si>
    <t>MIDHANI</t>
  </si>
  <si>
    <t>CENTRUM</t>
  </si>
  <si>
    <t>INE660C01027</t>
  </si>
  <si>
    <t>ISEC</t>
  </si>
  <si>
    <t>INE763G01038</t>
  </si>
  <si>
    <t>INE099Z01011</t>
  </si>
  <si>
    <t>TALWALKARS</t>
  </si>
  <si>
    <t>INE502K01016</t>
  </si>
  <si>
    <t>INE182D01020</t>
  </si>
  <si>
    <t>LEMONTREE</t>
  </si>
  <si>
    <t>INE970X01018</t>
  </si>
  <si>
    <t>ICICIMCAP</t>
  </si>
  <si>
    <t>ICICINF100</t>
  </si>
  <si>
    <t>ICICINIFTY</t>
  </si>
  <si>
    <t>ICICINV20</t>
  </si>
  <si>
    <t>ICICISENSX</t>
  </si>
  <si>
    <t>21STCENMGM</t>
  </si>
  <si>
    <t>INE253B01015</t>
  </si>
  <si>
    <t>KARDA</t>
  </si>
  <si>
    <t>INE098F01031</t>
  </si>
  <si>
    <t>INE278R01018</t>
  </si>
  <si>
    <t>ICICIB22</t>
  </si>
  <si>
    <t>INE602A01023</t>
  </si>
  <si>
    <t>SEQUENT</t>
  </si>
  <si>
    <t>INE807F01027</t>
  </si>
  <si>
    <t>JTEKTINDIA</t>
  </si>
  <si>
    <t>INE095N01031</t>
  </si>
  <si>
    <t>154-158</t>
  </si>
  <si>
    <t>5PAISA</t>
  </si>
  <si>
    <t>INE618L01018</t>
  </si>
  <si>
    <t>ADHUNIKIND</t>
  </si>
  <si>
    <t>INE452L01012</t>
  </si>
  <si>
    <t>ALBERTDAVD</t>
  </si>
  <si>
    <t>INE155C01010</t>
  </si>
  <si>
    <t>AMDIND</t>
  </si>
  <si>
    <t>INE005I01014</t>
  </si>
  <si>
    <t>ASIANHOTNR</t>
  </si>
  <si>
    <t>INE363A01022</t>
  </si>
  <si>
    <t>DENORA</t>
  </si>
  <si>
    <t>INE244A01016</t>
  </si>
  <si>
    <t>GAL</t>
  </si>
  <si>
    <t>INE482J01021</t>
  </si>
  <si>
    <t>GALLANTT</t>
  </si>
  <si>
    <t>INE297H01019</t>
  </si>
  <si>
    <t>HINDMOTORS</t>
  </si>
  <si>
    <t>INE253A01025</t>
  </si>
  <si>
    <t>INDBANK</t>
  </si>
  <si>
    <t>INE841B01017</t>
  </si>
  <si>
    <t>INDOSOLAR</t>
  </si>
  <si>
    <t>INE866K01015</t>
  </si>
  <si>
    <t>INDOWIND</t>
  </si>
  <si>
    <t>INE227G01018</t>
  </si>
  <si>
    <t>KINGFA</t>
  </si>
  <si>
    <t>INE473D01015</t>
  </si>
  <si>
    <t>KSK</t>
  </si>
  <si>
    <t>INE143H01015</t>
  </si>
  <si>
    <t>INE425B01027</t>
  </si>
  <si>
    <t>NITESHEST</t>
  </si>
  <si>
    <t>INE639K01016</t>
  </si>
  <si>
    <t>OPTIEMUS</t>
  </si>
  <si>
    <t>INE350C01017</t>
  </si>
  <si>
    <t>OSWALAGRO</t>
  </si>
  <si>
    <t>INE142A01012</t>
  </si>
  <si>
    <t>PEARLPOLY</t>
  </si>
  <si>
    <t>INE844A01013</t>
  </si>
  <si>
    <t>PSL</t>
  </si>
  <si>
    <t>INE474B01017</t>
  </si>
  <si>
    <t>RAINBOWPAP</t>
  </si>
  <si>
    <t>INE028D01025</t>
  </si>
  <si>
    <t>SABTN</t>
  </si>
  <si>
    <t>INE416A01036</t>
  </si>
  <si>
    <t>SKIL</t>
  </si>
  <si>
    <t>INE429F01012</t>
  </si>
  <si>
    <t>STAMPEDE</t>
  </si>
  <si>
    <t>INE224E01028</t>
  </si>
  <si>
    <t>SUJANAUNI</t>
  </si>
  <si>
    <t>INE216G01011</t>
  </si>
  <si>
    <t>URJA</t>
  </si>
  <si>
    <t>INE550C01020</t>
  </si>
  <si>
    <t>UTTAMSTL</t>
  </si>
  <si>
    <t>INE699A01011</t>
  </si>
  <si>
    <t>VIJIFIN</t>
  </si>
  <si>
    <t>INE159N01027</t>
  </si>
  <si>
    <t>VIMTALABS</t>
  </si>
  <si>
    <t>INE579C01029</t>
  </si>
  <si>
    <t>WILLAMAGOR</t>
  </si>
  <si>
    <t>INE210A01017</t>
  </si>
  <si>
    <t>PRSMJOHNSN</t>
  </si>
  <si>
    <t>HITECH</t>
  </si>
  <si>
    <t>INE106T01017</t>
  </si>
  <si>
    <t>VAKRANGEE</t>
  </si>
  <si>
    <t>BRFL</t>
  </si>
  <si>
    <t>JBFIND</t>
  </si>
  <si>
    <t>BE</t>
  </si>
  <si>
    <t>AGARIND</t>
  </si>
  <si>
    <t>INE204E01012</t>
  </si>
  <si>
    <t>AHLWEST</t>
  </si>
  <si>
    <t>INE915K01010</t>
  </si>
  <si>
    <t>ALMONDZ</t>
  </si>
  <si>
    <t>INE326B01027</t>
  </si>
  <si>
    <t>ANIKINDS</t>
  </si>
  <si>
    <t>INE087B01017</t>
  </si>
  <si>
    <t>ARCHIES</t>
  </si>
  <si>
    <t>INE731A01020</t>
  </si>
  <si>
    <t>ARMANFIN</t>
  </si>
  <si>
    <t>INE109C01017</t>
  </si>
  <si>
    <t>ARSSINFRA</t>
  </si>
  <si>
    <t>INE267I01010</t>
  </si>
  <si>
    <t>BARTRONICS</t>
  </si>
  <si>
    <t>INE855F01034</t>
  </si>
  <si>
    <t>BEDMUTHA</t>
  </si>
  <si>
    <t>INE844K01012</t>
  </si>
  <si>
    <t>BGLOBAL</t>
  </si>
  <si>
    <t>INE224M01013</t>
  </si>
  <si>
    <t>BHAGYAPROP</t>
  </si>
  <si>
    <t>INE363W01018</t>
  </si>
  <si>
    <t>BILENERGY</t>
  </si>
  <si>
    <t>INE607L01029</t>
  </si>
  <si>
    <t>BIRLACABLE</t>
  </si>
  <si>
    <t>INE800A01015</t>
  </si>
  <si>
    <t>BIRLAMONEY</t>
  </si>
  <si>
    <t>INE865C01022</t>
  </si>
  <si>
    <t>INE589G01011</t>
  </si>
  <si>
    <t>BURNPUR</t>
  </si>
  <si>
    <t>INE817H01014</t>
  </si>
  <si>
    <t>CALSOFT</t>
  </si>
  <si>
    <t>INE526B01014</t>
  </si>
  <si>
    <t>CANTABIL</t>
  </si>
  <si>
    <t>INE068L01016</t>
  </si>
  <si>
    <t>CEREBRAINT</t>
  </si>
  <si>
    <t>INE345B01019</t>
  </si>
  <si>
    <t>CHEMFAB</t>
  </si>
  <si>
    <t>INE783X01023</t>
  </si>
  <si>
    <t>CHROMATIC</t>
  </si>
  <si>
    <t>INE662C01015</t>
  </si>
  <si>
    <t>CIGNITITEC</t>
  </si>
  <si>
    <t>INE675C01017</t>
  </si>
  <si>
    <t>DHARSUGAR</t>
  </si>
  <si>
    <t>INE988C01014</t>
  </si>
  <si>
    <t>DLINKINDIA</t>
  </si>
  <si>
    <t>INE250K01012</t>
  </si>
  <si>
    <t>DQE</t>
  </si>
  <si>
    <t>INE656K01010</t>
  </si>
  <si>
    <t>EMCO</t>
  </si>
  <si>
    <t>INE078A01026</t>
  </si>
  <si>
    <t>ESSDEE</t>
  </si>
  <si>
    <t>INE825H01017</t>
  </si>
  <si>
    <t>GKWLIMITED</t>
  </si>
  <si>
    <t>INE528A01020</t>
  </si>
  <si>
    <t>GROBTEA</t>
  </si>
  <si>
    <t>INE646C01018</t>
  </si>
  <si>
    <t>GTLINFRA</t>
  </si>
  <si>
    <t>INE221H01019</t>
  </si>
  <si>
    <t>HEXATRADEX</t>
  </si>
  <si>
    <t>INE750M01017</t>
  </si>
  <si>
    <t>HILTON</t>
  </si>
  <si>
    <t>INE788H01017</t>
  </si>
  <si>
    <t>IFBAGRO</t>
  </si>
  <si>
    <t>INE076C01018</t>
  </si>
  <si>
    <t>INE187A01017</t>
  </si>
  <si>
    <t>JITFINFRA</t>
  </si>
  <si>
    <t>INE863T01013</t>
  </si>
  <si>
    <t>KALYANIFRG</t>
  </si>
  <si>
    <t>INE314G01014</t>
  </si>
  <si>
    <t>KGL</t>
  </si>
  <si>
    <t>INE299C01024</t>
  </si>
  <si>
    <t>KSERASERA</t>
  </si>
  <si>
    <t>INE216D01026</t>
  </si>
  <si>
    <t>LSIL</t>
  </si>
  <si>
    <t>INE093R01011</t>
  </si>
  <si>
    <t>MAHAPEXLTD</t>
  </si>
  <si>
    <t>INE843B01013</t>
  </si>
  <si>
    <t>MIC</t>
  </si>
  <si>
    <t>INE287C01029</t>
  </si>
  <si>
    <t>MINDTECK</t>
  </si>
  <si>
    <t>INE110B01017</t>
  </si>
  <si>
    <t>MOHOTAIND</t>
  </si>
  <si>
    <t>INE313D01013</t>
  </si>
  <si>
    <t>MVL</t>
  </si>
  <si>
    <t>INE744I01034</t>
  </si>
  <si>
    <t>NELCO</t>
  </si>
  <si>
    <t>INE045B01015</t>
  </si>
  <si>
    <t>NITINFIRE</t>
  </si>
  <si>
    <t>INE489H01020</t>
  </si>
  <si>
    <t>OMAXAUTO</t>
  </si>
  <si>
    <t>INE090B01011</t>
  </si>
  <si>
    <t>ONELIFECAP</t>
  </si>
  <si>
    <t>INE912L01015</t>
  </si>
  <si>
    <t>PETRONENGG</t>
  </si>
  <si>
    <t>INE742A01019</t>
  </si>
  <si>
    <t>PKTEA</t>
  </si>
  <si>
    <t>INE431F01018</t>
  </si>
  <si>
    <t>PRAXIS</t>
  </si>
  <si>
    <t>INE546Y01022</t>
  </si>
  <si>
    <t>RAJRAYON</t>
  </si>
  <si>
    <t>INE533D01024</t>
  </si>
  <si>
    <t>SHRIPISTON</t>
  </si>
  <si>
    <t>INE526E01018</t>
  </si>
  <si>
    <t>SHYAMCENT</t>
  </si>
  <si>
    <t>INE979R01011</t>
  </si>
  <si>
    <t>SIL</t>
  </si>
  <si>
    <t>INE173A01025</t>
  </si>
  <si>
    <t>SOMATEX</t>
  </si>
  <si>
    <t>INE314C01013</t>
  </si>
  <si>
    <t>INE126M01010</t>
  </si>
  <si>
    <t>SORILINFRA</t>
  </si>
  <si>
    <t>INE034H01016</t>
  </si>
  <si>
    <t>SPYL</t>
  </si>
  <si>
    <t>INE268L01020</t>
  </si>
  <si>
    <t>SUNDARMHLD</t>
  </si>
  <si>
    <t>INE202Z01029</t>
  </si>
  <si>
    <t>SUPERSPIN</t>
  </si>
  <si>
    <t>INE662A01027</t>
  </si>
  <si>
    <t>TANLA</t>
  </si>
  <si>
    <t>INE483C01032</t>
  </si>
  <si>
    <t>TERASOFT</t>
  </si>
  <si>
    <t>INE482B01010</t>
  </si>
  <si>
    <t>TVSELECT</t>
  </si>
  <si>
    <t>INE236G01019</t>
  </si>
  <si>
    <t>UVSL</t>
  </si>
  <si>
    <t>INE292A01023</t>
  </si>
  <si>
    <t>INE051B01021</t>
  </si>
  <si>
    <t>VISESHINFO</t>
  </si>
  <si>
    <t>INE861A01058</t>
  </si>
  <si>
    <t>WANBURY</t>
  </si>
  <si>
    <t>INE107F01022</t>
  </si>
  <si>
    <t>ZENITHBIR</t>
  </si>
  <si>
    <t>INE318D01020</t>
  </si>
  <si>
    <t>ZENITHEXPO</t>
  </si>
  <si>
    <t>INE058B01018</t>
  </si>
  <si>
    <t>ZYLOG</t>
  </si>
  <si>
    <t>INE225I01026</t>
  </si>
  <si>
    <t>ORIENTELEC</t>
  </si>
  <si>
    <t>INE142Z01019</t>
  </si>
  <si>
    <t>SITASHREE</t>
  </si>
  <si>
    <t>INE686I01011</t>
  </si>
  <si>
    <t>INDOSTAR</t>
  </si>
  <si>
    <t>INE896L01010</t>
  </si>
  <si>
    <t>PREMIERPOL</t>
  </si>
  <si>
    <t>INE309M01012</t>
  </si>
  <si>
    <t>RELCNX100</t>
  </si>
  <si>
    <t>INF204K014N5</t>
  </si>
  <si>
    <t>MRO-TEK</t>
  </si>
  <si>
    <t>INE398B01018</t>
  </si>
  <si>
    <t>BSLGOLDETF</t>
  </si>
  <si>
    <t>INF209K01HT2</t>
  </si>
  <si>
    <t>Loss of Rs.210/-</t>
  </si>
  <si>
    <t>PITTIENG</t>
  </si>
  <si>
    <t>340-345</t>
  </si>
  <si>
    <t>IBULISL</t>
  </si>
  <si>
    <t>INE872H01027</t>
  </si>
  <si>
    <t>INE854D01024</t>
  </si>
  <si>
    <t>ALPSINDUS</t>
  </si>
  <si>
    <t>INE093B01015</t>
  </si>
  <si>
    <t>ELECTROSL</t>
  </si>
  <si>
    <t>INE481K01021</t>
  </si>
  <si>
    <t>N</t>
  </si>
  <si>
    <t>KERNEX</t>
  </si>
  <si>
    <t>INE202H01019</t>
  </si>
  <si>
    <t>HISARMETAL</t>
  </si>
  <si>
    <t>INE598C01011</t>
  </si>
  <si>
    <t>INE950G01023</t>
  </si>
  <si>
    <t>INE871C01038</t>
  </si>
  <si>
    <t>INE111A01025</t>
  </si>
  <si>
    <t>ICICI500</t>
  </si>
  <si>
    <t>INF109KC1CZ3</t>
  </si>
  <si>
    <t>SOLARA</t>
  </si>
  <si>
    <t>INE624Z01016</t>
  </si>
  <si>
    <t>GAYAHWS</t>
  </si>
  <si>
    <t>INE287Z01012</t>
  </si>
  <si>
    <t>TIJARIA</t>
  </si>
  <si>
    <t>INE440L01017</t>
  </si>
  <si>
    <t>TALWGYM</t>
  </si>
  <si>
    <t>NBIFIN</t>
  </si>
  <si>
    <t>INE365I01020</t>
  </si>
  <si>
    <t>INE627Z01019</t>
  </si>
  <si>
    <t xml:space="preserve">Profit/ Loss per lot </t>
  </si>
  <si>
    <t>125-130</t>
  </si>
  <si>
    <t>LINCPEN</t>
  </si>
  <si>
    <t>INE802B01019</t>
  </si>
  <si>
    <t>VARROC</t>
  </si>
  <si>
    <t>INE665L01035</t>
  </si>
  <si>
    <t>ANKITMETAL</t>
  </si>
  <si>
    <t>INE106I01010</t>
  </si>
  <si>
    <t>NKIND</t>
  </si>
  <si>
    <t>INE542C01019</t>
  </si>
  <si>
    <t>RELNV20</t>
  </si>
  <si>
    <t>INF204KA17D8</t>
  </si>
  <si>
    <t>46-47</t>
  </si>
  <si>
    <t>DELTAMAGNT</t>
  </si>
  <si>
    <t>INE393A01011</t>
  </si>
  <si>
    <t>Part book {}</t>
  </si>
  <si>
    <t>LIQUIDETF</t>
  </si>
  <si>
    <t>INF740KA1EU7</t>
  </si>
  <si>
    <t>HDFCSENETF</t>
  </si>
  <si>
    <t>INF179KB1KQ1</t>
  </si>
  <si>
    <t>TANTIACONS</t>
  </si>
  <si>
    <t>INE388G01018</t>
  </si>
  <si>
    <t>BSLNIFTY</t>
  </si>
  <si>
    <t>INF209K01IR4</t>
  </si>
  <si>
    <t>RUCHINFRA</t>
  </si>
  <si>
    <t>INE413B01023</t>
  </si>
  <si>
    <t>UNITEDTEA</t>
  </si>
  <si>
    <t>INE458F01011</t>
  </si>
  <si>
    <t>PIRPHYTO</t>
  </si>
  <si>
    <t>INE122J01015</t>
  </si>
  <si>
    <t>RELDIVOPP</t>
  </si>
  <si>
    <t>INF204KA1MS3</t>
  </si>
  <si>
    <t>TULSI</t>
  </si>
  <si>
    <t>INE474I01012</t>
  </si>
  <si>
    <t>27-28</t>
  </si>
  <si>
    <t>THEINVEST</t>
  </si>
  <si>
    <t>HBSL</t>
  </si>
  <si>
    <t>INE550B01022</t>
  </si>
  <si>
    <t>OLECTRA</t>
  </si>
  <si>
    <t>% Change in OI</t>
  </si>
  <si>
    <t>BLBLIMITED</t>
  </si>
  <si>
    <t>INE791A01024</t>
  </si>
  <si>
    <t>TCNSBRANDS</t>
  </si>
  <si>
    <t>INE778U01029</t>
  </si>
  <si>
    <t>UTISENSETF</t>
  </si>
  <si>
    <t>INF789FB1X58</t>
  </si>
  <si>
    <t>PRADIP</t>
  </si>
  <si>
    <t>INE495J01015</t>
  </si>
  <si>
    <t>N100</t>
  </si>
  <si>
    <t>INF247L01031</t>
  </si>
  <si>
    <t>UTINIFTETF</t>
  </si>
  <si>
    <t>INF789FB1X41</t>
  </si>
  <si>
    <t>148-152</t>
  </si>
  <si>
    <t>CURATECH</t>
  </si>
  <si>
    <t>INE117B01012</t>
  </si>
  <si>
    <t>HDFCAMC</t>
  </si>
  <si>
    <t>INE127D01025</t>
  </si>
  <si>
    <t>INE528K01029</t>
  </si>
  <si>
    <t>KHAITANLTD</t>
  </si>
  <si>
    <t>INE731C01018</t>
  </si>
  <si>
    <t>GARFIBRES</t>
  </si>
  <si>
    <t>INE338A01024</t>
  </si>
  <si>
    <t>Loss of Rs.61.50/-</t>
  </si>
  <si>
    <t>Loss of Rs.78/-</t>
  </si>
  <si>
    <t>280-290</t>
  </si>
  <si>
    <t>CREDITACC</t>
  </si>
  <si>
    <t>INE741K01010</t>
  </si>
  <si>
    <t>HNGSNGBEES</t>
  </si>
  <si>
    <t>INF732E01227</t>
  </si>
  <si>
    <t>REGENCERAM</t>
  </si>
  <si>
    <t>INE277C01012</t>
  </si>
  <si>
    <t>WELINV</t>
  </si>
  <si>
    <t>INE389K01018</t>
  </si>
  <si>
    <t>520-530</t>
  </si>
  <si>
    <t>SIGIND</t>
  </si>
  <si>
    <t>INE529F01035</t>
  </si>
  <si>
    <t>INE520A01027</t>
  </si>
  <si>
    <t>AXISNIFTY</t>
  </si>
  <si>
    <t>INF846K01ZL0</t>
  </si>
  <si>
    <t>PDSMFL</t>
  </si>
  <si>
    <t>INE111Q01013</t>
  </si>
  <si>
    <t>PRAKASHSTL</t>
  </si>
  <si>
    <t>INE696K01024</t>
  </si>
  <si>
    <t>PROSEED</t>
  </si>
  <si>
    <t>INE217G01027</t>
  </si>
  <si>
    <t>SHARIABEES</t>
  </si>
  <si>
    <t>INF732E01128</t>
  </si>
  <si>
    <t>SPCENET</t>
  </si>
  <si>
    <t>INE970N01027</t>
  </si>
  <si>
    <t>INE769A01020</t>
  </si>
  <si>
    <t>ABBOTINDIA</t>
  </si>
  <si>
    <t>INE358A01014</t>
  </si>
  <si>
    <t>INE491A01021</t>
  </si>
  <si>
    <t>ECEIND</t>
  </si>
  <si>
    <t>INE588B01014</t>
  </si>
  <si>
    <t>EON</t>
  </si>
  <si>
    <t>INE076H01025</t>
  </si>
  <si>
    <t>INE302A01020</t>
  </si>
  <si>
    <t>INE737H01014</t>
  </si>
  <si>
    <t>INE452O01016</t>
  </si>
  <si>
    <t>INE845D01014</t>
  </si>
  <si>
    <t>INE852F01015</t>
  </si>
  <si>
    <t>INE484J01027</t>
  </si>
  <si>
    <t>INE580B01029</t>
  </si>
  <si>
    <t>GTNIND</t>
  </si>
  <si>
    <t>INE537A01013</t>
  </si>
  <si>
    <t>HARITASEAT</t>
  </si>
  <si>
    <t>INE939D01015</t>
  </si>
  <si>
    <t>INE545A01016</t>
  </si>
  <si>
    <t>INE548A01028</t>
  </si>
  <si>
    <t>ICICIGOLD</t>
  </si>
  <si>
    <t>INF109KB1WF4</t>
  </si>
  <si>
    <t>ICSA</t>
  </si>
  <si>
    <t>INE306B01029</t>
  </si>
  <si>
    <t>IMFA</t>
  </si>
  <si>
    <t>INE919H01018</t>
  </si>
  <si>
    <t>INDIANCARD</t>
  </si>
  <si>
    <t>INE061A01014</t>
  </si>
  <si>
    <t>INDSWFTLTD</t>
  </si>
  <si>
    <t>INE788B01028</t>
  </si>
  <si>
    <t>INTEGRA</t>
  </si>
  <si>
    <t>INE418N01027</t>
  </si>
  <si>
    <t>PARACABLES</t>
  </si>
  <si>
    <t>INE074B01023</t>
  </si>
  <si>
    <t>PATELENG</t>
  </si>
  <si>
    <t>INE244B01030</t>
  </si>
  <si>
    <t>PENPEBS</t>
  </si>
  <si>
    <t>INE455O01019</t>
  </si>
  <si>
    <t>PFOCUS</t>
  </si>
  <si>
    <t>INE367G01038</t>
  </si>
  <si>
    <t>PILANIINVS</t>
  </si>
  <si>
    <t>INE417C01014</t>
  </si>
  <si>
    <t>PONNIERODE</t>
  </si>
  <si>
    <t>INE838E01017</t>
  </si>
  <si>
    <t>PSPPROJECT</t>
  </si>
  <si>
    <t>INE488V01015</t>
  </si>
  <si>
    <t>INE976G01028</t>
  </si>
  <si>
    <t>INE612J01015</t>
  </si>
  <si>
    <t>RITES</t>
  </si>
  <si>
    <t>INE320J01015</t>
  </si>
  <si>
    <t>INE190H01016</t>
  </si>
  <si>
    <t>SANDHAR</t>
  </si>
  <si>
    <t>INE278H01035</t>
  </si>
  <si>
    <t>SETFNN50</t>
  </si>
  <si>
    <t>INF200KA1598</t>
  </si>
  <si>
    <t>INE343H01029</t>
  </si>
  <si>
    <t>SPENTEX</t>
  </si>
  <si>
    <t>INE376C01020</t>
  </si>
  <si>
    <t>SPIC</t>
  </si>
  <si>
    <t>INE147A01011</t>
  </si>
  <si>
    <t>INE939A01011</t>
  </si>
  <si>
    <t>STEL</t>
  </si>
  <si>
    <t>INE577L01016</t>
  </si>
  <si>
    <t>STERTOOLS</t>
  </si>
  <si>
    <t>INE334A01023</t>
  </si>
  <si>
    <t>STINDIA</t>
  </si>
  <si>
    <t>INE090C01019</t>
  </si>
  <si>
    <t>SUMMITSEC</t>
  </si>
  <si>
    <t>INE519C01017</t>
  </si>
  <si>
    <t>INE031B01049</t>
  </si>
  <si>
    <t>ALEMBICLTD</t>
  </si>
  <si>
    <t>INE426A01027</t>
  </si>
  <si>
    <t>INE540L01014</t>
  </si>
  <si>
    <t>APARINDS</t>
  </si>
  <si>
    <t>INE372A01015</t>
  </si>
  <si>
    <t>APCOTEXIND</t>
  </si>
  <si>
    <t>INE116A01024</t>
  </si>
  <si>
    <t>INE295A01018</t>
  </si>
  <si>
    <t>GOLDTECH</t>
  </si>
  <si>
    <t>INE805A01014</t>
  </si>
  <si>
    <t>PLASTIBLEN</t>
  </si>
  <si>
    <t>INE083C01022</t>
  </si>
  <si>
    <t>QGOLDHALF</t>
  </si>
  <si>
    <t>INF082J01010</t>
  </si>
  <si>
    <t>SPECIALITY</t>
  </si>
  <si>
    <t>INE247M01014</t>
  </si>
  <si>
    <t>GOLDENTOBC</t>
  </si>
  <si>
    <t>INE973A01010</t>
  </si>
  <si>
    <t>EUROTEXIND</t>
  </si>
  <si>
    <t>INE022C01012</t>
  </si>
  <si>
    <t>670-680</t>
  </si>
  <si>
    <t>A2ZINFRA</t>
  </si>
  <si>
    <t>INE619I01012</t>
  </si>
  <si>
    <t>AARTIDRUGS</t>
  </si>
  <si>
    <t>INE767A01016</t>
  </si>
  <si>
    <t>INE117A01022</t>
  </si>
  <si>
    <t>ACE</t>
  </si>
  <si>
    <t>INE731H01025</t>
  </si>
  <si>
    <t>ADANIGREEN</t>
  </si>
  <si>
    <t>INE364U01010</t>
  </si>
  <si>
    <t>INE931S01010</t>
  </si>
  <si>
    <t>AIONJSW</t>
  </si>
  <si>
    <t>INE743C01021</t>
  </si>
  <si>
    <t>INE428A01015</t>
  </si>
  <si>
    <t>ALCHEM</t>
  </si>
  <si>
    <t>INE964B01033</t>
  </si>
  <si>
    <t>ALKALI</t>
  </si>
  <si>
    <t>INE773I01017</t>
  </si>
  <si>
    <t>ANTGRAPHIC</t>
  </si>
  <si>
    <t>INE414B01021</t>
  </si>
  <si>
    <t>APCL</t>
  </si>
  <si>
    <t>INE071F01012</t>
  </si>
  <si>
    <t>INE306A01021</t>
  </si>
  <si>
    <t>INE118A01012</t>
  </si>
  <si>
    <t>INE463A01038</t>
  </si>
  <si>
    <t>INE180K01011</t>
  </si>
  <si>
    <t>BIGBLOC</t>
  </si>
  <si>
    <t>INE412U01017</t>
  </si>
  <si>
    <t>INE416D01022</t>
  </si>
  <si>
    <t>INE666D01022</t>
  </si>
  <si>
    <t>BVCL</t>
  </si>
  <si>
    <t>INE139I01011</t>
  </si>
  <si>
    <t>BYKE</t>
  </si>
  <si>
    <t>INE319B01014</t>
  </si>
  <si>
    <t>INE475E01026</t>
  </si>
  <si>
    <t>INE172A01027</t>
  </si>
  <si>
    <t>CELESTIAL</t>
  </si>
  <si>
    <t>INE221I01017</t>
  </si>
  <si>
    <t>CONTROLPR</t>
  </si>
  <si>
    <t>INE663B01015</t>
  </si>
  <si>
    <t>DCM</t>
  </si>
  <si>
    <t>INE498A01018</t>
  </si>
  <si>
    <t>INE288B01029</t>
  </si>
  <si>
    <t>DIAMONDYD</t>
  </si>
  <si>
    <t>INE393P01035</t>
  </si>
  <si>
    <t>DTIL</t>
  </si>
  <si>
    <t>INE341R01014</t>
  </si>
  <si>
    <t>INE738I01010</t>
  </si>
  <si>
    <t>INE532F01054</t>
  </si>
  <si>
    <t>EDL</t>
  </si>
  <si>
    <t>INE180G01019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</si>
  <si>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</si>
  <si>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</si>
  <si>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</si>
  <si>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</si>
  <si>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</si>
  <si>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</si>
  <si>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</si>
  <si>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</si>
  <si>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</si>
  <si>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ELAND</t>
  </si>
  <si>
    <t>INE311H01018</t>
  </si>
  <si>
    <t>ELECON</t>
  </si>
  <si>
    <t>INE205B01023</t>
  </si>
  <si>
    <t>INE128A01029</t>
  </si>
  <si>
    <t>EXCEL</t>
  </si>
  <si>
    <t>INE688J01015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</si>
  <si>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</si>
  <si>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</si>
  <si>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</si>
  <si>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</si>
  <si>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</si>
  <si>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</si>
  <si>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</si>
  <si>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</si>
  <si>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</si>
  <si>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FDC</t>
  </si>
  <si>
    <t>INE258B01022</t>
  </si>
  <si>
    <t>INE171A01029</t>
  </si>
  <si>
    <t>FEL</t>
  </si>
  <si>
    <t>INE623B01027</t>
  </si>
  <si>
    <t>FILATEX</t>
  </si>
  <si>
    <t>INE816B01027</t>
  </si>
  <si>
    <t>INE235A01022</t>
  </si>
  <si>
    <t>FINEORG</t>
  </si>
  <si>
    <t>INE686Y01026</t>
  </si>
  <si>
    <t>INE183A01016</t>
  </si>
  <si>
    <t>FMGOETZE</t>
  </si>
  <si>
    <t>INE529A01010</t>
  </si>
  <si>
    <t>GANESHHOUC</t>
  </si>
  <si>
    <t>INE460C01014</t>
  </si>
  <si>
    <t>GEECEE</t>
  </si>
  <si>
    <t>INE916G01016</t>
  </si>
  <si>
    <t>GENESYS</t>
  </si>
  <si>
    <t>INE727B01026</t>
  </si>
  <si>
    <t>GENUSPAPER</t>
  </si>
  <si>
    <t>INE949P01018</t>
  </si>
  <si>
    <t>GOKEX</t>
  </si>
  <si>
    <t>INE887G01027</t>
  </si>
  <si>
    <t>GOLDIAM</t>
  </si>
  <si>
    <t>INE025B01017</t>
  </si>
  <si>
    <t>GOODLUCK</t>
  </si>
  <si>
    <t>INE127I01024</t>
  </si>
  <si>
    <t>GSCLCEMENT</t>
  </si>
  <si>
    <t>INE542A01039</t>
  </si>
  <si>
    <t>HARRMALAYA</t>
  </si>
  <si>
    <t>INE544A01019</t>
  </si>
  <si>
    <t>INE578A01017</t>
  </si>
  <si>
    <t>HGINFRA</t>
  </si>
  <si>
    <t>INE926X01010</t>
  </si>
  <si>
    <t>ICICILOVOL</t>
  </si>
  <si>
    <t>INF109KB10T8</t>
  </si>
  <si>
    <t>INE008A01015</t>
  </si>
  <si>
    <t>IMPAL</t>
  </si>
  <si>
    <t>INE547E01014</t>
  </si>
  <si>
    <t>INE323C01030</t>
  </si>
  <si>
    <t>INDTERRAIN</t>
  </si>
  <si>
    <t>INE611L01021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</si>
  <si>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</si>
  <si>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</si>
  <si>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</si>
  <si>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</si>
  <si>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</si>
  <si>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</si>
  <si>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</si>
  <si>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</si>
  <si>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</si>
  <si>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</si>
  <si>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</si>
  <si>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ISFT</t>
  </si>
  <si>
    <t>INE566K01011</t>
  </si>
  <si>
    <t>ISMTLTD</t>
  </si>
  <si>
    <t>INE732F01019</t>
  </si>
  <si>
    <t>INE154A01025</t>
  </si>
  <si>
    <t>INE353K01014</t>
  </si>
  <si>
    <t>IVC</t>
  </si>
  <si>
    <t>INE050B01023</t>
  </si>
  <si>
    <t>JINDALPHOT</t>
  </si>
  <si>
    <t>INE796G01012</t>
  </si>
  <si>
    <t>INE197D01010</t>
  </si>
  <si>
    <t>INE324A01024</t>
  </si>
  <si>
    <t>INE749A01030</t>
  </si>
  <si>
    <t>JINDCOT</t>
  </si>
  <si>
    <t>INE904J01016</t>
  </si>
  <si>
    <t>JINDRILL</t>
  </si>
  <si>
    <t>INE742C01031</t>
  </si>
  <si>
    <t>JINDWORLD</t>
  </si>
  <si>
    <t>INE247D01021</t>
  </si>
  <si>
    <t>INE786A01032</t>
  </si>
  <si>
    <t>JKPAPER</t>
  </si>
  <si>
    <t>INE789E01012</t>
  </si>
  <si>
    <t>JMTAUTOLTD</t>
  </si>
  <si>
    <t>INE988E01036</t>
  </si>
  <si>
    <t>JOCIL</t>
  </si>
  <si>
    <t>INE839G01010</t>
  </si>
  <si>
    <t>JPINFRATEC</t>
  </si>
  <si>
    <t>INE099J01015</t>
  </si>
  <si>
    <t>JPOLYINVST</t>
  </si>
  <si>
    <t>INE147P01019</t>
  </si>
  <si>
    <t>INE351F01018</t>
  </si>
  <si>
    <t>INE220G01021</t>
  </si>
  <si>
    <t>INE455T01018</t>
  </si>
  <si>
    <t>INE220B01022</t>
  </si>
  <si>
    <t>KEI</t>
  </si>
  <si>
    <t>INE878B01027</t>
  </si>
  <si>
    <t>KIRLOSIND</t>
  </si>
  <si>
    <t>INE250A01039</t>
  </si>
  <si>
    <t>INE602G01020</t>
  </si>
  <si>
    <t>KKCL</t>
  </si>
  <si>
    <t>INE401H01017</t>
  </si>
  <si>
    <t>KMSUGAR</t>
  </si>
  <si>
    <t>INE157H01023</t>
  </si>
  <si>
    <t>INE634I01029</t>
  </si>
  <si>
    <t>KOHINOOR</t>
  </si>
  <si>
    <t>INE080B01012</t>
  </si>
  <si>
    <t>KOKUYOCMLN</t>
  </si>
  <si>
    <t>INE760A01029</t>
  </si>
  <si>
    <t>INE094I01018</t>
  </si>
  <si>
    <t>KOPRAN</t>
  </si>
  <si>
    <t>INE082A01010</t>
  </si>
  <si>
    <t>INE237A01028</t>
  </si>
  <si>
    <t>INE947Q01010</t>
  </si>
  <si>
    <t>INE774D01024</t>
  </si>
  <si>
    <t>MAGNUM</t>
  </si>
  <si>
    <t>INE387I01016</t>
  </si>
  <si>
    <t>MALUPAPER</t>
  </si>
  <si>
    <t>INE383H01017</t>
  </si>
  <si>
    <t>MANINDS</t>
  </si>
  <si>
    <t>INE993A01026</t>
  </si>
  <si>
    <t>INE745G01035</t>
  </si>
  <si>
    <t>INE123F01029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</si>
  <si>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</si>
  <si>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</si>
  <si>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</si>
  <si>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</si>
  <si>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</si>
  <si>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</si>
  <si>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</si>
  <si>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</si>
  <si>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</si>
  <si>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MURUDCERA</t>
  </si>
  <si>
    <t>INE692B01014</t>
  </si>
  <si>
    <t>NELCAST</t>
  </si>
  <si>
    <t>INE189I01024</t>
  </si>
  <si>
    <t>INE239A01016</t>
  </si>
  <si>
    <t>NIFTYBEES</t>
  </si>
  <si>
    <t>INF732E01011</t>
  </si>
  <si>
    <t>NOIDATOLL</t>
  </si>
  <si>
    <t>INE781B01015</t>
  </si>
  <si>
    <t>OILCOUNTUB</t>
  </si>
  <si>
    <t>INE591A01010</t>
  </si>
  <si>
    <t>ONWARDTEC</t>
  </si>
  <si>
    <t>INE229A01017</t>
  </si>
  <si>
    <t>ORIENTABRA</t>
  </si>
  <si>
    <t>INE569C01020</t>
  </si>
  <si>
    <t>ORIENTBELL</t>
  </si>
  <si>
    <t>INE607D01018</t>
  </si>
  <si>
    <t>INE883N01014</t>
  </si>
  <si>
    <t>PARSVNATH</t>
  </si>
  <si>
    <t>INE561H01026</t>
  </si>
  <si>
    <t>PATINTLOG</t>
  </si>
  <si>
    <t>INE529D01014</t>
  </si>
  <si>
    <t>INE262H01013</t>
  </si>
  <si>
    <t>INE560K01014</t>
  </si>
  <si>
    <t>PILITA</t>
  </si>
  <si>
    <t>INE600A01035</t>
  </si>
  <si>
    <t>INE160A01022</t>
  </si>
  <si>
    <t>INE752E01010</t>
  </si>
  <si>
    <t>PSUBNKBEES</t>
  </si>
  <si>
    <t>INF732E01110</t>
  </si>
  <si>
    <t>INE877F01012</t>
  </si>
  <si>
    <t>PTL</t>
  </si>
  <si>
    <t>INE034D01031</t>
  </si>
  <si>
    <t>PUNJABCHEM</t>
  </si>
  <si>
    <t>INE277B01014</t>
  </si>
  <si>
    <t>PUNJLLOYD</t>
  </si>
  <si>
    <t>INE701B01021</t>
  </si>
  <si>
    <t>PURVA</t>
  </si>
  <si>
    <t>INE323I01011</t>
  </si>
  <si>
    <t>PVP</t>
  </si>
  <si>
    <t>INE362A01016</t>
  </si>
  <si>
    <t>INE191H01014</t>
  </si>
  <si>
    <t>INE615P01015</t>
  </si>
  <si>
    <t>QUICKHEAL</t>
  </si>
  <si>
    <t>INE306L01010</t>
  </si>
  <si>
    <t>RAMASTEEL</t>
  </si>
  <si>
    <t>INE230R01027</t>
  </si>
  <si>
    <t>INE027A01015</t>
  </si>
  <si>
    <t>INE330H01018</t>
  </si>
  <si>
    <t>INE020B01018</t>
  </si>
  <si>
    <t>REPRO</t>
  </si>
  <si>
    <t>INE461B01014</t>
  </si>
  <si>
    <t>RJL</t>
  </si>
  <si>
    <t>INE722H01016</t>
  </si>
  <si>
    <t>RSSOFTWARE</t>
  </si>
  <si>
    <t>INE165B01029</t>
  </si>
  <si>
    <t>SALASAR</t>
  </si>
  <si>
    <t>INE170V01019</t>
  </si>
  <si>
    <t>SANGAMIND</t>
  </si>
  <si>
    <t>INE495C01010</t>
  </si>
  <si>
    <t>INE999B01013</t>
  </si>
  <si>
    <t>INE353H01010</t>
  </si>
  <si>
    <t>INE003A01024</t>
  </si>
  <si>
    <t>SOMICONVEY</t>
  </si>
  <si>
    <t>INE323J01019</t>
  </si>
  <si>
    <t>SPICEMOBI</t>
  </si>
  <si>
    <t>INE927C01020</t>
  </si>
  <si>
    <t>SPLIL</t>
  </si>
  <si>
    <t>INE978G01016</t>
  </si>
  <si>
    <t>SPMLINFRA</t>
  </si>
  <si>
    <t>INE937A01023</t>
  </si>
  <si>
    <t>STCINDIA</t>
  </si>
  <si>
    <t>INE655A01013</t>
  </si>
  <si>
    <t>INE089C01029</t>
  </si>
  <si>
    <t>SUBEX</t>
  </si>
  <si>
    <t>INE754A01014</t>
  </si>
  <si>
    <t>INE287B01021</t>
  </si>
  <si>
    <t>INE659A01023</t>
  </si>
  <si>
    <t>SUNDARMFIN</t>
  </si>
  <si>
    <t>INE660A01013</t>
  </si>
  <si>
    <t>INE387A01021</t>
  </si>
  <si>
    <t>285-295</t>
  </si>
  <si>
    <t>ADROITINFO</t>
  </si>
  <si>
    <t>INE737B01033</t>
  </si>
  <si>
    <t>CONSOFINVT</t>
  </si>
  <si>
    <t>INE025A01027</t>
  </si>
  <si>
    <t>1140-1160</t>
  </si>
  <si>
    <t>CUBEXTUB</t>
  </si>
  <si>
    <t>INE144D01012</t>
  </si>
  <si>
    <t>RRSLGETF</t>
  </si>
  <si>
    <t>INF204KB1882</t>
  </si>
  <si>
    <t>570-580</t>
  </si>
  <si>
    <t>1100-1120</t>
  </si>
  <si>
    <t>HDFCBANK OCT FUT</t>
  </si>
  <si>
    <t>HDFCBANK OCT 2060 CE</t>
  </si>
  <si>
    <t>IRCON</t>
  </si>
  <si>
    <t>INE962Y01013</t>
  </si>
  <si>
    <t>Profit of Rs. 10/-</t>
  </si>
  <si>
    <t>NIFTY OCT FUT</t>
  </si>
  <si>
    <t>NIFTY OCT 11100 CE</t>
  </si>
  <si>
    <t>690-700</t>
  </si>
  <si>
    <t>INFRATEL OCT FUT</t>
  </si>
  <si>
    <t>Profit of Rs 85/-</t>
  </si>
  <si>
    <t>Profit of Rs 19.50/-</t>
  </si>
  <si>
    <t>Profit of Rs. 14/-</t>
  </si>
  <si>
    <t>Profit of Rs. 25/-</t>
  </si>
  <si>
    <t>Profit of Rs. 8.50/-</t>
  </si>
  <si>
    <t xml:space="preserve">Retail Research Technical Calls &amp; Fundamental Performance Report for the month of October -2018 </t>
  </si>
  <si>
    <t>SHAASTRA SECURITIES TRADING PRIVATE LIMITED</t>
  </si>
  <si>
    <t>ANGIND</t>
  </si>
  <si>
    <t>INE017D01010</t>
  </si>
  <si>
    <t>Loss of Rs. 51.50/-</t>
  </si>
  <si>
    <t>BAJFINACE</t>
  </si>
  <si>
    <t>2300-2350</t>
  </si>
  <si>
    <t>Loss of Rs.8/-</t>
  </si>
  <si>
    <t>TATASTEEL OCT FUT</t>
  </si>
  <si>
    <t>MARUTI OCT FUT</t>
  </si>
  <si>
    <t>7650-7700</t>
  </si>
  <si>
    <t xml:space="preserve">RELIANCE OCT FUT </t>
  </si>
  <si>
    <t xml:space="preserve">RELIANCE OCT 1260 CE </t>
  </si>
  <si>
    <t>1270-1280</t>
  </si>
  <si>
    <t>197-200</t>
  </si>
  <si>
    <t>Profit of Rs. 65/-</t>
  </si>
  <si>
    <t>Profit of Rs. 18/-</t>
  </si>
  <si>
    <t>1330-1350</t>
  </si>
  <si>
    <t>430-440</t>
  </si>
  <si>
    <t>1200-1220</t>
  </si>
  <si>
    <t>1760-1780</t>
  </si>
  <si>
    <t>UPL OCT FUT</t>
  </si>
  <si>
    <t>665-670</t>
  </si>
  <si>
    <t>JAINSTUDIO</t>
  </si>
  <si>
    <t>INE486B01011</t>
  </si>
  <si>
    <t>SANGHVIFOR</t>
  </si>
  <si>
    <t>INE263L01013</t>
  </si>
  <si>
    <t>Loss of Rs.7/-</t>
  </si>
  <si>
    <t>Loss of Rs.172.5/-</t>
  </si>
  <si>
    <t>Profit of Rs. 28/-</t>
  </si>
  <si>
    <t>2250-2300</t>
  </si>
  <si>
    <t>550-560</t>
  </si>
  <si>
    <t>Loss of Rs. 17.60/-</t>
  </si>
  <si>
    <t>Loss of Rs. 60/-</t>
  </si>
  <si>
    <t>Loss of Rs. 27.50/-</t>
  </si>
  <si>
    <t>Loss of Rs. 85/-</t>
  </si>
  <si>
    <t>Loss of Rs.13.5/-</t>
  </si>
  <si>
    <t>Loss of Rs.16/-</t>
  </si>
  <si>
    <t>NIFTY OCT 10700 CE</t>
  </si>
  <si>
    <t>Loss of Rs.55/-</t>
  </si>
  <si>
    <t>Loss of Rs.300/-</t>
  </si>
  <si>
    <t>Loss of Rs. 20.55/-</t>
  </si>
  <si>
    <t>ARIHANT</t>
  </si>
  <si>
    <t>INE413D01011</t>
  </si>
  <si>
    <t>INE890A01024</t>
  </si>
  <si>
    <t>TNTELE</t>
  </si>
  <si>
    <t>INE141D01018</t>
  </si>
  <si>
    <t>WINSOME</t>
  </si>
  <si>
    <t>INE784B01035</t>
  </si>
  <si>
    <t>RECLTD OCT FUT</t>
  </si>
  <si>
    <t>Loss of Rs. 45/-</t>
  </si>
  <si>
    <t>Profit of Rs. 67/-</t>
  </si>
  <si>
    <t>Loss of Rs. 44/-</t>
  </si>
  <si>
    <t>2150-2170</t>
  </si>
  <si>
    <t>RECLTD OCT 10700 CE</t>
  </si>
  <si>
    <t>Profit of Rs 1.8/-</t>
  </si>
  <si>
    <t>Loss of Rs. 11.5/-</t>
  </si>
  <si>
    <t>Loss of Rs. 4.5/-</t>
  </si>
  <si>
    <t>JINDALSTEEL</t>
  </si>
  <si>
    <t>Profit of Rs.4.5/-</t>
  </si>
  <si>
    <t>540-550</t>
  </si>
  <si>
    <t>265-270</t>
  </si>
  <si>
    <t>Profit of Rs.5.5/-</t>
  </si>
  <si>
    <t>INFRATEL OCT 255 PE</t>
  </si>
  <si>
    <t>ONGC OCT FUT</t>
  </si>
  <si>
    <t>ONGC OCT 140 PE</t>
  </si>
  <si>
    <t>HDFC OCT FUT</t>
  </si>
  <si>
    <t>Profit of Rs.13.5/-</t>
  </si>
  <si>
    <t>Dewan Housing Fin Corp</t>
  </si>
  <si>
    <t>AAVAS</t>
  </si>
  <si>
    <t>INE216P01012</t>
  </si>
  <si>
    <t>BCG</t>
  </si>
  <si>
    <t>IMPEXFERRO</t>
  </si>
  <si>
    <t>INE691G01015</t>
  </si>
  <si>
    <t>TCIDEVELOP</t>
  </si>
  <si>
    <t>INE662L01016</t>
  </si>
  <si>
    <t>NIITTECH OCT FUT</t>
  </si>
  <si>
    <t>Loss of Rs.17.50/-</t>
  </si>
  <si>
    <t>1050-1070</t>
  </si>
  <si>
    <t>DIVISLAB OCT FUT</t>
  </si>
  <si>
    <t>Loss of Rs.14/-</t>
  </si>
  <si>
    <t>Profit of Rs. 45/-</t>
  </si>
  <si>
    <t>APOLLOHOSP OCT FUT</t>
  </si>
  <si>
    <t>Profit of Rs.19/-</t>
  </si>
  <si>
    <t>Profit of Rs.12.50/-</t>
  </si>
  <si>
    <t>Profit of Rs.0.5/-</t>
  </si>
  <si>
    <t>Neutral</t>
  </si>
  <si>
    <t>Loss of Rs. 13/-</t>
  </si>
  <si>
    <t>CNOVAPETRO</t>
  </si>
  <si>
    <t>INE672K01025</t>
  </si>
  <si>
    <t>Loss of Rs.5/-</t>
  </si>
  <si>
    <t>285-290</t>
  </si>
  <si>
    <t>Profit of Rs. 9.5/-</t>
  </si>
  <si>
    <t>640-650</t>
  </si>
  <si>
    <t>Profit of Rs. 17.5/-</t>
  </si>
  <si>
    <t>218-222</t>
  </si>
  <si>
    <t>1280-1300</t>
  </si>
  <si>
    <t>UPL OCT 580 PE</t>
  </si>
  <si>
    <t>Profit of Rs. 16/-</t>
  </si>
  <si>
    <t>Profit of Rs. 34.5/-</t>
  </si>
  <si>
    <t>VEDL OCT FUT</t>
  </si>
  <si>
    <t>208-205</t>
  </si>
  <si>
    <t>KOTAKBANK OCT FUT</t>
  </si>
  <si>
    <t>325-330</t>
  </si>
  <si>
    <t>HINDUNILVR OCT FUT</t>
  </si>
  <si>
    <t>1550-1560</t>
  </si>
  <si>
    <t>Profit of Rs.13.50/-</t>
  </si>
  <si>
    <t>CIPLA OCT FUT</t>
  </si>
  <si>
    <t>GRSE</t>
  </si>
  <si>
    <t>INE382Z01011</t>
  </si>
  <si>
    <t>WIPL</t>
  </si>
  <si>
    <t>INE215F01023</t>
  </si>
  <si>
    <t>Loss of Rs.0.75/-</t>
  </si>
  <si>
    <t>Profit of Rs 18/-</t>
  </si>
  <si>
    <t>Profit of Rs.18.50/-</t>
  </si>
  <si>
    <t>Loss of Rs.11.50/-</t>
  </si>
  <si>
    <t>Loss of Rs.19/-</t>
  </si>
  <si>
    <t>2220-2250</t>
  </si>
  <si>
    <t>Profit of Rs. 80/-</t>
  </si>
  <si>
    <t>545-555</t>
  </si>
  <si>
    <t>500-510</t>
  </si>
  <si>
    <t>BAJAJ-AUTO OCT FUT</t>
  </si>
  <si>
    <t>1060-1080</t>
  </si>
  <si>
    <t>NIFTY OCT 10500 CE</t>
  </si>
  <si>
    <t>Profit of Rs. 14.50/-</t>
  </si>
  <si>
    <t>274-280</t>
  </si>
  <si>
    <t>RAYMOND OCT FUT</t>
  </si>
  <si>
    <t>Profit of Rs.9.50/-</t>
  </si>
  <si>
    <t>620-630</t>
  </si>
  <si>
    <t>Profit of Rs. 27.50/-</t>
  </si>
  <si>
    <t>Profit of Rs.15/-</t>
  </si>
  <si>
    <t>Profit of Rs.13/-</t>
  </si>
  <si>
    <t>Loss of Rs.15.50/-</t>
  </si>
  <si>
    <t>Profit of Rs. 41.5/-</t>
  </si>
  <si>
    <t>980-1000</t>
  </si>
  <si>
    <t>Profit of Rs.16.5/-</t>
  </si>
  <si>
    <t>Profit of Rs.35/-</t>
  </si>
  <si>
    <t>ARVIND OCT FUT</t>
  </si>
  <si>
    <t>HINDALCO OCT FUT</t>
  </si>
  <si>
    <t>220-218</t>
  </si>
  <si>
    <t>Profit of Rs.7.50/-</t>
  </si>
  <si>
    <t>STAR OCT FUT</t>
  </si>
  <si>
    <t>IDFNIFTYET</t>
  </si>
  <si>
    <t>INF194KA1U07</t>
  </si>
  <si>
    <t>INSPIRISYS</t>
  </si>
  <si>
    <t>TFL</t>
  </si>
  <si>
    <t>INE804H01012</t>
  </si>
  <si>
    <t>Profit of Rs. 11/-</t>
  </si>
  <si>
    <t>Loss of Rs.6/-</t>
  </si>
  <si>
    <t>Loss of Rs.12.5/-</t>
  </si>
  <si>
    <t>800-810</t>
  </si>
  <si>
    <t>Profit of Rs. 32.5/-</t>
  </si>
  <si>
    <t>Loss of Rs 3.8/-</t>
  </si>
  <si>
    <t>1520-1530</t>
  </si>
  <si>
    <t>Profit of Rs.24.5/-</t>
  </si>
  <si>
    <t>GRASIM OCT FUT</t>
  </si>
  <si>
    <t>1320-1350</t>
  </si>
  <si>
    <t>SUNTV OCT FUT</t>
  </si>
  <si>
    <t>Loss of Rs.9/-</t>
  </si>
  <si>
    <t>700-710</t>
  </si>
  <si>
    <t>INE451F01024</t>
  </si>
  <si>
    <t>Profit of Rs. 58/-</t>
  </si>
  <si>
    <t>Loss of Rs.17/-</t>
  </si>
  <si>
    <t>Profit of Rs. 5/-</t>
  </si>
  <si>
    <t>490-480</t>
  </si>
  <si>
    <t>260-255</t>
  </si>
  <si>
    <t>Profit of Rs.7.5/-</t>
  </si>
  <si>
    <t>1750-1770</t>
  </si>
  <si>
    <t>107-103</t>
  </si>
  <si>
    <t>Profit of Rs. 22.5/-</t>
  </si>
  <si>
    <t>Profit of Rs. 21/-</t>
  </si>
  <si>
    <t>Buy{}</t>
  </si>
  <si>
    <t>Profit of Rs. 36.75/-</t>
  </si>
  <si>
    <t>BLUECHIP</t>
  </si>
  <si>
    <t>INE657B01025</t>
  </si>
  <si>
    <t>Profit of Rs. 13.5/-</t>
  </si>
  <si>
    <t>Loss of Rs.145/-</t>
  </si>
  <si>
    <t>Profit of Rs.18/-</t>
  </si>
  <si>
    <t>Loss of Rs. 10/-</t>
  </si>
  <si>
    <t>MARUTI OCT 7300 CE</t>
  </si>
  <si>
    <t>HCLTECH OCT FUT</t>
  </si>
  <si>
    <t>Profit of Rs.10.50/-</t>
  </si>
  <si>
    <t>2350-2400</t>
  </si>
  <si>
    <t>610-600</t>
  </si>
  <si>
    <t>PRECOT</t>
  </si>
  <si>
    <t>INE283A01014</t>
  </si>
  <si>
    <t>SCAPDVR</t>
  </si>
  <si>
    <t>INE224E01036</t>
  </si>
  <si>
    <t>TIMESGTY</t>
  </si>
  <si>
    <t>INE289C01025</t>
  </si>
  <si>
    <t>WSI</t>
  </si>
  <si>
    <t>INE100D01014</t>
  </si>
  <si>
    <t>XLENERGY</t>
  </si>
  <si>
    <t>INE183H01011</t>
  </si>
  <si>
    <t>Loss of Rs.18/-</t>
  </si>
  <si>
    <t>2300-2330</t>
  </si>
  <si>
    <t>Loss of Rs. 110/-</t>
  </si>
  <si>
    <t>1260-1280</t>
  </si>
  <si>
    <t>890-895</t>
  </si>
  <si>
    <t>Profit of Rs. 38.5/-</t>
  </si>
  <si>
    <t>Sell{}</t>
  </si>
  <si>
    <t>Loss of Rs. 125/-</t>
  </si>
  <si>
    <t>560-570</t>
  </si>
  <si>
    <t>NIFTY OCT 10450 CE</t>
  </si>
  <si>
    <t>270-260</t>
  </si>
  <si>
    <t>LICNFNHGP</t>
  </si>
  <si>
    <t>INF767K01PC8</t>
  </si>
  <si>
    <t>1250-1260</t>
  </si>
  <si>
    <t>Profit of Rs.15.5/-</t>
  </si>
  <si>
    <t>Profit of Rs.6.5/-</t>
  </si>
  <si>
    <t>Loss of Rs. 22/-</t>
  </si>
  <si>
    <t>Loss of Rs. 34.5/-</t>
  </si>
  <si>
    <t>Loss of Rs.34/-</t>
  </si>
  <si>
    <t>470-480</t>
  </si>
  <si>
    <t>Profit of Rs.90/-</t>
  </si>
  <si>
    <t>Loss of Rs. 100/-</t>
  </si>
  <si>
    <t>AHLEAST</t>
  </si>
  <si>
    <t>INE926K01017</t>
  </si>
  <si>
    <t>ATNINTER</t>
  </si>
  <si>
    <t>INE803A01027</t>
  </si>
  <si>
    <t>INE022Q01020</t>
  </si>
  <si>
    <t>LICNETFGSC</t>
  </si>
  <si>
    <t>INF767K01MV5</t>
  </si>
  <si>
    <t>MODIRUBBER</t>
  </si>
  <si>
    <t>INE832A01018</t>
  </si>
  <si>
    <t>NTL</t>
  </si>
  <si>
    <t>INE333I01036</t>
  </si>
  <si>
    <t>PALASHSECU</t>
  </si>
  <si>
    <t>INE471W01019</t>
  </si>
  <si>
    <t>NIFTY OCT 10300 PE</t>
  </si>
  <si>
    <t>Profit of Rs.11.50/-</t>
  </si>
  <si>
    <t>Profit of Rs.6/-</t>
  </si>
  <si>
    <t>158-162</t>
  </si>
  <si>
    <t xml:space="preserve">BRITANNIA </t>
  </si>
  <si>
    <t>5900-5950</t>
  </si>
  <si>
    <t>403-407</t>
  </si>
  <si>
    <t>ZEEL OCT 450 CE</t>
  </si>
  <si>
    <t>6.00-7.00</t>
  </si>
  <si>
    <t>1070-1080</t>
  </si>
  <si>
    <t>3970-3800</t>
  </si>
  <si>
    <t>Profit of Rs. 21.75/-</t>
  </si>
  <si>
    <t>TATASTEEL NOV FUT</t>
  </si>
  <si>
    <t>INDRENEW</t>
  </si>
  <si>
    <t>VIEL</t>
  </si>
  <si>
    <t>KSB</t>
  </si>
  <si>
    <t>QNIFTY</t>
  </si>
  <si>
    <t>INF082J01028</t>
  </si>
  <si>
    <t>VIMALOIL</t>
  </si>
  <si>
    <t>INE067D01015</t>
  </si>
  <si>
    <t>VOLTAS NOV FUT</t>
  </si>
  <si>
    <t>920-930</t>
  </si>
  <si>
    <t>928-934</t>
  </si>
  <si>
    <t>990-1000</t>
  </si>
  <si>
    <t>Loss of Rs. 260/-</t>
  </si>
  <si>
    <t>160-161</t>
  </si>
  <si>
    <t>168-172</t>
  </si>
  <si>
    <t>Loss of Rs. 175/-</t>
  </si>
  <si>
    <t>700-715</t>
  </si>
  <si>
    <t>ARDI INVESTMENT AND TRADING COMPANY LIMITED</t>
  </si>
  <si>
    <t>CYBERMEDIA</t>
  </si>
  <si>
    <t>INE278G01037</t>
  </si>
  <si>
    <t>PNC</t>
  </si>
  <si>
    <t>INE392B01011</t>
  </si>
  <si>
    <t>RAMGOPOLY</t>
  </si>
  <si>
    <t>INE410D01017</t>
  </si>
  <si>
    <t>SEPOWER</t>
  </si>
  <si>
    <t>INE735M01018</t>
  </si>
  <si>
    <t>566-572</t>
  </si>
  <si>
    <t>161-167</t>
  </si>
  <si>
    <t>203-204</t>
  </si>
  <si>
    <t>216-220</t>
  </si>
  <si>
    <t>Profit of Rs.31/-</t>
  </si>
  <si>
    <t>6640-6680</t>
  </si>
  <si>
    <t>6900-7000</t>
  </si>
  <si>
    <t>ASHOKLEY NOV FUT</t>
  </si>
  <si>
    <t>Loss of Rs. 67.5/-</t>
  </si>
  <si>
    <t>Loss of Rs. 42/-</t>
  </si>
  <si>
    <t>Loss of Rs. 2.5/-</t>
  </si>
  <si>
    <t>ANKIN</t>
  </si>
  <si>
    <t>ANKUR ANAND</t>
  </si>
  <si>
    <t>ASHARI</t>
  </si>
  <si>
    <t>MANOJKUMAR GUNVANTRAI SOMANI</t>
  </si>
  <si>
    <t>SURESH LEKHRAJ PURSWANEY</t>
  </si>
  <si>
    <t>SHAILJA</t>
  </si>
  <si>
    <t>SHUBHAM</t>
  </si>
  <si>
    <t>BHAGWATPRASAD MANILAL PATEL</t>
  </si>
  <si>
    <t>VIKASPROP</t>
  </si>
  <si>
    <t>PUNEET</t>
  </si>
  <si>
    <t>GRAVITON RESEARCH CAPITAL LLP</t>
  </si>
  <si>
    <t>3PLAND</t>
  </si>
  <si>
    <t>INE105C01023</t>
  </si>
  <si>
    <t>EUROMULTI</t>
  </si>
  <si>
    <t>INE063J01011</t>
  </si>
  <si>
    <t>GTNTEX</t>
  </si>
  <si>
    <t>INE302H01017</t>
  </si>
  <si>
    <t>HAVISHA</t>
  </si>
  <si>
    <t>INE293B01029</t>
  </si>
  <si>
    <t>IVZINGOLD</t>
  </si>
  <si>
    <t>INF205K01361</t>
  </si>
  <si>
    <t>IVZINNIFTY</t>
  </si>
  <si>
    <t>INF205K01DA9</t>
  </si>
  <si>
    <t>NATNLSTEEL</t>
  </si>
  <si>
    <t>INE088B01015</t>
  </si>
  <si>
    <t>POCHIRAJU</t>
  </si>
  <si>
    <t>INE332G01032</t>
  </si>
  <si>
    <t>TAINWALCHM</t>
  </si>
  <si>
    <t>INE123C01018</t>
  </si>
  <si>
    <t>840-850</t>
  </si>
  <si>
    <t>Profit of Rs.18.5/-</t>
  </si>
  <si>
    <t>NIFTY NOV FUT</t>
  </si>
  <si>
    <t>NIFTY NOV 10200 CE</t>
  </si>
  <si>
    <t>Profit of Rs 64.5/-</t>
  </si>
  <si>
    <t>Profit of Rs.1/-</t>
  </si>
  <si>
    <t>1650-1700</t>
  </si>
  <si>
    <t>237-243</t>
  </si>
  <si>
    <t>168-170</t>
  </si>
  <si>
    <t>178-180</t>
  </si>
  <si>
    <t>Profit of Rs.56.25/-</t>
  </si>
  <si>
    <t>KPIT NOV FUT</t>
  </si>
  <si>
    <t>215-217</t>
  </si>
  <si>
    <t>Profit of Rs.2.50/-</t>
  </si>
  <si>
    <t>734-738</t>
  </si>
  <si>
    <t>770-780</t>
  </si>
  <si>
    <t>1210-1215</t>
  </si>
  <si>
    <t>LT NOV FUT</t>
  </si>
  <si>
    <t>Profit of Rs.30/-</t>
  </si>
  <si>
    <t>EXIDEIND NOV FUT</t>
  </si>
  <si>
    <t>250-251</t>
  </si>
  <si>
    <t>10060-10070</t>
  </si>
  <si>
    <t>170-174</t>
  </si>
  <si>
    <t>ADVITIYA</t>
  </si>
  <si>
    <t>SACHIN GUPTA</t>
  </si>
  <si>
    <t>ASIAN BULLS CAPITAL PRIVATE LIMITED</t>
  </si>
  <si>
    <t>RESOURCE OPZIONE CONSULTANCY PRIVATE LIMITED</t>
  </si>
  <si>
    <t>PRADNYA SANDEEP KHARDE</t>
  </si>
  <si>
    <t>ARCADIA SHARE &amp; STOCK BROKERS PVT. LTD</t>
  </si>
  <si>
    <t>MAKWANA FALGUN</t>
  </si>
  <si>
    <t>PARI WASHINGTON INDIA MASTER FUND, LTD.</t>
  </si>
  <si>
    <t>EVERLON</t>
  </si>
  <si>
    <t>ABIRAMI ARUNACHALAM</t>
  </si>
  <si>
    <t>URVASHI BHAVIN GOGRI</t>
  </si>
  <si>
    <t>SHRIDHAR MAHADEO KATKAR</t>
  </si>
  <si>
    <t>ORIENTTR</t>
  </si>
  <si>
    <t>NAMAN NIROLA</t>
  </si>
  <si>
    <t>RAVINDER KAUR BEDI</t>
  </si>
  <si>
    <t>AUSHIM KHETARPAL</t>
  </si>
  <si>
    <t>SCBL</t>
  </si>
  <si>
    <t>VISHNU BANWARILAL SHARMA</t>
  </si>
  <si>
    <t>JMP SECURITIES PVT LTD</t>
  </si>
  <si>
    <t>POOJA SOHIL VORA</t>
  </si>
  <si>
    <t>PARTHI JITAL SHAH</t>
  </si>
  <si>
    <t>SUPRBPA</t>
  </si>
  <si>
    <t>VIJAYABEN BABULAL VORA</t>
  </si>
  <si>
    <t>VANDANA PARESH THAKKER</t>
  </si>
  <si>
    <t>VALSONQ</t>
  </si>
  <si>
    <t>ASHA SURESH MUTREJA</t>
  </si>
  <si>
    <t>SUNIL NANAKCHAND MUTREJA</t>
  </si>
  <si>
    <t>SHWETA VARUN MUTREJA</t>
  </si>
  <si>
    <t>Agro Tech Foods Limited</t>
  </si>
  <si>
    <t>PARI WASHINGTON INDIA MASTER FUND LTD</t>
  </si>
  <si>
    <t>CEAT Limited</t>
  </si>
  <si>
    <t>CROSSLAND TRADING CO</t>
  </si>
  <si>
    <t>Equitas Holdings Limited</t>
  </si>
  <si>
    <t>CHANDARANA INTERMEDIARIES BROKERS PRIVATE LIMITED</t>
  </si>
  <si>
    <t>GENUINE STOCK BROKERS PVT LTD</t>
  </si>
  <si>
    <t>N.K. SECURITIES</t>
  </si>
  <si>
    <t>PURITY TRADEMAX LLP</t>
  </si>
  <si>
    <t>SHARE INDIA SECURITIES LIMITED</t>
  </si>
  <si>
    <t>VAIBHAV STOCK &amp; DERIVATIVES BROKING PVT. LTD</t>
  </si>
  <si>
    <t>Raymond Ltd.</t>
  </si>
  <si>
    <t>Setco Automotive Ltd</t>
  </si>
  <si>
    <t>SRINIDHI INFIN LIMITED</t>
  </si>
  <si>
    <t>Ujjivan Fin. Servc. Ltd.</t>
  </si>
  <si>
    <t>ALPHAGREP SECURITIES PRIVATE LIMITED</t>
  </si>
  <si>
    <t>FRANKLIN TEMPLETON MUTUAL FUND A/C FRANKLIN INDIA FOCUSED EQUITY FUND</t>
  </si>
  <si>
    <t>FRANKLIN TEMPLETON MUTUAL FUND A/C FRANKLIN INDIA HIGH GROWTH COMPANIES FUND  11624</t>
  </si>
  <si>
    <t>QE SECURITIES</t>
  </si>
  <si>
    <t>Indiabulls Integr Ser Ltd</t>
  </si>
  <si>
    <t>INFINIUM NATURAL RESOURCES INVESTMENTS PVT LTD</t>
  </si>
  <si>
    <t>SETCO ENGINEERING PRIVATE LIMITED</t>
  </si>
  <si>
    <t>VINNY</t>
  </si>
  <si>
    <t>Vinny Overseas Limited</t>
  </si>
  <si>
    <t>JAYSHREEDEVI PANKAJKUMAR PAREKH</t>
  </si>
  <si>
    <t>CREATIVEYE</t>
  </si>
  <si>
    <t>INE230B01021</t>
  </si>
  <si>
    <t>INE497D01022</t>
  </si>
  <si>
    <t>EBANK</t>
  </si>
  <si>
    <t>INF754K01EL1</t>
  </si>
  <si>
    <t>EQ30</t>
  </si>
  <si>
    <t>INF754K01EM9</t>
  </si>
  <si>
    <t>HINDSYNTEX</t>
  </si>
  <si>
    <t>INE155B01012</t>
  </si>
  <si>
    <t>ICICILIQ</t>
  </si>
  <si>
    <t>INF109KC1KT9</t>
  </si>
  <si>
    <t>ICICINXT50</t>
  </si>
  <si>
    <t>INF109KC1JI4</t>
  </si>
  <si>
    <t>JIKIND</t>
  </si>
  <si>
    <t>INE026B01049</t>
  </si>
  <si>
    <t>KAUSHALYA</t>
  </si>
  <si>
    <t>INE234I01010</t>
  </si>
  <si>
    <t>KREBSBIO</t>
  </si>
  <si>
    <t>INE268B01013</t>
  </si>
  <si>
    <t>LICNETFSEN</t>
  </si>
  <si>
    <t>INF767K01OT5</t>
  </si>
  <si>
    <t>MELSTAR</t>
  </si>
  <si>
    <t>INE817A01019</t>
  </si>
  <si>
    <t>NORBTEAEXP</t>
  </si>
  <si>
    <t>INE369C01017</t>
  </si>
  <si>
    <t>PAEL</t>
  </si>
  <si>
    <t>INE766A01018</t>
  </si>
  <si>
    <t>SHYAMTEL</t>
  </si>
  <si>
    <t>INE635A01023</t>
  </si>
  <si>
    <t>UMESLTD</t>
  </si>
  <si>
    <t>INE240C01028</t>
  </si>
</sst>
</file>

<file path=xl/styles.xml><?xml version="1.0" encoding="utf-8"?>
<styleSheet xmlns="http://schemas.openxmlformats.org/spreadsheetml/2006/main">
  <numFmts count="4">
    <numFmt numFmtId="164" formatCode="d\-mmm\-yyyy"/>
    <numFmt numFmtId="165" formatCode="[$-409]d\-mmm;@"/>
    <numFmt numFmtId="166" formatCode="d\-mmm;@"/>
    <numFmt numFmtId="167" formatCode="d\ mmm\ yy"/>
  </numFmts>
  <fonts count="71"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16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sz val="9"/>
      <name val="Arial"/>
      <family val="2"/>
    </font>
    <font>
      <b/>
      <sz val="8"/>
      <name val="MS Sans Serif"/>
      <family val="2"/>
    </font>
    <font>
      <b/>
      <sz val="8"/>
      <name val="Arial"/>
      <family val="2"/>
    </font>
    <font>
      <b/>
      <sz val="9"/>
      <name val="MS Sans Serif"/>
      <family val="2"/>
    </font>
    <font>
      <sz val="9"/>
      <name val="MS Sans Serif"/>
      <family val="2"/>
    </font>
    <font>
      <b/>
      <sz val="8"/>
      <name val="Device Font 10cpi"/>
      <family val="3"/>
    </font>
    <font>
      <b/>
      <sz val="8"/>
      <color indexed="10"/>
      <name val="MS Sans Serif"/>
      <family val="2"/>
    </font>
    <font>
      <b/>
      <sz val="8"/>
      <color indexed="8"/>
      <name val="Device Font 10cpi"/>
      <family val="3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9"/>
      <color indexed="10"/>
      <name val="MS Sans Serif"/>
      <family val="2"/>
    </font>
    <font>
      <b/>
      <sz val="10"/>
      <color indexed="10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b/>
      <sz val="10"/>
      <color indexed="16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1"/>
      <color rgb="FF2B2C33"/>
      <name val="Arial"/>
      <family val="2"/>
    </font>
    <font>
      <b/>
      <sz val="10"/>
      <color theme="1"/>
      <name val="Arial"/>
      <family val="2"/>
    </font>
  </fonts>
  <fills count="7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6" tint="0.59999389629810485"/>
        <bgColor indexed="38"/>
      </patternFill>
    </fill>
    <fill>
      <patternFill patternType="solid">
        <fgColor theme="5" tint="0.39997558519241921"/>
        <bgColor indexed="46"/>
      </patternFill>
    </fill>
    <fill>
      <patternFill patternType="solid">
        <fgColor theme="0"/>
        <bgColor indexed="51"/>
      </patternFill>
    </fill>
    <fill>
      <patternFill patternType="solid">
        <fgColor theme="0"/>
        <bgColor indexed="36"/>
      </patternFill>
    </fill>
    <fill>
      <patternFill patternType="solid">
        <fgColor theme="5" tint="0.39997558519241921"/>
        <bgColor indexed="51"/>
      </patternFill>
    </fill>
    <fill>
      <patternFill patternType="solid">
        <fgColor theme="6" tint="0.59999389629810485"/>
        <bgColor indexed="51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46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31"/>
      </patternFill>
    </fill>
    <fill>
      <patternFill patternType="solid">
        <fgColor theme="9" tint="0.59999389629810485"/>
        <bgColor indexed="64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medium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</borders>
  <cellStyleXfs count="199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9" borderId="0" applyNumberFormat="0" applyBorder="0" applyAlignment="0" applyProtection="0"/>
    <xf numFmtId="0" fontId="7" fillId="3" borderId="0" applyNumberFormat="0" applyBorder="0" applyAlignment="0" applyProtection="0"/>
    <xf numFmtId="0" fontId="8" fillId="20" borderId="1" applyNumberFormat="0" applyAlignment="0" applyProtection="0"/>
    <xf numFmtId="0" fontId="9" fillId="21" borderId="2" applyNumberFormat="0" applyAlignment="0" applyProtection="0"/>
    <xf numFmtId="0" fontId="10" fillId="0" borderId="0" applyNumberFormat="0" applyFill="0" applyBorder="0" applyAlignment="0" applyProtection="0"/>
    <xf numFmtId="0" fontId="11" fillId="4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15" fillId="7" borderId="1" applyNumberFormat="0" applyAlignment="0" applyProtection="0"/>
    <xf numFmtId="0" fontId="16" fillId="0" borderId="6" applyNumberFormat="0" applyFill="0" applyAlignment="0" applyProtection="0"/>
    <xf numFmtId="0" fontId="17" fillId="22" borderId="0" applyNumberFormat="0" applyBorder="0" applyAlignment="0" applyProtection="0"/>
    <xf numFmtId="0" fontId="42" fillId="0" borderId="0"/>
    <xf numFmtId="0" fontId="42" fillId="23" borderId="7" applyNumberFormat="0" applyAlignment="0" applyProtection="0"/>
    <xf numFmtId="0" fontId="18" fillId="20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21" fillId="0" borderId="0" applyNumberFormat="0" applyFill="0" applyBorder="0" applyAlignment="0" applyProtection="0"/>
    <xf numFmtId="0" fontId="4" fillId="23" borderId="7" applyNumberFormat="0" applyAlignment="0" applyProtection="0"/>
    <xf numFmtId="9" fontId="4" fillId="0" borderId="0" applyFill="0" applyBorder="0" applyAlignment="0" applyProtection="0"/>
    <xf numFmtId="0" fontId="48" fillId="0" borderId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39" borderId="0" applyNumberFormat="0" applyBorder="0" applyAlignment="0" applyProtection="0"/>
    <xf numFmtId="0" fontId="3" fillId="40" borderId="0" applyNumberFormat="0" applyBorder="0" applyAlignment="0" applyProtection="0"/>
    <xf numFmtId="0" fontId="3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3" fillId="0" borderId="0"/>
    <xf numFmtId="0" fontId="3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2" fillId="0" borderId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6" borderId="0" applyNumberFormat="0" applyBorder="0" applyAlignment="0" applyProtection="0"/>
    <xf numFmtId="0" fontId="2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2" fillId="40" borderId="0" applyNumberFormat="0" applyBorder="0" applyAlignment="0" applyProtection="0"/>
    <xf numFmtId="0" fontId="2" fillId="41" borderId="0" applyNumberFormat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4" fillId="0" borderId="0"/>
    <xf numFmtId="0" fontId="2" fillId="60" borderId="40" applyNumberFormat="0" applyFont="0" applyAlignment="0" applyProtection="0"/>
    <xf numFmtId="9" fontId="2" fillId="0" borderId="0" applyFont="0" applyFill="0" applyBorder="0" applyAlignment="0" applyProtection="0"/>
    <xf numFmtId="0" fontId="4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9" fontId="1" fillId="0" borderId="0" applyFon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  <xf numFmtId="0" fontId="1" fillId="0" borderId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1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41" borderId="0" applyNumberFormat="0" applyBorder="0" applyAlignment="0" applyProtection="0"/>
    <xf numFmtId="0" fontId="49" fillId="42" borderId="0" applyNumberFormat="0" applyBorder="0" applyAlignment="0" applyProtection="0"/>
    <xf numFmtId="0" fontId="49" fillId="43" borderId="0" applyNumberFormat="0" applyBorder="0" applyAlignment="0" applyProtection="0"/>
    <xf numFmtId="0" fontId="49" fillId="44" borderId="0" applyNumberFormat="0" applyBorder="0" applyAlignment="0" applyProtection="0"/>
    <xf numFmtId="0" fontId="49" fillId="45" borderId="0" applyNumberFormat="0" applyBorder="0" applyAlignment="0" applyProtection="0"/>
    <xf numFmtId="0" fontId="49" fillId="46" borderId="0" applyNumberFormat="0" applyBorder="0" applyAlignment="0" applyProtection="0"/>
    <xf numFmtId="0" fontId="49" fillId="47" borderId="0" applyNumberFormat="0" applyBorder="0" applyAlignment="0" applyProtection="0"/>
    <xf numFmtId="0" fontId="49" fillId="48" borderId="0" applyNumberFormat="0" applyBorder="0" applyAlignment="0" applyProtection="0"/>
    <xf numFmtId="0" fontId="49" fillId="49" borderId="0" applyNumberFormat="0" applyBorder="0" applyAlignment="0" applyProtection="0"/>
    <xf numFmtId="0" fontId="49" fillId="50" borderId="0" applyNumberFormat="0" applyBorder="0" applyAlignment="0" applyProtection="0"/>
    <xf numFmtId="0" fontId="49" fillId="51" borderId="0" applyNumberFormat="0" applyBorder="0" applyAlignment="0" applyProtection="0"/>
    <xf numFmtId="0" fontId="49" fillId="52" borderId="0" applyNumberFormat="0" applyBorder="0" applyAlignment="0" applyProtection="0"/>
    <xf numFmtId="0" fontId="49" fillId="53" borderId="0" applyNumberFormat="0" applyBorder="0" applyAlignment="0" applyProtection="0"/>
    <xf numFmtId="0" fontId="50" fillId="54" borderId="0" applyNumberFormat="0" applyBorder="0" applyAlignment="0" applyProtection="0"/>
    <xf numFmtId="0" fontId="51" fillId="55" borderId="34" applyNumberFormat="0" applyAlignment="0" applyProtection="0"/>
    <xf numFmtId="0" fontId="52" fillId="56" borderId="35" applyNumberFormat="0" applyAlignment="0" applyProtection="0"/>
    <xf numFmtId="0" fontId="53" fillId="0" borderId="0" applyNumberFormat="0" applyFill="0" applyBorder="0" applyAlignment="0" applyProtection="0"/>
    <xf numFmtId="0" fontId="54" fillId="57" borderId="0" applyNumberFormat="0" applyBorder="0" applyAlignment="0" applyProtection="0"/>
    <xf numFmtId="0" fontId="55" fillId="0" borderId="36" applyNumberFormat="0" applyFill="0" applyAlignment="0" applyProtection="0"/>
    <xf numFmtId="0" fontId="56" fillId="0" borderId="37" applyNumberFormat="0" applyFill="0" applyAlignment="0" applyProtection="0"/>
    <xf numFmtId="0" fontId="57" fillId="0" borderId="38" applyNumberFormat="0" applyFill="0" applyAlignment="0" applyProtection="0"/>
    <xf numFmtId="0" fontId="57" fillId="0" borderId="0" applyNumberFormat="0" applyFill="0" applyBorder="0" applyAlignment="0" applyProtection="0"/>
    <xf numFmtId="0" fontId="58" fillId="58" borderId="34" applyNumberFormat="0" applyAlignment="0" applyProtection="0"/>
    <xf numFmtId="0" fontId="59" fillId="0" borderId="39" applyNumberFormat="0" applyFill="0" applyAlignment="0" applyProtection="0"/>
    <xf numFmtId="0" fontId="60" fillId="59" borderId="0" applyNumberFormat="0" applyBorder="0" applyAlignment="0" applyProtection="0"/>
    <xf numFmtId="0" fontId="4" fillId="0" borderId="0"/>
    <xf numFmtId="0" fontId="4" fillId="0" borderId="0"/>
    <xf numFmtId="0" fontId="1" fillId="60" borderId="40" applyNumberFormat="0" applyFont="0" applyAlignment="0" applyProtection="0"/>
    <xf numFmtId="0" fontId="61" fillId="55" borderId="41" applyNumberFormat="0" applyAlignment="0" applyProtection="0"/>
    <xf numFmtId="0" fontId="62" fillId="0" borderId="0" applyNumberFormat="0" applyFill="0" applyBorder="0" applyAlignment="0" applyProtection="0"/>
    <xf numFmtId="0" fontId="63" fillId="0" borderId="42" applyNumberFormat="0" applyFill="0" applyAlignment="0" applyProtection="0"/>
    <xf numFmtId="0" fontId="64" fillId="0" borderId="0" applyNumberFormat="0" applyFill="0" applyBorder="0" applyAlignment="0" applyProtection="0"/>
    <xf numFmtId="0" fontId="66" fillId="0" borderId="0"/>
  </cellStyleXfs>
  <cellXfs count="570">
    <xf numFmtId="0" fontId="0" fillId="0" borderId="0" xfId="0"/>
    <xf numFmtId="0" fontId="0" fillId="24" borderId="0" xfId="0" applyFill="1"/>
    <xf numFmtId="0" fontId="22" fillId="25" borderId="0" xfId="0" applyFont="1" applyFill="1" applyAlignment="1">
      <alignment horizontal="center"/>
    </xf>
    <xf numFmtId="0" fontId="22" fillId="25" borderId="0" xfId="0" applyFont="1" applyFill="1" applyAlignment="1"/>
    <xf numFmtId="0" fontId="22" fillId="24" borderId="0" xfId="0" applyFont="1" applyFill="1" applyAlignment="1"/>
    <xf numFmtId="0" fontId="22" fillId="24" borderId="0" xfId="0" applyFont="1" applyFill="1"/>
    <xf numFmtId="0" fontId="23" fillId="24" borderId="0" xfId="0" applyFont="1" applyFill="1"/>
    <xf numFmtId="0" fontId="0" fillId="24" borderId="0" xfId="0" applyFont="1" applyFill="1" applyAlignment="1">
      <alignment horizontal="center"/>
    </xf>
    <xf numFmtId="0" fontId="0" fillId="24" borderId="0" xfId="0" applyFont="1" applyFill="1" applyAlignment="1"/>
    <xf numFmtId="0" fontId="0" fillId="24" borderId="0" xfId="0" applyFont="1" applyFill="1"/>
    <xf numFmtId="15" fontId="24" fillId="24" borderId="0" xfId="0" applyNumberFormat="1" applyFont="1" applyFill="1"/>
    <xf numFmtId="0" fontId="26" fillId="24" borderId="0" xfId="34" applyNumberFormat="1" applyFont="1" applyFill="1" applyBorder="1" applyAlignment="1" applyProtection="1">
      <alignment horizontal="center" vertical="center" wrapText="1"/>
    </xf>
    <xf numFmtId="0" fontId="27" fillId="24" borderId="0" xfId="0" applyFont="1" applyFill="1"/>
    <xf numFmtId="0" fontId="0" fillId="24" borderId="0" xfId="0" applyFill="1" applyBorder="1" applyAlignment="1">
      <alignment horizontal="center" vertical="center" wrapText="1"/>
    </xf>
    <xf numFmtId="0" fontId="24" fillId="8" borderId="1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0" fillId="24" borderId="12" xfId="0" applyFont="1" applyFill="1" applyBorder="1" applyAlignment="1">
      <alignment horizontal="center"/>
    </xf>
    <xf numFmtId="0" fontId="0" fillId="24" borderId="13" xfId="0" applyFont="1" applyFill="1" applyBorder="1"/>
    <xf numFmtId="0" fontId="0" fillId="24" borderId="0" xfId="0" applyFill="1" applyBorder="1"/>
    <xf numFmtId="0" fontId="0" fillId="0" borderId="0" xfId="0" applyBorder="1"/>
    <xf numFmtId="0" fontId="0" fillId="25" borderId="0" xfId="0" applyFont="1" applyFill="1"/>
    <xf numFmtId="0" fontId="24" fillId="24" borderId="0" xfId="0" applyFont="1" applyFill="1"/>
    <xf numFmtId="0" fontId="29" fillId="24" borderId="0" xfId="0" applyFont="1" applyFill="1"/>
    <xf numFmtId="0" fontId="24" fillId="8" borderId="14" xfId="0" applyFont="1" applyFill="1" applyBorder="1" applyAlignment="1">
      <alignment horizontal="center" vertical="center" wrapText="1"/>
    </xf>
    <xf numFmtId="0" fontId="24" fillId="8" borderId="15" xfId="0" applyFont="1" applyFill="1" applyBorder="1" applyAlignment="1">
      <alignment horizontal="center" vertical="center" wrapText="1"/>
    </xf>
    <xf numFmtId="0" fontId="30" fillId="24" borderId="0" xfId="0" applyFont="1" applyFill="1"/>
    <xf numFmtId="0" fontId="31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left"/>
    </xf>
    <xf numFmtId="0" fontId="32" fillId="24" borderId="0" xfId="0" applyFont="1" applyFill="1" applyBorder="1" applyAlignment="1">
      <alignment horizontal="right"/>
    </xf>
    <xf numFmtId="0" fontId="33" fillId="24" borderId="0" xfId="0" applyFont="1" applyFill="1" applyBorder="1"/>
    <xf numFmtId="0" fontId="33" fillId="24" borderId="0" xfId="0" applyFont="1" applyFill="1"/>
    <xf numFmtId="2" fontId="0" fillId="24" borderId="0" xfId="0" applyNumberFormat="1" applyFill="1"/>
    <xf numFmtId="0" fontId="0" fillId="25" borderId="0" xfId="0" applyFill="1"/>
    <xf numFmtId="2" fontId="0" fillId="25" borderId="0" xfId="0" applyNumberFormat="1" applyFill="1"/>
    <xf numFmtId="2" fontId="24" fillId="8" borderId="15" xfId="0" applyNumberFormat="1" applyFont="1" applyFill="1" applyBorder="1" applyAlignment="1">
      <alignment horizontal="center" vertical="center" wrapText="1"/>
    </xf>
    <xf numFmtId="2" fontId="32" fillId="24" borderId="0" xfId="0" applyNumberFormat="1" applyFont="1" applyFill="1" applyBorder="1" applyAlignment="1">
      <alignment horizontal="right"/>
    </xf>
    <xf numFmtId="0" fontId="34" fillId="24" borderId="0" xfId="0" applyFont="1" applyFill="1" applyBorder="1"/>
    <xf numFmtId="0" fontId="35" fillId="24" borderId="0" xfId="0" applyFont="1" applyFill="1" applyBorder="1"/>
    <xf numFmtId="4" fontId="32" fillId="24" borderId="0" xfId="0" applyNumberFormat="1" applyFont="1" applyFill="1" applyBorder="1" applyAlignment="1">
      <alignment horizontal="right"/>
    </xf>
    <xf numFmtId="0" fontId="36" fillId="24" borderId="0" xfId="0" applyFont="1" applyFill="1"/>
    <xf numFmtId="0" fontId="25" fillId="24" borderId="0" xfId="34" applyNumberFormat="1" applyFont="1" applyFill="1" applyBorder="1" applyAlignment="1" applyProtection="1">
      <alignment horizontal="left"/>
    </xf>
    <xf numFmtId="0" fontId="37" fillId="24" borderId="0" xfId="0" applyFont="1" applyFill="1" applyBorder="1" applyAlignment="1">
      <alignment horizontal="left"/>
    </xf>
    <xf numFmtId="0" fontId="38" fillId="24" borderId="0" xfId="0" applyFont="1" applyFill="1" applyBorder="1" applyAlignment="1">
      <alignment horizontal="left"/>
    </xf>
    <xf numFmtId="0" fontId="39" fillId="24" borderId="0" xfId="0" applyFont="1" applyFill="1"/>
    <xf numFmtId="0" fontId="35" fillId="24" borderId="0" xfId="0" applyFont="1" applyFill="1"/>
    <xf numFmtId="0" fontId="25" fillId="24" borderId="0" xfId="34" applyNumberFormat="1" applyFont="1" applyFill="1" applyBorder="1" applyAlignment="1" applyProtection="1"/>
    <xf numFmtId="0" fontId="24" fillId="0" borderId="0" xfId="0" applyFont="1"/>
    <xf numFmtId="15" fontId="39" fillId="24" borderId="0" xfId="0" applyNumberFormat="1" applyFont="1" applyFill="1"/>
    <xf numFmtId="15" fontId="24" fillId="24" borderId="0" xfId="0" applyNumberFormat="1" applyFont="1" applyFill="1" applyBorder="1"/>
    <xf numFmtId="0" fontId="0" fillId="24" borderId="0" xfId="0" applyFill="1" applyAlignment="1">
      <alignment horizontal="center"/>
    </xf>
    <xf numFmtId="0" fontId="28" fillId="24" borderId="0" xfId="0" applyFont="1" applyFill="1" applyBorder="1"/>
    <xf numFmtId="0" fontId="28" fillId="24" borderId="0" xfId="0" applyFont="1" applyFill="1" applyBorder="1" applyAlignment="1">
      <alignment horizontal="center"/>
    </xf>
    <xf numFmtId="164" fontId="40" fillId="24" borderId="0" xfId="0" applyNumberFormat="1" applyFont="1" applyFill="1" applyBorder="1" applyAlignment="1">
      <alignment horizontal="left" wrapText="1"/>
    </xf>
    <xf numFmtId="0" fontId="28" fillId="24" borderId="0" xfId="0" applyNumberFormat="1" applyFont="1" applyFill="1" applyBorder="1" applyAlignment="1">
      <alignment horizontal="center" wrapText="1"/>
    </xf>
    <xf numFmtId="2" fontId="28" fillId="24" borderId="0" xfId="0" applyNumberFormat="1" applyFont="1" applyFill="1" applyBorder="1" applyAlignment="1">
      <alignment wrapText="1"/>
    </xf>
    <xf numFmtId="0" fontId="28" fillId="24" borderId="0" xfId="0" applyNumberFormat="1" applyFont="1" applyFill="1" applyBorder="1" applyAlignment="1">
      <alignment horizontal="left" wrapText="1"/>
    </xf>
    <xf numFmtId="0" fontId="28" fillId="24" borderId="0" xfId="0" applyFont="1" applyFill="1" applyBorder="1" applyAlignment="1">
      <alignment horizontal="center" wrapText="1"/>
    </xf>
    <xf numFmtId="164" fontId="40" fillId="25" borderId="0" xfId="0" applyNumberFormat="1" applyFont="1" applyFill="1" applyBorder="1" applyAlignment="1">
      <alignment horizontal="left" wrapText="1"/>
    </xf>
    <xf numFmtId="0" fontId="28" fillId="25" borderId="0" xfId="0" applyNumberFormat="1" applyFont="1" applyFill="1" applyBorder="1" applyAlignment="1">
      <alignment horizontal="center" wrapText="1"/>
    </xf>
    <xf numFmtId="2" fontId="28" fillId="25" borderId="0" xfId="0" applyNumberFormat="1" applyFont="1" applyFill="1" applyBorder="1" applyAlignment="1">
      <alignment wrapText="1"/>
    </xf>
    <xf numFmtId="0" fontId="28" fillId="25" borderId="0" xfId="0" applyNumberFormat="1" applyFont="1" applyFill="1" applyBorder="1" applyAlignment="1">
      <alignment horizontal="left" wrapText="1"/>
    </xf>
    <xf numFmtId="0" fontId="28" fillId="25" borderId="0" xfId="0" applyFont="1" applyFill="1" applyBorder="1" applyAlignment="1">
      <alignment horizontal="center" wrapText="1"/>
    </xf>
    <xf numFmtId="0" fontId="25" fillId="24" borderId="0" xfId="34" applyNumberFormat="1" applyFill="1" applyBorder="1" applyAlignment="1" applyProtection="1"/>
    <xf numFmtId="0" fontId="25" fillId="24" borderId="0" xfId="34" applyNumberFormat="1" applyFont="1" applyFill="1" applyBorder="1" applyAlignment="1" applyProtection="1">
      <alignment horizontal="center"/>
    </xf>
    <xf numFmtId="0" fontId="41" fillId="24" borderId="0" xfId="0" applyFont="1" applyFill="1" applyBorder="1" applyAlignment="1">
      <alignment horizontal="center" wrapText="1"/>
    </xf>
    <xf numFmtId="0" fontId="0" fillId="0" borderId="16" xfId="0" applyBorder="1"/>
    <xf numFmtId="0" fontId="42" fillId="0" borderId="16" xfId="0" applyFont="1" applyBorder="1" applyAlignment="1">
      <alignment horizontal="center"/>
    </xf>
    <xf numFmtId="0" fontId="0" fillId="24" borderId="16" xfId="0" applyFont="1" applyFill="1" applyBorder="1"/>
    <xf numFmtId="0" fontId="0" fillId="24" borderId="16" xfId="0" applyFill="1" applyBorder="1"/>
    <xf numFmtId="0" fontId="24" fillId="8" borderId="17" xfId="0" applyFont="1" applyFill="1" applyBorder="1" applyAlignment="1">
      <alignment horizontal="center"/>
    </xf>
    <xf numFmtId="0" fontId="25" fillId="0" borderId="10" xfId="34" applyBorder="1"/>
    <xf numFmtId="0" fontId="25" fillId="26" borderId="0" xfId="34" applyFill="1" applyAlignment="1">
      <alignment wrapText="1"/>
    </xf>
    <xf numFmtId="164" fontId="43" fillId="24" borderId="0" xfId="0" applyNumberFormat="1" applyFont="1" applyFill="1" applyBorder="1" applyAlignment="1">
      <alignment horizontal="left" wrapText="1"/>
    </xf>
    <xf numFmtId="2" fontId="24" fillId="8" borderId="17" xfId="0" applyNumberFormat="1" applyFont="1" applyFill="1" applyBorder="1" applyAlignment="1">
      <alignment horizontal="center" wrapText="1"/>
    </xf>
    <xf numFmtId="2" fontId="24" fillId="8" borderId="17" xfId="0" applyNumberFormat="1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 vertical="center" wrapText="1"/>
    </xf>
    <xf numFmtId="0" fontId="24" fillId="8" borderId="17" xfId="0" applyFont="1" applyFill="1" applyBorder="1" applyAlignment="1">
      <alignment horizontal="center" wrapText="1"/>
    </xf>
    <xf numFmtId="0" fontId="24" fillId="8" borderId="16" xfId="0" applyFont="1" applyFill="1" applyBorder="1" applyAlignment="1">
      <alignment horizontal="left" vertical="center" wrapText="1"/>
    </xf>
    <xf numFmtId="164" fontId="24" fillId="8" borderId="16" xfId="0" applyNumberFormat="1" applyFont="1" applyFill="1" applyBorder="1" applyAlignment="1">
      <alignment horizontal="left" vertical="center" wrapText="1"/>
    </xf>
    <xf numFmtId="0" fontId="0" fillId="25" borderId="0" xfId="38" applyFont="1" applyFill="1"/>
    <xf numFmtId="0" fontId="22" fillId="25" borderId="0" xfId="38" applyFont="1" applyFill="1" applyAlignment="1">
      <alignment horizontal="center"/>
    </xf>
    <xf numFmtId="0" fontId="22" fillId="25" borderId="0" xfId="38" applyFont="1" applyFill="1" applyAlignment="1"/>
    <xf numFmtId="0" fontId="46" fillId="25" borderId="0" xfId="38" applyFont="1" applyFill="1" applyAlignment="1">
      <alignment horizontal="center"/>
    </xf>
    <xf numFmtId="0" fontId="47" fillId="24" borderId="0" xfId="38" applyFont="1" applyFill="1" applyAlignment="1">
      <alignment horizontal="left"/>
    </xf>
    <xf numFmtId="0" fontId="24" fillId="8" borderId="11" xfId="38" applyFont="1" applyFill="1" applyBorder="1" applyAlignment="1">
      <alignment horizontal="center" vertical="center" wrapText="1"/>
    </xf>
    <xf numFmtId="0" fontId="24" fillId="8" borderId="11" xfId="38" applyFont="1" applyFill="1" applyBorder="1" applyAlignment="1">
      <alignment horizontal="left" vertical="center" wrapText="1"/>
    </xf>
    <xf numFmtId="0" fontId="0" fillId="24" borderId="0" xfId="38" applyFont="1" applyFill="1" applyBorder="1" applyAlignment="1">
      <alignment horizontal="center"/>
    </xf>
    <xf numFmtId="0" fontId="0" fillId="24" borderId="0" xfId="0" applyFill="1" applyBorder="1" applyAlignment="1">
      <alignment horizontal="center"/>
    </xf>
    <xf numFmtId="164" fontId="28" fillId="27" borderId="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/>
    <xf numFmtId="0" fontId="0" fillId="24" borderId="16" xfId="0" applyFill="1" applyBorder="1" applyAlignment="1">
      <alignment horizontal="center"/>
    </xf>
    <xf numFmtId="15" fontId="28" fillId="24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28" fillId="24" borderId="0" xfId="38" applyFont="1" applyFill="1" applyBorder="1" applyAlignment="1">
      <alignment horizontal="center"/>
    </xf>
    <xf numFmtId="15" fontId="28" fillId="24" borderId="0" xfId="38" applyNumberFormat="1" applyFont="1" applyFill="1" applyBorder="1" applyAlignment="1">
      <alignment horizontal="center" vertical="center" wrapText="1"/>
    </xf>
    <xf numFmtId="15" fontId="28" fillId="24" borderId="0" xfId="0" applyNumberFormat="1" applyFont="1" applyFill="1" applyBorder="1" applyAlignment="1">
      <alignment horizontal="left"/>
    </xf>
    <xf numFmtId="1" fontId="28" fillId="24" borderId="0" xfId="0" applyNumberFormat="1" applyFont="1" applyFill="1" applyBorder="1" applyAlignment="1">
      <alignment horizontal="center"/>
    </xf>
    <xf numFmtId="0" fontId="0" fillId="24" borderId="19" xfId="0" applyFont="1" applyFill="1" applyBorder="1" applyAlignment="1">
      <alignment horizontal="center"/>
    </xf>
    <xf numFmtId="0" fontId="25" fillId="0" borderId="11" xfId="34" applyFont="1" applyBorder="1"/>
    <xf numFmtId="0" fontId="25" fillId="0" borderId="16" xfId="34" applyBorder="1"/>
    <xf numFmtId="0" fontId="0" fillId="29" borderId="0" xfId="0" applyFill="1" applyBorder="1" applyAlignment="1">
      <alignment horizontal="center"/>
    </xf>
    <xf numFmtId="0" fontId="0" fillId="28" borderId="0" xfId="0" applyFill="1" applyBorder="1" applyAlignment="1">
      <alignment horizontal="center"/>
    </xf>
    <xf numFmtId="0" fontId="43" fillId="24" borderId="20" xfId="38" applyFont="1" applyFill="1" applyBorder="1" applyAlignment="1"/>
    <xf numFmtId="0" fontId="43" fillId="24" borderId="20" xfId="0" applyFont="1" applyFill="1" applyBorder="1" applyAlignment="1"/>
    <xf numFmtId="15" fontId="43" fillId="29" borderId="0" xfId="0" applyNumberFormat="1" applyFont="1" applyFill="1" applyBorder="1" applyAlignment="1">
      <alignment vertical="center"/>
    </xf>
    <xf numFmtId="0" fontId="43" fillId="0" borderId="20" xfId="0" applyFont="1" applyBorder="1" applyAlignment="1"/>
    <xf numFmtId="0" fontId="42" fillId="0" borderId="0" xfId="0" applyFont="1" applyBorder="1" applyAlignment="1">
      <alignment horizontal="center"/>
    </xf>
    <xf numFmtId="164" fontId="0" fillId="24" borderId="16" xfId="0" applyNumberFormat="1" applyFill="1" applyBorder="1" applyAlignment="1">
      <alignment horizontal="left"/>
    </xf>
    <xf numFmtId="0" fontId="45" fillId="24" borderId="16" xfId="0" applyFont="1" applyFill="1" applyBorder="1"/>
    <xf numFmtId="0" fontId="0" fillId="0" borderId="0" xfId="0" applyFill="1" applyBorder="1"/>
    <xf numFmtId="0" fontId="0" fillId="24" borderId="21" xfId="0" applyFont="1" applyFill="1" applyBorder="1"/>
    <xf numFmtId="0" fontId="24" fillId="8" borderId="14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0" fillId="0" borderId="0" xfId="0"/>
    <xf numFmtId="0" fontId="0" fillId="0" borderId="16" xfId="0" applyBorder="1" applyAlignment="1">
      <alignment horizontal="center"/>
    </xf>
    <xf numFmtId="15" fontId="0" fillId="0" borderId="0" xfId="0" applyNumberFormat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8" fillId="0" borderId="32" xfId="46" applyBorder="1"/>
    <xf numFmtId="0" fontId="48" fillId="0" borderId="30" xfId="46" applyBorder="1"/>
    <xf numFmtId="0" fontId="48" fillId="0" borderId="33" xfId="46" applyBorder="1"/>
    <xf numFmtId="2" fontId="48" fillId="0" borderId="32" xfId="46" applyNumberFormat="1" applyBorder="1"/>
    <xf numFmtId="0" fontId="48" fillId="0" borderId="0" xfId="46"/>
    <xf numFmtId="0" fontId="48" fillId="0" borderId="16" xfId="46" applyBorder="1"/>
    <xf numFmtId="2" fontId="48" fillId="0" borderId="16" xfId="46" applyNumberFormat="1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0" fontId="48" fillId="0" borderId="16" xfId="46" applyBorder="1" applyAlignment="1">
      <alignment wrapText="1"/>
    </xf>
    <xf numFmtId="0" fontId="48" fillId="0" borderId="16" xfId="46" applyBorder="1"/>
    <xf numFmtId="0" fontId="4" fillId="0" borderId="16" xfId="46" applyFont="1" applyBorder="1"/>
    <xf numFmtId="0" fontId="24" fillId="0" borderId="16" xfId="46" applyFont="1" applyBorder="1"/>
    <xf numFmtId="2" fontId="24" fillId="0" borderId="16" xfId="46" applyNumberFormat="1" applyFont="1" applyBorder="1"/>
    <xf numFmtId="2" fontId="24" fillId="0" borderId="16" xfId="46" applyNumberFormat="1" applyFont="1" applyBorder="1" applyAlignment="1">
      <alignment horizontal="right"/>
    </xf>
    <xf numFmtId="2" fontId="4" fillId="0" borderId="16" xfId="46" applyNumberFormat="1" applyFont="1" applyBorder="1"/>
    <xf numFmtId="2" fontId="4" fillId="0" borderId="16" xfId="46" applyNumberFormat="1" applyFont="1" applyBorder="1" applyAlignment="1">
      <alignment horizontal="right"/>
    </xf>
    <xf numFmtId="0" fontId="0" fillId="0" borderId="16" xfId="0" applyBorder="1" applyAlignment="1">
      <alignment horizontal="left"/>
    </xf>
    <xf numFmtId="3" fontId="0" fillId="0" borderId="16" xfId="0" applyNumberFormat="1" applyBorder="1" applyAlignment="1">
      <alignment horizontal="left"/>
    </xf>
    <xf numFmtId="0" fontId="0" fillId="0" borderId="0" xfId="0" applyFill="1"/>
    <xf numFmtId="0" fontId="0" fillId="24" borderId="0" xfId="0" applyFont="1" applyFill="1" applyBorder="1"/>
    <xf numFmtId="0" fontId="0" fillId="0" borderId="0" xfId="0" applyFont="1"/>
    <xf numFmtId="2" fontId="0" fillId="28" borderId="0" xfId="0" applyNumberFormat="1" applyFont="1" applyFill="1" applyBorder="1" applyAlignment="1">
      <alignment horizontal="right" vertical="center" wrapText="1"/>
    </xf>
    <xf numFmtId="0" fontId="0" fillId="28" borderId="0" xfId="0" applyFont="1" applyFill="1" applyBorder="1" applyAlignment="1">
      <alignment horizontal="right" vertical="top"/>
    </xf>
    <xf numFmtId="0" fontId="0" fillId="29" borderId="0" xfId="0" applyFont="1" applyFill="1" applyBorder="1" applyAlignment="1">
      <alignment horizontal="center"/>
    </xf>
    <xf numFmtId="0" fontId="0" fillId="24" borderId="0" xfId="0" applyFont="1" applyFill="1" applyBorder="1" applyAlignment="1">
      <alignment horizontal="left"/>
    </xf>
    <xf numFmtId="0" fontId="0" fillId="24" borderId="0" xfId="0" applyFont="1" applyFill="1" applyBorder="1" applyAlignment="1"/>
    <xf numFmtId="2" fontId="0" fillId="24" borderId="0" xfId="38" applyNumberFormat="1" applyFont="1" applyFill="1" applyBorder="1" applyAlignment="1">
      <alignment horizontal="center"/>
    </xf>
    <xf numFmtId="164" fontId="0" fillId="27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24" borderId="0" xfId="0" applyFont="1" applyFill="1" applyBorder="1" applyAlignment="1">
      <alignment horizontal="center"/>
    </xf>
    <xf numFmtId="0" fontId="1" fillId="0" borderId="16" xfId="108" applyNumberFormat="1" applyBorder="1"/>
    <xf numFmtId="0" fontId="0" fillId="0" borderId="0" xfId="0" applyFill="1" applyBorder="1" applyAlignment="1">
      <alignment horizontal="center"/>
    </xf>
    <xf numFmtId="0" fontId="48" fillId="0" borderId="0" xfId="46" applyBorder="1"/>
    <xf numFmtId="0" fontId="24" fillId="24" borderId="0" xfId="38" applyFont="1" applyFill="1" applyBorder="1" applyAlignment="1">
      <alignment horizontal="left" vertical="center"/>
    </xf>
    <xf numFmtId="0" fontId="24" fillId="8" borderId="19" xfId="38" applyFont="1" applyFill="1" applyBorder="1" applyAlignment="1">
      <alignment horizontal="center" vertical="center" wrapText="1"/>
    </xf>
    <xf numFmtId="0" fontId="4" fillId="29" borderId="0" xfId="38" applyFont="1" applyFill="1" applyBorder="1" applyAlignment="1">
      <alignment horizontal="left" vertical="top"/>
    </xf>
    <xf numFmtId="9" fontId="28" fillId="24" borderId="0" xfId="45" applyFont="1" applyFill="1" applyBorder="1" applyAlignment="1" applyProtection="1">
      <alignment horizontal="center"/>
    </xf>
    <xf numFmtId="0" fontId="0" fillId="25" borderId="0" xfId="38" applyFont="1" applyFill="1" applyAlignment="1">
      <alignment horizontal="center"/>
    </xf>
    <xf numFmtId="0" fontId="23" fillId="25" borderId="0" xfId="38" applyFont="1" applyFill="1" applyAlignment="1">
      <alignment horizontal="center"/>
    </xf>
    <xf numFmtId="0" fontId="25" fillId="26" borderId="0" xfId="34" applyFill="1" applyAlignment="1">
      <alignment horizontal="center" wrapText="1"/>
    </xf>
    <xf numFmtId="15" fontId="24" fillId="24" borderId="0" xfId="0" applyNumberFormat="1" applyFont="1" applyFill="1" applyBorder="1" applyAlignment="1">
      <alignment horizontal="center"/>
    </xf>
    <xf numFmtId="15" fontId="24" fillId="24" borderId="0" xfId="0" applyNumberFormat="1" applyFont="1" applyFill="1" applyAlignment="1">
      <alignment horizontal="center"/>
    </xf>
    <xf numFmtId="2" fontId="28" fillId="28" borderId="0" xfId="0" applyNumberFormat="1" applyFont="1" applyFill="1" applyBorder="1" applyAlignment="1">
      <alignment horizontal="center" vertical="center" wrapText="1"/>
    </xf>
    <xf numFmtId="10" fontId="28" fillId="27" borderId="0" xfId="45" applyNumberFormat="1" applyFont="1" applyFill="1" applyBorder="1" applyAlignment="1" applyProtection="1">
      <alignment horizontal="center" vertical="center" wrapText="1"/>
    </xf>
    <xf numFmtId="0" fontId="24" fillId="8" borderId="11" xfId="38" applyFont="1" applyFill="1" applyBorder="1" applyAlignment="1">
      <alignment horizontal="center" wrapText="1"/>
    </xf>
    <xf numFmtId="2" fontId="28" fillId="0" borderId="0" xfId="0" applyNumberFormat="1" applyFont="1" applyBorder="1" applyAlignment="1">
      <alignment horizontal="center" vertical="center" wrapText="1"/>
    </xf>
    <xf numFmtId="10" fontId="28" fillId="0" borderId="0" xfId="45" applyNumberFormat="1" applyFont="1" applyFill="1" applyBorder="1" applyAlignment="1" applyProtection="1">
      <alignment horizontal="center" vertical="center" wrapText="1"/>
    </xf>
    <xf numFmtId="2" fontId="28" fillId="24" borderId="0" xfId="38" applyNumberFormat="1" applyFont="1" applyFill="1" applyBorder="1" applyAlignment="1">
      <alignment horizontal="center" vertical="center"/>
    </xf>
    <xf numFmtId="15" fontId="28" fillId="24" borderId="0" xfId="0" applyNumberFormat="1" applyFont="1" applyFill="1" applyBorder="1" applyAlignment="1">
      <alignment horizontal="center"/>
    </xf>
    <xf numFmtId="2" fontId="28" fillId="0" borderId="0" xfId="38" applyNumberFormat="1" applyFont="1" applyFill="1" applyBorder="1" applyAlignment="1">
      <alignment horizontal="center"/>
    </xf>
    <xf numFmtId="0" fontId="0" fillId="29" borderId="0" xfId="0" applyFill="1" applyBorder="1" applyAlignment="1">
      <alignment horizontal="center" vertical="top"/>
    </xf>
    <xf numFmtId="0" fontId="24" fillId="8" borderId="11" xfId="0" applyFont="1" applyFill="1" applyBorder="1" applyAlignment="1">
      <alignment horizontal="center" vertical="center" wrapText="1"/>
    </xf>
    <xf numFmtId="2" fontId="28" fillId="24" borderId="0" xfId="0" applyNumberFormat="1" applyFont="1" applyFill="1" applyBorder="1" applyAlignment="1">
      <alignment horizontal="center"/>
    </xf>
    <xf numFmtId="2" fontId="0" fillId="24" borderId="0" xfId="0" applyNumberFormat="1" applyFill="1" applyBorder="1" applyAlignment="1">
      <alignment horizontal="center"/>
    </xf>
    <xf numFmtId="0" fontId="24" fillId="8" borderId="16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left" vertical="center" wrapText="1"/>
    </xf>
    <xf numFmtId="2" fontId="4" fillId="0" borderId="0" xfId="46" applyNumberFormat="1" applyFont="1" applyBorder="1"/>
    <xf numFmtId="2" fontId="4" fillId="0" borderId="0" xfId="46" applyNumberFormat="1" applyFont="1" applyBorder="1" applyAlignment="1">
      <alignment horizontal="right"/>
    </xf>
    <xf numFmtId="0" fontId="4" fillId="0" borderId="0" xfId="46" applyFont="1" applyBorder="1"/>
    <xf numFmtId="0" fontId="24" fillId="8" borderId="16" xfId="38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165" fontId="0" fillId="0" borderId="16" xfId="0" applyNumberFormat="1" applyBorder="1" applyAlignment="1">
      <alignment horizontal="left"/>
    </xf>
    <xf numFmtId="0" fontId="0" fillId="24" borderId="0" xfId="38" applyFont="1" applyFill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61" borderId="0" xfId="0" applyFont="1" applyFill="1" applyAlignment="1">
      <alignment horizontal="center"/>
    </xf>
    <xf numFmtId="0" fontId="0" fillId="61" borderId="0" xfId="0" applyFont="1" applyFill="1"/>
    <xf numFmtId="0" fontId="0" fillId="0" borderId="10" xfId="0" applyBorder="1" applyAlignment="1">
      <alignment horizontal="center"/>
    </xf>
    <xf numFmtId="0" fontId="0" fillId="61" borderId="0" xfId="0" applyFill="1" applyAlignment="1">
      <alignment horizontal="center"/>
    </xf>
    <xf numFmtId="165" fontId="0" fillId="29" borderId="0" xfId="0" applyNumberFormat="1" applyFont="1" applyFill="1" applyBorder="1" applyAlignment="1">
      <alignment horizontal="center" vertical="center"/>
    </xf>
    <xf numFmtId="0" fontId="0" fillId="61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10" fontId="0" fillId="0" borderId="10" xfId="45" applyNumberFormat="1" applyFont="1" applyFill="1" applyBorder="1" applyAlignment="1" applyProtection="1">
      <alignment horizontal="center" vertical="center" wrapText="1"/>
    </xf>
    <xf numFmtId="0" fontId="0" fillId="0" borderId="0" xfId="0" applyFont="1" applyFill="1" applyBorder="1" applyAlignment="1">
      <alignment horizontal="center"/>
    </xf>
    <xf numFmtId="165" fontId="0" fillId="29" borderId="0" xfId="0" applyNumberFormat="1" applyFill="1" applyBorder="1" applyAlignment="1">
      <alignment horizontal="center" vertical="center"/>
    </xf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45" applyNumberFormat="1" applyFont="1" applyFill="1" applyBorder="1" applyAlignment="1" applyProtection="1">
      <alignment horizontal="center" vertical="center" wrapText="1"/>
    </xf>
    <xf numFmtId="15" fontId="0" fillId="24" borderId="0" xfId="0" applyNumberFormat="1" applyFont="1" applyFill="1" applyBorder="1" applyAlignment="1">
      <alignment horizontal="center" vertical="center"/>
    </xf>
    <xf numFmtId="0" fontId="0" fillId="28" borderId="0" xfId="0" applyFont="1" applyFill="1" applyBorder="1" applyAlignment="1">
      <alignment horizontal="right"/>
    </xf>
    <xf numFmtId="0" fontId="0" fillId="61" borderId="0" xfId="0" applyFont="1" applyFill="1" applyBorder="1"/>
    <xf numFmtId="0" fontId="0" fillId="0" borderId="43" xfId="0" applyFont="1" applyBorder="1"/>
    <xf numFmtId="0" fontId="0" fillId="0" borderId="0" xfId="0" applyFont="1" applyBorder="1"/>
    <xf numFmtId="0" fontId="0" fillId="61" borderId="16" xfId="0" applyFont="1" applyFill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Border="1" applyAlignment="1">
      <alignment horizontal="right"/>
    </xf>
    <xf numFmtId="0" fontId="24" fillId="24" borderId="0" xfId="38" applyFont="1" applyFill="1" applyBorder="1" applyAlignment="1">
      <alignment horizontal="left" vertical="center"/>
    </xf>
    <xf numFmtId="0" fontId="0" fillId="0" borderId="0" xfId="0" applyFont="1" applyFill="1" applyBorder="1"/>
    <xf numFmtId="0" fontId="0" fillId="0" borderId="0" xfId="0" applyFont="1" applyFill="1"/>
    <xf numFmtId="0" fontId="0" fillId="0" borderId="0" xfId="0" applyFont="1" applyFill="1" applyAlignment="1">
      <alignment horizontal="center"/>
    </xf>
    <xf numFmtId="0" fontId="4" fillId="62" borderId="10" xfId="38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/>
    </xf>
    <xf numFmtId="167" fontId="4" fillId="62" borderId="10" xfId="0" applyNumberFormat="1" applyFont="1" applyFill="1" applyBorder="1" applyAlignment="1">
      <alignment horizontal="left"/>
    </xf>
    <xf numFmtId="2" fontId="4" fillId="62" borderId="10" xfId="38" applyNumberFormat="1" applyFont="1" applyFill="1" applyBorder="1" applyAlignment="1">
      <alignment horizontal="center" vertical="center"/>
    </xf>
    <xf numFmtId="2" fontId="4" fillId="62" borderId="10" xfId="38" applyNumberFormat="1" applyFont="1" applyFill="1" applyBorder="1" applyAlignment="1">
      <alignment horizontal="center"/>
    </xf>
    <xf numFmtId="2" fontId="4" fillId="62" borderId="10" xfId="0" applyNumberFormat="1" applyFont="1" applyFill="1" applyBorder="1" applyAlignment="1">
      <alignment horizontal="center" vertical="center" wrapText="1"/>
    </xf>
    <xf numFmtId="10" fontId="4" fillId="62" borderId="10" xfId="45" applyNumberFormat="1" applyFont="1" applyFill="1" applyBorder="1" applyAlignment="1" applyProtection="1">
      <alignment horizontal="center" vertical="center" wrapText="1"/>
    </xf>
    <xf numFmtId="0" fontId="4" fillId="62" borderId="10" xfId="0" applyFont="1" applyFill="1" applyBorder="1" applyAlignment="1">
      <alignment horizontal="center"/>
    </xf>
    <xf numFmtId="167" fontId="4" fillId="62" borderId="10" xfId="0" applyNumberFormat="1" applyFont="1" applyFill="1" applyBorder="1" applyAlignment="1">
      <alignment horizontal="center" vertical="center" wrapText="1"/>
    </xf>
    <xf numFmtId="0" fontId="4" fillId="63" borderId="10" xfId="38" applyFont="1" applyFill="1" applyBorder="1" applyAlignment="1">
      <alignment horizontal="center"/>
    </xf>
    <xf numFmtId="167" fontId="4" fillId="63" borderId="10" xfId="38" applyNumberFormat="1" applyFont="1" applyFill="1" applyBorder="1" applyAlignment="1">
      <alignment horizontal="center" vertical="center" wrapText="1"/>
    </xf>
    <xf numFmtId="0" fontId="4" fillId="63" borderId="10" xfId="38" applyFont="1" applyFill="1" applyBorder="1"/>
    <xf numFmtId="0" fontId="4" fillId="63" borderId="10" xfId="0" applyFont="1" applyFill="1" applyBorder="1" applyAlignment="1">
      <alignment horizontal="center"/>
    </xf>
    <xf numFmtId="2" fontId="4" fillId="63" borderId="10" xfId="38" applyNumberFormat="1" applyFont="1" applyFill="1" applyBorder="1" applyAlignment="1">
      <alignment horizontal="center"/>
    </xf>
    <xf numFmtId="9" fontId="4" fillId="63" borderId="10" xfId="45" applyFont="1" applyFill="1" applyBorder="1" applyAlignment="1" applyProtection="1">
      <alignment horizontal="center"/>
    </xf>
    <xf numFmtId="167" fontId="4" fillId="63" borderId="10" xfId="0" applyNumberFormat="1" applyFont="1" applyFill="1" applyBorder="1" applyAlignment="1">
      <alignment horizontal="center" vertical="center" wrapText="1"/>
    </xf>
    <xf numFmtId="0" fontId="4" fillId="61" borderId="10" xfId="38" applyFont="1" applyFill="1" applyBorder="1" applyAlignment="1">
      <alignment horizontal="center"/>
    </xf>
    <xf numFmtId="167" fontId="4" fillId="61" borderId="10" xfId="38" applyNumberFormat="1" applyFont="1" applyFill="1" applyBorder="1" applyAlignment="1">
      <alignment horizontal="center" vertical="center" wrapText="1"/>
    </xf>
    <xf numFmtId="0" fontId="4" fillId="61" borderId="10" xfId="38" applyFont="1" applyFill="1" applyBorder="1"/>
    <xf numFmtId="0" fontId="4" fillId="0" borderId="10" xfId="0" applyFont="1" applyBorder="1" applyAlignment="1">
      <alignment horizontal="center"/>
    </xf>
    <xf numFmtId="2" fontId="4" fillId="61" borderId="10" xfId="38" applyNumberFormat="1" applyFont="1" applyFill="1" applyBorder="1" applyAlignment="1">
      <alignment horizontal="center"/>
    </xf>
    <xf numFmtId="0" fontId="4" fillId="61" borderId="10" xfId="0" applyFont="1" applyFill="1" applyBorder="1" applyAlignment="1">
      <alignment horizontal="center"/>
    </xf>
    <xf numFmtId="0" fontId="4" fillId="61" borderId="10" xfId="0" applyFont="1" applyFill="1" applyBorder="1"/>
    <xf numFmtId="0" fontId="4" fillId="64" borderId="10" xfId="38" applyFont="1" applyFill="1" applyBorder="1" applyAlignment="1">
      <alignment horizontal="center"/>
    </xf>
    <xf numFmtId="167" fontId="4" fillId="64" borderId="10" xfId="38" applyNumberFormat="1" applyFont="1" applyFill="1" applyBorder="1" applyAlignment="1">
      <alignment horizontal="center" vertical="center" wrapText="1"/>
    </xf>
    <xf numFmtId="167" fontId="4" fillId="64" borderId="10" xfId="0" applyNumberFormat="1" applyFont="1" applyFill="1" applyBorder="1" applyAlignment="1">
      <alignment horizontal="left"/>
    </xf>
    <xf numFmtId="1" fontId="4" fillId="64" borderId="10" xfId="0" applyNumberFormat="1" applyFont="1" applyFill="1" applyBorder="1" applyAlignment="1">
      <alignment horizontal="center"/>
    </xf>
    <xf numFmtId="2" fontId="4" fillId="64" borderId="10" xfId="38" applyNumberFormat="1" applyFont="1" applyFill="1" applyBorder="1" applyAlignment="1">
      <alignment horizontal="center"/>
    </xf>
    <xf numFmtId="2" fontId="4" fillId="64" borderId="10" xfId="0" applyNumberFormat="1" applyFont="1" applyFill="1" applyBorder="1" applyAlignment="1">
      <alignment horizontal="center"/>
    </xf>
    <xf numFmtId="0" fontId="4" fillId="64" borderId="12" xfId="0" applyFont="1" applyFill="1" applyBorder="1" applyAlignment="1">
      <alignment horizontal="centerContinuous"/>
    </xf>
    <xf numFmtId="10" fontId="4" fillId="64" borderId="10" xfId="45" applyNumberFormat="1" applyFont="1" applyFill="1" applyBorder="1" applyAlignment="1" applyProtection="1">
      <alignment horizontal="center" vertical="center" wrapText="1"/>
    </xf>
    <xf numFmtId="0" fontId="4" fillId="64" borderId="10" xfId="0" applyFont="1" applyFill="1" applyBorder="1" applyAlignment="1">
      <alignment horizontal="center"/>
    </xf>
    <xf numFmtId="167" fontId="4" fillId="64" borderId="10" xfId="0" applyNumberFormat="1" applyFont="1" applyFill="1" applyBorder="1" applyAlignment="1">
      <alignment horizontal="center" vertical="center" wrapText="1"/>
    </xf>
    <xf numFmtId="0" fontId="24" fillId="24" borderId="0" xfId="38" applyFont="1" applyFill="1" applyBorder="1" applyAlignment="1">
      <alignment horizontal="left" vertical="center"/>
    </xf>
    <xf numFmtId="0" fontId="43" fillId="0" borderId="0" xfId="0" applyFont="1" applyAlignment="1">
      <alignment horizontal="left"/>
    </xf>
    <xf numFmtId="0" fontId="43" fillId="0" borderId="0" xfId="0" applyFont="1" applyBorder="1" applyAlignment="1">
      <alignment horizontal="left"/>
    </xf>
    <xf numFmtId="0" fontId="43" fillId="24" borderId="20" xfId="38" applyFont="1" applyFill="1" applyBorder="1" applyAlignment="1">
      <alignment horizontal="left"/>
    </xf>
    <xf numFmtId="0" fontId="43" fillId="0" borderId="20" xfId="0" applyFont="1" applyBorder="1" applyAlignment="1">
      <alignment horizontal="left"/>
    </xf>
    <xf numFmtId="14" fontId="0" fillId="61" borderId="10" xfId="0" applyNumberFormat="1" applyFont="1" applyFill="1" applyBorder="1" applyAlignment="1">
      <alignment horizontal="center" vertical="center"/>
    </xf>
    <xf numFmtId="16" fontId="4" fillId="0" borderId="16" xfId="38" applyNumberFormat="1" applyFont="1" applyFill="1" applyBorder="1" applyAlignment="1">
      <alignment horizontal="center" vertical="center" wrapText="1"/>
    </xf>
    <xf numFmtId="0" fontId="0" fillId="66" borderId="0" xfId="0" applyFont="1" applyFill="1"/>
    <xf numFmtId="0" fontId="0" fillId="28" borderId="0" xfId="0" applyFont="1" applyFill="1"/>
    <xf numFmtId="0" fontId="0" fillId="66" borderId="0" xfId="0" applyFont="1" applyFill="1" applyAlignment="1">
      <alignment horizontal="center"/>
    </xf>
    <xf numFmtId="0" fontId="4" fillId="62" borderId="11" xfId="38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/>
    </xf>
    <xf numFmtId="167" fontId="4" fillId="62" borderId="11" xfId="0" applyNumberFormat="1" applyFont="1" applyFill="1" applyBorder="1" applyAlignment="1">
      <alignment horizontal="left"/>
    </xf>
    <xf numFmtId="2" fontId="4" fillId="62" borderId="11" xfId="38" applyNumberFormat="1" applyFont="1" applyFill="1" applyBorder="1" applyAlignment="1">
      <alignment horizontal="center" vertical="center"/>
    </xf>
    <xf numFmtId="2" fontId="4" fillId="62" borderId="11" xfId="38" applyNumberFormat="1" applyFont="1" applyFill="1" applyBorder="1" applyAlignment="1">
      <alignment horizontal="center"/>
    </xf>
    <xf numFmtId="10" fontId="4" fillId="62" borderId="11" xfId="45" applyNumberFormat="1" applyFont="1" applyFill="1" applyBorder="1" applyAlignment="1" applyProtection="1">
      <alignment horizontal="center" vertical="center" wrapText="1"/>
    </xf>
    <xf numFmtId="0" fontId="4" fillId="62" borderId="11" xfId="0" applyFont="1" applyFill="1" applyBorder="1" applyAlignment="1">
      <alignment horizontal="center"/>
    </xf>
    <xf numFmtId="167" fontId="4" fillId="62" borderId="11" xfId="0" applyNumberFormat="1" applyFont="1" applyFill="1" applyBorder="1" applyAlignment="1">
      <alignment horizontal="center" vertical="center" wrapText="1"/>
    </xf>
    <xf numFmtId="0" fontId="4" fillId="65" borderId="16" xfId="38" applyFont="1" applyFill="1" applyBorder="1" applyAlignment="1">
      <alignment horizontal="center"/>
    </xf>
    <xf numFmtId="167" fontId="4" fillId="65" borderId="16" xfId="0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 vertical="center"/>
    </xf>
    <xf numFmtId="2" fontId="4" fillId="65" borderId="16" xfId="38" applyNumberFormat="1" applyFont="1" applyFill="1" applyBorder="1" applyAlignment="1">
      <alignment horizontal="center"/>
    </xf>
    <xf numFmtId="0" fontId="4" fillId="65" borderId="16" xfId="0" applyFont="1" applyFill="1" applyBorder="1" applyAlignment="1">
      <alignment horizontal="center"/>
    </xf>
    <xf numFmtId="2" fontId="4" fillId="65" borderId="16" xfId="0" applyNumberFormat="1" applyFont="1" applyFill="1" applyBorder="1" applyAlignment="1">
      <alignment horizontal="center" vertical="center" wrapText="1"/>
    </xf>
    <xf numFmtId="10" fontId="4" fillId="65" borderId="16" xfId="45" applyNumberFormat="1" applyFont="1" applyFill="1" applyBorder="1" applyAlignment="1" applyProtection="1">
      <alignment horizontal="center" vertical="center" wrapText="1"/>
    </xf>
    <xf numFmtId="167" fontId="4" fillId="65" borderId="16" xfId="0" applyNumberFormat="1" applyFont="1" applyFill="1" applyBorder="1" applyAlignment="1">
      <alignment horizontal="center" vertical="center" wrapText="1"/>
    </xf>
    <xf numFmtId="167" fontId="0" fillId="65" borderId="16" xfId="0" applyNumberFormat="1" applyFill="1" applyBorder="1" applyAlignment="1">
      <alignment horizontal="left"/>
    </xf>
    <xf numFmtId="167" fontId="0" fillId="62" borderId="10" xfId="0" applyNumberFormat="1" applyFill="1" applyBorder="1" applyAlignment="1">
      <alignment horizontal="left"/>
    </xf>
    <xf numFmtId="0" fontId="28" fillId="29" borderId="0" xfId="38" applyFont="1" applyFill="1" applyBorder="1" applyAlignment="1">
      <alignment horizontal="center" vertical="center" wrapText="1"/>
    </xf>
    <xf numFmtId="15" fontId="0" fillId="29" borderId="0" xfId="0" applyNumberFormat="1" applyFill="1" applyBorder="1" applyAlignment="1">
      <alignment horizontal="center" vertical="center"/>
    </xf>
    <xf numFmtId="0" fontId="44" fillId="28" borderId="0" xfId="0" applyFont="1" applyFill="1" applyBorder="1" applyAlignment="1">
      <alignment vertical="center"/>
    </xf>
    <xf numFmtId="0" fontId="4" fillId="29" borderId="0" xfId="38" applyFont="1" applyFill="1" applyBorder="1" applyAlignment="1">
      <alignment horizontal="center" vertical="top"/>
    </xf>
    <xf numFmtId="0" fontId="0" fillId="27" borderId="0" xfId="0" applyFill="1" applyBorder="1" applyAlignment="1">
      <alignment horizontal="center" vertical="top"/>
    </xf>
    <xf numFmtId="15" fontId="0" fillId="29" borderId="0" xfId="0" applyNumberFormat="1" applyFont="1" applyFill="1" applyBorder="1" applyAlignment="1">
      <alignment horizontal="center" vertical="center"/>
    </xf>
    <xf numFmtId="166" fontId="0" fillId="61" borderId="16" xfId="0" applyNumberFormat="1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/>
    </xf>
    <xf numFmtId="166" fontId="0" fillId="61" borderId="1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67" fillId="0" borderId="16" xfId="0" applyFont="1" applyFill="1" applyBorder="1" applyAlignment="1">
      <alignment horizontal="center"/>
    </xf>
    <xf numFmtId="0" fontId="67" fillId="0" borderId="16" xfId="0" applyFont="1" applyFill="1" applyBorder="1"/>
    <xf numFmtId="0" fontId="68" fillId="0" borderId="0" xfId="154" applyFont="1"/>
    <xf numFmtId="15" fontId="68" fillId="0" borderId="0" xfId="154" applyNumberFormat="1" applyFont="1"/>
    <xf numFmtId="0" fontId="4" fillId="65" borderId="32" xfId="38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 vertical="center"/>
    </xf>
    <xf numFmtId="2" fontId="4" fillId="65" borderId="32" xfId="38" applyNumberFormat="1" applyFont="1" applyFill="1" applyBorder="1" applyAlignment="1">
      <alignment horizontal="center"/>
    </xf>
    <xf numFmtId="2" fontId="4" fillId="65" borderId="32" xfId="0" applyNumberFormat="1" applyFont="1" applyFill="1" applyBorder="1" applyAlignment="1">
      <alignment horizontal="center" vertical="center" wrapText="1"/>
    </xf>
    <xf numFmtId="10" fontId="4" fillId="65" borderId="32" xfId="45" applyNumberFormat="1" applyFont="1" applyFill="1" applyBorder="1" applyAlignment="1" applyProtection="1">
      <alignment horizontal="center" vertical="center" wrapText="1"/>
    </xf>
    <xf numFmtId="0" fontId="4" fillId="65" borderId="32" xfId="0" applyFont="1" applyFill="1" applyBorder="1" applyAlignment="1">
      <alignment horizontal="center"/>
    </xf>
    <xf numFmtId="167" fontId="4" fillId="65" borderId="32" xfId="0" applyNumberFormat="1" applyFont="1" applyFill="1" applyBorder="1" applyAlignment="1">
      <alignment horizontal="center" vertical="center" wrapText="1"/>
    </xf>
    <xf numFmtId="0" fontId="28" fillId="0" borderId="16" xfId="38" applyFont="1" applyFill="1" applyBorder="1" applyAlignment="1">
      <alignment horizontal="center" vertical="center" wrapText="1"/>
    </xf>
    <xf numFmtId="15" fontId="0" fillId="0" borderId="16" xfId="0" applyNumberFormat="1" applyFill="1" applyBorder="1" applyAlignment="1">
      <alignment horizontal="center" vertical="center"/>
    </xf>
    <xf numFmtId="0" fontId="0" fillId="0" borderId="16" xfId="38" applyFont="1" applyFill="1" applyBorder="1" applyAlignment="1">
      <alignment horizontal="center" vertical="top"/>
    </xf>
    <xf numFmtId="0" fontId="0" fillId="0" borderId="16" xfId="0" applyFill="1" applyBorder="1" applyAlignment="1">
      <alignment horizontal="center" vertical="top"/>
    </xf>
    <xf numFmtId="0" fontId="24" fillId="8" borderId="19" xfId="38" applyFont="1" applyFill="1" applyBorder="1" applyAlignment="1">
      <alignment horizontal="center" vertical="center" wrapText="1"/>
    </xf>
    <xf numFmtId="0" fontId="24" fillId="8" borderId="21" xfId="38" applyFont="1" applyFill="1" applyBorder="1" applyAlignment="1">
      <alignment horizontal="center" vertical="center" wrapText="1"/>
    </xf>
    <xf numFmtId="0" fontId="24" fillId="8" borderId="16" xfId="38" applyFont="1" applyFill="1" applyBorder="1" applyAlignment="1">
      <alignment horizontal="center" vertical="center" wrapText="1"/>
    </xf>
    <xf numFmtId="0" fontId="4" fillId="0" borderId="0" xfId="38" applyFont="1" applyFill="1" applyBorder="1" applyAlignment="1">
      <alignment horizontal="center" vertical="center" wrapText="1"/>
    </xf>
    <xf numFmtId="0" fontId="4" fillId="61" borderId="11" xfId="38" applyFont="1" applyFill="1" applyBorder="1"/>
    <xf numFmtId="2" fontId="0" fillId="0" borderId="45" xfId="0" applyNumberFormat="1" applyFont="1" applyBorder="1" applyAlignment="1">
      <alignment horizontal="center" vertical="center" wrapText="1"/>
    </xf>
    <xf numFmtId="2" fontId="0" fillId="0" borderId="16" xfId="0" applyNumberFormat="1" applyBorder="1"/>
    <xf numFmtId="0" fontId="0" fillId="24" borderId="16" xfId="0" applyFill="1" applyBorder="1" applyAlignment="1">
      <alignment horizontal="center"/>
    </xf>
    <xf numFmtId="0" fontId="0" fillId="61" borderId="19" xfId="0" applyFill="1" applyBorder="1" applyAlignment="1">
      <alignment horizontal="center"/>
    </xf>
    <xf numFmtId="0" fontId="0" fillId="62" borderId="12" xfId="0" applyFill="1" applyBorder="1" applyAlignment="1">
      <alignment horizontal="center"/>
    </xf>
    <xf numFmtId="0" fontId="0" fillId="61" borderId="16" xfId="0" applyFill="1" applyBorder="1" applyAlignment="1">
      <alignment horizontal="center"/>
    </xf>
    <xf numFmtId="0" fontId="4" fillId="62" borderId="12" xfId="0" applyFont="1" applyFill="1" applyBorder="1" applyAlignment="1">
      <alignment horizontal="center"/>
    </xf>
    <xf numFmtId="0" fontId="4" fillId="61" borderId="12" xfId="0" applyFont="1" applyFill="1" applyBorder="1" applyAlignment="1">
      <alignment horizontal="center"/>
    </xf>
    <xf numFmtId="0" fontId="0" fillId="62" borderId="19" xfId="0" applyFill="1" applyBorder="1" applyAlignment="1">
      <alignment horizontal="center"/>
    </xf>
    <xf numFmtId="0" fontId="24" fillId="8" borderId="19" xfId="38" applyFont="1" applyFill="1" applyBorder="1" applyAlignment="1">
      <alignment horizontal="center" vertical="center" wrapText="1"/>
    </xf>
    <xf numFmtId="0" fontId="0" fillId="63" borderId="12" xfId="0" applyFill="1" applyBorder="1" applyAlignment="1">
      <alignment horizontal="center"/>
    </xf>
    <xf numFmtId="0" fontId="0" fillId="61" borderId="32" xfId="0" applyFill="1" applyBorder="1" applyAlignment="1">
      <alignment horizontal="center"/>
    </xf>
    <xf numFmtId="0" fontId="0" fillId="63" borderId="19" xfId="0" applyFill="1" applyBorder="1" applyAlignment="1">
      <alignment horizontal="center"/>
    </xf>
    <xf numFmtId="0" fontId="24" fillId="8" borderId="31" xfId="38" applyFont="1" applyFill="1" applyBorder="1" applyAlignment="1">
      <alignment horizontal="center" vertical="center" wrapText="1"/>
    </xf>
    <xf numFmtId="0" fontId="0" fillId="8" borderId="19" xfId="38" applyFont="1" applyFill="1" applyBorder="1" applyAlignment="1">
      <alignment horizontal="center" vertical="center" wrapText="1"/>
    </xf>
    <xf numFmtId="0" fontId="24" fillId="8" borderId="29" xfId="38" applyFont="1" applyFill="1" applyBorder="1" applyAlignment="1">
      <alignment horizontal="center" vertical="center" wrapText="1"/>
    </xf>
    <xf numFmtId="2" fontId="4" fillId="68" borderId="10" xfId="0" applyNumberFormat="1" applyFont="1" applyFill="1" applyBorder="1" applyAlignment="1">
      <alignment horizontal="center" vertical="center" wrapText="1"/>
    </xf>
    <xf numFmtId="2" fontId="4" fillId="67" borderId="10" xfId="0" applyNumberFormat="1" applyFont="1" applyFill="1" applyBorder="1" applyAlignment="1">
      <alignment horizontal="center" vertical="center" wrapText="1"/>
    </xf>
    <xf numFmtId="0" fontId="0" fillId="0" borderId="16" xfId="0" applyFont="1" applyFill="1" applyBorder="1"/>
    <xf numFmtId="0" fontId="0" fillId="28" borderId="0" xfId="0" applyFont="1" applyFill="1" applyBorder="1" applyAlignment="1">
      <alignment horizontal="center"/>
    </xf>
    <xf numFmtId="166" fontId="0" fillId="66" borderId="0" xfId="0" applyNumberFormat="1" applyFont="1" applyFill="1" applyBorder="1" applyAlignment="1">
      <alignment horizontal="center" vertical="center"/>
    </xf>
    <xf numFmtId="0" fontId="0" fillId="28" borderId="0" xfId="0" applyFill="1" applyBorder="1"/>
    <xf numFmtId="2" fontId="0" fillId="28" borderId="0" xfId="0" applyNumberFormat="1" applyFont="1" applyFill="1" applyBorder="1" applyAlignment="1">
      <alignment horizontal="center" vertical="center" wrapText="1"/>
    </xf>
    <xf numFmtId="10" fontId="0" fillId="28" borderId="0" xfId="45" applyNumberFormat="1" applyFont="1" applyFill="1" applyBorder="1" applyAlignment="1" applyProtection="1">
      <alignment horizontal="center" vertical="center" wrapText="1"/>
    </xf>
    <xf numFmtId="0" fontId="0" fillId="66" borderId="0" xfId="0" applyFont="1" applyFill="1" applyBorder="1" applyAlignment="1">
      <alignment horizontal="center"/>
    </xf>
    <xf numFmtId="14" fontId="0" fillId="66" borderId="0" xfId="0" applyNumberFormat="1" applyFont="1" applyFill="1" applyBorder="1" applyAlignment="1">
      <alignment horizontal="center" vertical="center"/>
    </xf>
    <xf numFmtId="0" fontId="0" fillId="66" borderId="0" xfId="0" applyFont="1" applyFill="1" applyBorder="1" applyAlignment="1">
      <alignment horizontal="right"/>
    </xf>
    <xf numFmtId="0" fontId="0" fillId="64" borderId="12" xfId="0" applyFill="1" applyBorder="1" applyAlignment="1">
      <alignment horizontal="centerContinuous"/>
    </xf>
    <xf numFmtId="0" fontId="0" fillId="28" borderId="0" xfId="0" applyFont="1" applyFill="1" applyBorder="1"/>
    <xf numFmtId="0" fontId="0" fillId="61" borderId="0" xfId="0" applyFill="1" applyBorder="1" applyAlignment="1">
      <alignment horizontal="center"/>
    </xf>
    <xf numFmtId="0" fontId="67" fillId="28" borderId="0" xfId="0" applyFont="1" applyFill="1" applyBorder="1" applyAlignment="1">
      <alignment horizontal="center"/>
    </xf>
    <xf numFmtId="10" fontId="67" fillId="65" borderId="0" xfId="45" applyNumberFormat="1" applyFont="1" applyFill="1" applyBorder="1" applyAlignment="1" applyProtection="1">
      <alignment horizontal="center" vertical="center" wrapText="1"/>
    </xf>
    <xf numFmtId="166" fontId="67" fillId="66" borderId="0" xfId="0" applyNumberFormat="1" applyFont="1" applyFill="1" applyBorder="1" applyAlignment="1">
      <alignment horizontal="center" vertical="center"/>
    </xf>
    <xf numFmtId="16" fontId="0" fillId="28" borderId="0" xfId="0" applyNumberFormat="1" applyFill="1" applyBorder="1" applyAlignment="1">
      <alignment horizontal="center"/>
    </xf>
    <xf numFmtId="166" fontId="67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right"/>
    </xf>
    <xf numFmtId="0" fontId="4" fillId="0" borderId="16" xfId="38" applyFont="1" applyFill="1" applyBorder="1" applyAlignment="1">
      <alignment horizontal="center" vertical="center" wrapText="1"/>
    </xf>
    <xf numFmtId="16" fontId="4" fillId="0" borderId="16" xfId="38" applyNumberFormat="1" applyFont="1" applyFill="1" applyBorder="1" applyAlignment="1">
      <alignment horizontal="left" vertical="center" wrapText="1"/>
    </xf>
    <xf numFmtId="0" fontId="67" fillId="0" borderId="0" xfId="0" applyFont="1" applyFill="1" applyBorder="1" applyAlignment="1">
      <alignment horizontal="center"/>
    </xf>
    <xf numFmtId="0" fontId="0" fillId="0" borderId="16" xfId="0" applyFill="1" applyBorder="1" applyAlignment="1">
      <alignment horizontal="center"/>
    </xf>
    <xf numFmtId="0" fontId="28" fillId="0" borderId="0" xfId="38" applyFont="1" applyFill="1" applyBorder="1" applyAlignment="1">
      <alignment horizontal="center" vertical="center" wrapText="1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67" fillId="0" borderId="0" xfId="0" applyFont="1" applyFill="1" applyBorder="1"/>
    <xf numFmtId="0" fontId="0" fillId="0" borderId="0" xfId="38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5" fontId="0" fillId="0" borderId="0" xfId="0" applyNumberFormat="1" applyFont="1" applyFill="1" applyBorder="1" applyAlignment="1">
      <alignment horizontal="center" vertical="center"/>
    </xf>
    <xf numFmtId="10" fontId="1" fillId="28" borderId="16" xfId="149" applyNumberFormat="1" applyFont="1" applyFill="1" applyBorder="1" applyAlignment="1">
      <alignment horizontal="center"/>
    </xf>
    <xf numFmtId="0" fontId="69" fillId="0" borderId="16" xfId="0" applyFont="1" applyFill="1" applyBorder="1"/>
    <xf numFmtId="0" fontId="69" fillId="0" borderId="16" xfId="0" applyFont="1" applyFill="1" applyBorder="1" applyAlignment="1">
      <alignment horizontal="center"/>
    </xf>
    <xf numFmtId="16" fontId="0" fillId="0" borderId="16" xfId="0" applyNumberFormat="1" applyFill="1" applyBorder="1" applyAlignment="1">
      <alignment horizontal="center"/>
    </xf>
    <xf numFmtId="10" fontId="0" fillId="0" borderId="16" xfId="45" applyNumberFormat="1" applyFont="1" applyFill="1" applyBorder="1" applyAlignment="1" applyProtection="1">
      <alignment horizontal="center" vertical="center" wrapText="1"/>
    </xf>
    <xf numFmtId="0" fontId="24" fillId="8" borderId="32" xfId="38" applyFont="1" applyFill="1" applyBorder="1" applyAlignment="1">
      <alignment horizontal="left" vertical="center" wrapText="1"/>
    </xf>
    <xf numFmtId="0" fontId="0" fillId="0" borderId="16" xfId="0" applyFill="1" applyBorder="1" applyAlignment="1">
      <alignment horizontal="center"/>
    </xf>
    <xf numFmtId="14" fontId="0" fillId="0" borderId="16" xfId="0" applyNumberFormat="1" applyFont="1" applyFill="1" applyBorder="1" applyAlignment="1">
      <alignment horizontal="center" vertical="center"/>
    </xf>
    <xf numFmtId="0" fontId="0" fillId="0" borderId="16" xfId="0" applyFont="1" applyFill="1" applyBorder="1" applyAlignment="1">
      <alignment horizontal="center"/>
    </xf>
    <xf numFmtId="2" fontId="0" fillId="0" borderId="16" xfId="0" applyNumberFormat="1" applyFont="1" applyFill="1" applyBorder="1" applyAlignment="1">
      <alignment horizontal="center" vertical="center" wrapText="1"/>
    </xf>
    <xf numFmtId="166" fontId="0" fillId="0" borderId="16" xfId="0" applyNumberFormat="1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center"/>
    </xf>
    <xf numFmtId="0" fontId="0" fillId="69" borderId="16" xfId="0" applyFont="1" applyFill="1" applyBorder="1" applyAlignment="1">
      <alignment horizontal="center"/>
    </xf>
    <xf numFmtId="166" fontId="0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/>
    <xf numFmtId="0" fontId="0" fillId="69" borderId="16" xfId="0" applyFill="1" applyBorder="1" applyAlignment="1">
      <alignment horizontal="center"/>
    </xf>
    <xf numFmtId="0" fontId="67" fillId="69" borderId="44" xfId="0" applyFont="1" applyFill="1" applyBorder="1" applyAlignment="1">
      <alignment horizontal="center"/>
    </xf>
    <xf numFmtId="10" fontId="67" fillId="69" borderId="19" xfId="45" applyNumberFormat="1" applyFont="1" applyFill="1" applyBorder="1" applyAlignment="1" applyProtection="1">
      <alignment horizontal="center" vertical="center" wrapText="1"/>
    </xf>
    <xf numFmtId="0" fontId="67" fillId="69" borderId="32" xfId="0" applyFont="1" applyFill="1" applyBorder="1" applyAlignment="1">
      <alignment horizontal="center"/>
    </xf>
    <xf numFmtId="166" fontId="67" fillId="69" borderId="16" xfId="0" applyNumberFormat="1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right"/>
    </xf>
    <xf numFmtId="0" fontId="4" fillId="0" borderId="0" xfId="154" applyFont="1"/>
    <xf numFmtId="10" fontId="67" fillId="0" borderId="16" xfId="45" applyNumberFormat="1" applyFont="1" applyFill="1" applyBorder="1" applyAlignment="1" applyProtection="1">
      <alignment horizontal="center" vertical="center" wrapText="1"/>
    </xf>
    <xf numFmtId="165" fontId="0" fillId="0" borderId="16" xfId="0" applyNumberFormat="1" applyFill="1" applyBorder="1" applyAlignment="1">
      <alignment horizontal="center" vertical="center"/>
    </xf>
    <xf numFmtId="166" fontId="0" fillId="0" borderId="16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28" borderId="16" xfId="0" applyFont="1" applyFill="1" applyBorder="1" applyAlignment="1">
      <alignment horizontal="center"/>
    </xf>
    <xf numFmtId="166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/>
    <xf numFmtId="0" fontId="0" fillId="28" borderId="16" xfId="0" applyFill="1" applyBorder="1" applyAlignment="1">
      <alignment horizontal="center"/>
    </xf>
    <xf numFmtId="0" fontId="67" fillId="28" borderId="16" xfId="0" applyFont="1" applyFill="1" applyBorder="1" applyAlignment="1">
      <alignment horizontal="center"/>
    </xf>
    <xf numFmtId="0" fontId="67" fillId="28" borderId="32" xfId="0" applyFont="1" applyFill="1" applyBorder="1" applyAlignment="1">
      <alignment horizontal="center"/>
    </xf>
    <xf numFmtId="0" fontId="0" fillId="66" borderId="0" xfId="0" applyFont="1" applyFill="1" applyBorder="1"/>
    <xf numFmtId="0" fontId="0" fillId="66" borderId="0" xfId="0" applyFill="1" applyAlignment="1">
      <alignment horizontal="center"/>
    </xf>
    <xf numFmtId="167" fontId="24" fillId="28" borderId="10" xfId="0" applyNumberFormat="1" applyFont="1" applyFill="1" applyBorder="1" applyAlignment="1">
      <alignment horizontal="center" vertical="center" wrapText="1"/>
    </xf>
    <xf numFmtId="0" fontId="69" fillId="28" borderId="16" xfId="0" applyFont="1" applyFill="1" applyBorder="1"/>
    <xf numFmtId="0" fontId="69" fillId="28" borderId="16" xfId="0" applyFont="1" applyFill="1" applyBorder="1" applyAlignment="1">
      <alignment horizontal="center"/>
    </xf>
    <xf numFmtId="16" fontId="0" fillId="28" borderId="16" xfId="0" applyNumberFormat="1" applyFill="1" applyBorder="1" applyAlignment="1">
      <alignment horizontal="center"/>
    </xf>
    <xf numFmtId="2" fontId="0" fillId="28" borderId="16" xfId="0" applyNumberFormat="1" applyFont="1" applyFill="1" applyBorder="1" applyAlignment="1">
      <alignment horizontal="center" vertical="center" wrapText="1"/>
    </xf>
    <xf numFmtId="10" fontId="0" fillId="28" borderId="16" xfId="45" applyNumberFormat="1" applyFont="1" applyFill="1" applyBorder="1" applyAlignment="1" applyProtection="1">
      <alignment horizontal="center" vertical="center" wrapText="1"/>
    </xf>
    <xf numFmtId="14" fontId="0" fillId="28" borderId="16" xfId="0" applyNumberFormat="1" applyFont="1" applyFill="1" applyBorder="1" applyAlignment="1">
      <alignment horizontal="center" vertical="center"/>
    </xf>
    <xf numFmtId="0" fontId="0" fillId="28" borderId="16" xfId="0" applyFont="1" applyFill="1" applyBorder="1" applyAlignment="1">
      <alignment horizontal="right"/>
    </xf>
    <xf numFmtId="0" fontId="4" fillId="28" borderId="16" xfId="38" applyFont="1" applyFill="1" applyBorder="1" applyAlignment="1">
      <alignment horizontal="center" vertical="center" wrapText="1"/>
    </xf>
    <xf numFmtId="16" fontId="4" fillId="28" borderId="16" xfId="38" applyNumberFormat="1" applyFont="1" applyFill="1" applyBorder="1" applyAlignment="1">
      <alignment horizontal="center" vertical="center" wrapText="1"/>
    </xf>
    <xf numFmtId="0" fontId="4" fillId="70" borderId="10" xfId="0" applyFont="1" applyFill="1" applyBorder="1" applyAlignment="1">
      <alignment horizontal="center"/>
    </xf>
    <xf numFmtId="16" fontId="4" fillId="28" borderId="16" xfId="38" applyNumberFormat="1" applyFont="1" applyFill="1" applyBorder="1" applyAlignment="1">
      <alignment horizontal="left" vertical="center" wrapText="1"/>
    </xf>
    <xf numFmtId="0" fontId="4" fillId="28" borderId="0" xfId="38" applyFont="1" applyFill="1" applyBorder="1" applyAlignment="1">
      <alignment horizontal="center" vertical="center" wrapText="1"/>
    </xf>
    <xf numFmtId="0" fontId="0" fillId="28" borderId="0" xfId="0" applyFont="1" applyFill="1" applyAlignment="1">
      <alignment horizontal="center"/>
    </xf>
    <xf numFmtId="0" fontId="0" fillId="28" borderId="0" xfId="0" applyFill="1" applyAlignment="1">
      <alignment horizontal="center"/>
    </xf>
    <xf numFmtId="0" fontId="0" fillId="28" borderId="16" xfId="0" applyFill="1" applyBorder="1" applyAlignment="1">
      <alignment horizontal="left"/>
    </xf>
    <xf numFmtId="10" fontId="67" fillId="28" borderId="16" xfId="45" applyNumberFormat="1" applyFont="1" applyFill="1" applyBorder="1" applyAlignment="1" applyProtection="1">
      <alignment horizontal="center" vertical="center" wrapText="1"/>
    </xf>
    <xf numFmtId="166" fontId="67" fillId="28" borderId="16" xfId="0" applyNumberFormat="1" applyFont="1" applyFill="1" applyBorder="1" applyAlignment="1">
      <alignment horizontal="center" vertical="center"/>
    </xf>
    <xf numFmtId="0" fontId="0" fillId="28" borderId="43" xfId="0" applyFont="1" applyFill="1" applyBorder="1"/>
    <xf numFmtId="0" fontId="0" fillId="61" borderId="0" xfId="0" applyFill="1" applyAlignment="1">
      <alignment horizontal="center"/>
    </xf>
    <xf numFmtId="0" fontId="67" fillId="69" borderId="16" xfId="0" applyFont="1" applyFill="1" applyBorder="1" applyAlignment="1">
      <alignment horizontal="center" vertical="center"/>
    </xf>
    <xf numFmtId="0" fontId="0" fillId="69" borderId="16" xfId="0" applyFill="1" applyBorder="1" applyAlignment="1">
      <alignment horizontal="center" vertical="center"/>
    </xf>
    <xf numFmtId="0" fontId="69" fillId="69" borderId="16" xfId="0" applyFont="1" applyFill="1" applyBorder="1" applyAlignment="1">
      <alignment horizontal="center" vertical="center"/>
    </xf>
    <xf numFmtId="0" fontId="0" fillId="69" borderId="16" xfId="0" applyFont="1" applyFill="1" applyBorder="1" applyAlignment="1">
      <alignment horizontal="center" vertical="center"/>
    </xf>
    <xf numFmtId="0" fontId="67" fillId="69" borderId="16" xfId="0" applyFont="1" applyFill="1" applyBorder="1" applyAlignment="1">
      <alignment horizontal="left" vertical="center"/>
    </xf>
    <xf numFmtId="0" fontId="0" fillId="61" borderId="0" xfId="0" applyFill="1" applyAlignment="1">
      <alignment horizontal="center"/>
    </xf>
    <xf numFmtId="0" fontId="28" fillId="71" borderId="16" xfId="38" applyFont="1" applyFill="1" applyBorder="1" applyAlignment="1">
      <alignment horizontal="center" vertical="center" wrapText="1"/>
    </xf>
    <xf numFmtId="165" fontId="0" fillId="71" borderId="16" xfId="0" applyNumberFormat="1" applyFill="1" applyBorder="1" applyAlignment="1">
      <alignment horizontal="center" vertical="center"/>
    </xf>
    <xf numFmtId="15" fontId="0" fillId="71" borderId="16" xfId="0" applyNumberFormat="1" applyFill="1" applyBorder="1" applyAlignment="1">
      <alignment horizontal="center" vertical="center"/>
    </xf>
    <xf numFmtId="0" fontId="67" fillId="71" borderId="16" xfId="0" applyFont="1" applyFill="1" applyBorder="1"/>
    <xf numFmtId="0" fontId="0" fillId="71" borderId="16" xfId="38" applyFont="1" applyFill="1" applyBorder="1" applyAlignment="1">
      <alignment horizontal="center" vertical="top"/>
    </xf>
    <xf numFmtId="0" fontId="0" fillId="71" borderId="16" xfId="0" applyFill="1" applyBorder="1" applyAlignment="1">
      <alignment horizontal="center" vertical="top"/>
    </xf>
    <xf numFmtId="0" fontId="67" fillId="71" borderId="44" xfId="0" applyFont="1" applyFill="1" applyBorder="1" applyAlignment="1">
      <alignment horizontal="center"/>
    </xf>
    <xf numFmtId="0" fontId="67" fillId="71" borderId="16" xfId="0" applyFont="1" applyFill="1" applyBorder="1" applyAlignment="1">
      <alignment horizontal="center"/>
    </xf>
    <xf numFmtId="10" fontId="67" fillId="71" borderId="19" xfId="45" applyNumberFormat="1" applyFont="1" applyFill="1" applyBorder="1" applyAlignment="1" applyProtection="1">
      <alignment horizontal="center" vertical="center" wrapText="1"/>
    </xf>
    <xf numFmtId="0" fontId="67" fillId="71" borderId="32" xfId="0" applyFont="1" applyFill="1" applyBorder="1" applyAlignment="1">
      <alignment horizontal="center"/>
    </xf>
    <xf numFmtId="166" fontId="67" fillId="71" borderId="16" xfId="0" applyNumberFormat="1" applyFont="1" applyFill="1" applyBorder="1" applyAlignment="1">
      <alignment horizontal="center" vertical="center"/>
    </xf>
    <xf numFmtId="0" fontId="0" fillId="71" borderId="16" xfId="0" applyFont="1" applyFill="1" applyBorder="1" applyAlignment="1">
      <alignment horizontal="right"/>
    </xf>
    <xf numFmtId="0" fontId="0" fillId="71" borderId="16" xfId="0" applyFont="1" applyFill="1" applyBorder="1" applyAlignment="1">
      <alignment horizontal="center"/>
    </xf>
    <xf numFmtId="166" fontId="0" fillId="71" borderId="16" xfId="0" applyNumberFormat="1" applyFont="1" applyFill="1" applyBorder="1" applyAlignment="1">
      <alignment horizontal="center" vertical="center"/>
    </xf>
    <xf numFmtId="0" fontId="69" fillId="71" borderId="16" xfId="0" applyFont="1" applyFill="1" applyBorder="1"/>
    <xf numFmtId="0" fontId="0" fillId="71" borderId="16" xfId="0" applyFill="1" applyBorder="1" applyAlignment="1">
      <alignment horizontal="center"/>
    </xf>
    <xf numFmtId="10" fontId="67" fillId="71" borderId="16" xfId="45" applyNumberFormat="1" applyFont="1" applyFill="1" applyBorder="1" applyAlignment="1" applyProtection="1">
      <alignment horizontal="center" vertical="center" wrapText="1"/>
    </xf>
    <xf numFmtId="0" fontId="69" fillId="69" borderId="16" xfId="0" applyFont="1" applyFill="1" applyBorder="1"/>
    <xf numFmtId="0" fontId="0" fillId="61" borderId="0" xfId="0" applyFill="1" applyAlignment="1">
      <alignment horizontal="center"/>
    </xf>
    <xf numFmtId="0" fontId="28" fillId="71" borderId="47" xfId="38" applyFont="1" applyFill="1" applyBorder="1" applyAlignment="1">
      <alignment horizontal="center" vertical="center" wrapText="1"/>
    </xf>
    <xf numFmtId="165" fontId="0" fillId="71" borderId="47" xfId="0" applyNumberFormat="1" applyFont="1" applyFill="1" applyBorder="1" applyAlignment="1">
      <alignment horizontal="center" vertical="center"/>
    </xf>
    <xf numFmtId="0" fontId="0" fillId="71" borderId="47" xfId="38" applyFont="1" applyFill="1" applyBorder="1" applyAlignment="1">
      <alignment horizontal="center" vertical="top"/>
    </xf>
    <xf numFmtId="0" fontId="0" fillId="71" borderId="47" xfId="0" applyFill="1" applyBorder="1" applyAlignment="1">
      <alignment horizontal="center" vertical="top"/>
    </xf>
    <xf numFmtId="167" fontId="4" fillId="71" borderId="45" xfId="0" applyNumberFormat="1" applyFont="1" applyFill="1" applyBorder="1" applyAlignment="1">
      <alignment horizontal="center" vertical="center" wrapText="1"/>
    </xf>
    <xf numFmtId="0" fontId="67" fillId="71" borderId="16" xfId="0" applyFont="1" applyFill="1" applyBorder="1" applyAlignment="1">
      <alignment horizontal="left" vertical="center"/>
    </xf>
    <xf numFmtId="0" fontId="0" fillId="71" borderId="16" xfId="0" applyFill="1" applyBorder="1" applyAlignment="1">
      <alignment horizontal="center" vertical="center"/>
    </xf>
    <xf numFmtId="0" fontId="0" fillId="71" borderId="16" xfId="0" applyFont="1" applyFill="1" applyBorder="1" applyAlignment="1">
      <alignment horizontal="center" vertical="center"/>
    </xf>
    <xf numFmtId="0" fontId="67" fillId="71" borderId="16" xfId="0" applyFont="1" applyFill="1" applyBorder="1" applyAlignment="1">
      <alignment horizontal="center" vertical="center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71" borderId="48" xfId="0" applyFill="1" applyBorder="1" applyAlignment="1">
      <alignment horizontal="center" vertical="center"/>
    </xf>
    <xf numFmtId="0" fontId="67" fillId="71" borderId="47" xfId="0" applyFont="1" applyFill="1" applyBorder="1" applyAlignment="1">
      <alignment horizontal="center"/>
    </xf>
    <xf numFmtId="0" fontId="0" fillId="29" borderId="0" xfId="0" applyFill="1" applyBorder="1"/>
    <xf numFmtId="0" fontId="24" fillId="72" borderId="0" xfId="38" applyFont="1" applyFill="1" applyBorder="1" applyAlignment="1">
      <alignment horizontal="center" vertical="center" wrapText="1"/>
    </xf>
    <xf numFmtId="16" fontId="0" fillId="28" borderId="0" xfId="0" applyNumberFormat="1" applyFont="1" applyFill="1" applyBorder="1"/>
    <xf numFmtId="0" fontId="24" fillId="8" borderId="53" xfId="38" applyFont="1" applyFill="1" applyBorder="1" applyAlignment="1">
      <alignment horizontal="left" vertical="center" wrapText="1"/>
    </xf>
    <xf numFmtId="0" fontId="0" fillId="61" borderId="0" xfId="0" applyFill="1" applyAlignment="1">
      <alignment horizontal="center"/>
    </xf>
    <xf numFmtId="0" fontId="69" fillId="0" borderId="0" xfId="0" applyFont="1"/>
    <xf numFmtId="10" fontId="67" fillId="69" borderId="16" xfId="45" applyNumberFormat="1" applyFont="1" applyFill="1" applyBorder="1" applyAlignment="1" applyProtection="1">
      <alignment horizontal="center" vertical="center" wrapText="1"/>
    </xf>
    <xf numFmtId="0" fontId="0" fillId="28" borderId="16" xfId="0" applyFill="1" applyBorder="1" applyAlignment="1">
      <alignment horizontal="center" vertical="center"/>
    </xf>
    <xf numFmtId="0" fontId="0" fillId="28" borderId="16" xfId="0" applyFill="1" applyBorder="1" applyAlignment="1">
      <alignment horizontal="center" vertical="top"/>
    </xf>
    <xf numFmtId="0" fontId="0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center" vertical="center"/>
    </xf>
    <xf numFmtId="0" fontId="67" fillId="28" borderId="16" xfId="0" applyFont="1" applyFill="1" applyBorder="1" applyAlignment="1">
      <alignment horizontal="left" vertical="center"/>
    </xf>
    <xf numFmtId="15" fontId="0" fillId="71" borderId="47" xfId="0" applyNumberFormat="1" applyFill="1" applyBorder="1" applyAlignment="1">
      <alignment horizontal="center" vertical="center"/>
    </xf>
    <xf numFmtId="0" fontId="67" fillId="71" borderId="46" xfId="0" applyFont="1" applyFill="1" applyBorder="1"/>
    <xf numFmtId="165" fontId="0" fillId="71" borderId="16" xfId="0" applyNumberFormat="1" applyFont="1" applyFill="1" applyBorder="1" applyAlignment="1">
      <alignment horizontal="center" vertical="center"/>
    </xf>
    <xf numFmtId="0" fontId="24" fillId="29" borderId="0" xfId="38" applyFont="1" applyFill="1" applyBorder="1" applyAlignment="1">
      <alignment horizontal="left" vertical="center"/>
    </xf>
    <xf numFmtId="2" fontId="28" fillId="28" borderId="0" xfId="38" applyNumberFormat="1" applyFont="1" applyFill="1" applyBorder="1" applyAlignment="1">
      <alignment horizontal="center"/>
    </xf>
    <xf numFmtId="0" fontId="0" fillId="73" borderId="16" xfId="0" applyFont="1" applyFill="1" applyBorder="1" applyAlignment="1">
      <alignment horizontal="center"/>
    </xf>
    <xf numFmtId="166" fontId="0" fillId="73" borderId="16" xfId="0" applyNumberFormat="1" applyFont="1" applyFill="1" applyBorder="1" applyAlignment="1">
      <alignment horizontal="center" vertical="center"/>
    </xf>
    <xf numFmtId="0" fontId="69" fillId="73" borderId="16" xfId="0" applyFont="1" applyFill="1" applyBorder="1"/>
    <xf numFmtId="0" fontId="0" fillId="73" borderId="16" xfId="0" applyFill="1" applyBorder="1" applyAlignment="1">
      <alignment horizontal="center"/>
    </xf>
    <xf numFmtId="0" fontId="67" fillId="73" borderId="44" xfId="0" applyFont="1" applyFill="1" applyBorder="1" applyAlignment="1">
      <alignment horizontal="center"/>
    </xf>
    <xf numFmtId="0" fontId="67" fillId="73" borderId="16" xfId="0" applyFont="1" applyFill="1" applyBorder="1" applyAlignment="1">
      <alignment horizontal="center"/>
    </xf>
    <xf numFmtId="10" fontId="67" fillId="73" borderId="19" xfId="45" applyNumberFormat="1" applyFont="1" applyFill="1" applyBorder="1" applyAlignment="1" applyProtection="1">
      <alignment horizontal="center" vertical="center" wrapText="1"/>
    </xf>
    <xf numFmtId="0" fontId="67" fillId="73" borderId="32" xfId="0" applyFont="1" applyFill="1" applyBorder="1" applyAlignment="1">
      <alignment horizontal="center"/>
    </xf>
    <xf numFmtId="166" fontId="67" fillId="73" borderId="16" xfId="0" applyNumberFormat="1" applyFont="1" applyFill="1" applyBorder="1" applyAlignment="1">
      <alignment horizontal="center" vertical="center"/>
    </xf>
    <xf numFmtId="0" fontId="0" fillId="73" borderId="16" xfId="0" applyFont="1" applyFill="1" applyBorder="1" applyAlignment="1">
      <alignment horizontal="right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70" fillId="69" borderId="16" xfId="0" applyNumberFormat="1" applyFont="1" applyFill="1" applyBorder="1" applyAlignment="1">
      <alignment horizontal="center" vertical="center"/>
    </xf>
    <xf numFmtId="166" fontId="70" fillId="71" borderId="16" xfId="0" applyNumberFormat="1" applyFont="1" applyFill="1" applyBorder="1" applyAlignment="1">
      <alignment horizontal="center" vertical="center"/>
    </xf>
    <xf numFmtId="0" fontId="69" fillId="0" borderId="16" xfId="0" applyFont="1" applyBorder="1"/>
    <xf numFmtId="17" fontId="0" fillId="28" borderId="16" xfId="0" applyNumberFormat="1" applyFill="1" applyBorder="1" applyAlignment="1">
      <alignment horizontal="center" vertical="top"/>
    </xf>
    <xf numFmtId="166" fontId="0" fillId="0" borderId="0" xfId="0" applyNumberFormat="1" applyFont="1" applyFill="1" applyBorder="1" applyAlignment="1">
      <alignment horizontal="center" vertical="center"/>
    </xf>
    <xf numFmtId="0" fontId="69" fillId="0" borderId="0" xfId="0" applyFont="1" applyFill="1" applyBorder="1"/>
    <xf numFmtId="10" fontId="67" fillId="0" borderId="0" xfId="45" applyNumberFormat="1" applyFont="1" applyFill="1" applyBorder="1" applyAlignment="1" applyProtection="1">
      <alignment horizontal="center" vertical="center" wrapText="1"/>
    </xf>
    <xf numFmtId="16" fontId="0" fillId="0" borderId="0" xfId="0" applyNumberFormat="1" applyFont="1" applyFill="1" applyBorder="1"/>
    <xf numFmtId="0" fontId="0" fillId="69" borderId="32" xfId="0" applyFont="1" applyFill="1" applyBorder="1" applyAlignment="1">
      <alignment horizontal="center"/>
    </xf>
    <xf numFmtId="0" fontId="69" fillId="69" borderId="32" xfId="0" applyFont="1" applyFill="1" applyBorder="1"/>
    <xf numFmtId="0" fontId="0" fillId="69" borderId="32" xfId="0" applyFill="1" applyBorder="1" applyAlignment="1">
      <alignment horizontal="center"/>
    </xf>
    <xf numFmtId="10" fontId="67" fillId="69" borderId="32" xfId="45" applyNumberFormat="1" applyFont="1" applyFill="1" applyBorder="1" applyAlignment="1" applyProtection="1">
      <alignment horizontal="center" vertical="center" wrapText="1"/>
    </xf>
    <xf numFmtId="166" fontId="24" fillId="69" borderId="32" xfId="0" applyNumberFormat="1" applyFont="1" applyFill="1" applyBorder="1" applyAlignment="1">
      <alignment horizontal="center" vertical="center"/>
    </xf>
    <xf numFmtId="166" fontId="24" fillId="69" borderId="16" xfId="0" applyNumberFormat="1" applyFont="1" applyFill="1" applyBorder="1" applyAlignment="1">
      <alignment horizontal="center" vertical="center"/>
    </xf>
    <xf numFmtId="167" fontId="4" fillId="28" borderId="16" xfId="0" applyNumberFormat="1" applyFont="1" applyFill="1" applyBorder="1" applyAlignment="1">
      <alignment horizontal="center" vertical="center" wrapText="1"/>
    </xf>
    <xf numFmtId="165" fontId="0" fillId="0" borderId="16" xfId="0" applyNumberFormat="1" applyFont="1" applyFill="1" applyBorder="1" applyAlignment="1">
      <alignment horizontal="center" vertical="center"/>
    </xf>
    <xf numFmtId="15" fontId="0" fillId="0" borderId="16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9" borderId="16" xfId="0" applyFill="1" applyBorder="1" applyAlignment="1">
      <alignment horizontal="center" vertical="top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7" fontId="24" fillId="69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67" fillId="0" borderId="44" xfId="0" applyFont="1" applyFill="1" applyBorder="1" applyAlignment="1">
      <alignment horizontal="center"/>
    </xf>
    <xf numFmtId="10" fontId="67" fillId="0" borderId="19" xfId="45" applyNumberFormat="1" applyFont="1" applyFill="1" applyBorder="1" applyAlignment="1" applyProtection="1">
      <alignment horizontal="center" vertical="center" wrapText="1"/>
    </xf>
    <xf numFmtId="0" fontId="67" fillId="0" borderId="32" xfId="0" applyFont="1" applyFill="1" applyBorder="1" applyAlignment="1">
      <alignment horizontal="center"/>
    </xf>
    <xf numFmtId="0" fontId="4" fillId="61" borderId="16" xfId="38" applyFont="1" applyFill="1" applyBorder="1"/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0" fontId="0" fillId="61" borderId="0" xfId="0" applyFill="1" applyAlignment="1">
      <alignment horizontal="center"/>
    </xf>
    <xf numFmtId="167" fontId="4" fillId="65" borderId="47" xfId="0" applyNumberFormat="1" applyFont="1" applyFill="1" applyBorder="1" applyAlignment="1">
      <alignment horizontal="center" vertical="center"/>
    </xf>
    <xf numFmtId="0" fontId="4" fillId="61" borderId="54" xfId="38" applyFont="1" applyFill="1" applyBorder="1"/>
    <xf numFmtId="0" fontId="0" fillId="61" borderId="0" xfId="0" applyFill="1" applyAlignment="1">
      <alignment horizontal="center"/>
    </xf>
    <xf numFmtId="0" fontId="0" fillId="71" borderId="16" xfId="0" applyFont="1" applyFill="1" applyBorder="1"/>
    <xf numFmtId="167" fontId="0" fillId="71" borderId="45" xfId="0" applyNumberFormat="1" applyFont="1" applyFill="1" applyBorder="1" applyAlignment="1">
      <alignment horizontal="center" vertical="center" wrapText="1"/>
    </xf>
    <xf numFmtId="166" fontId="0" fillId="69" borderId="32" xfId="0" applyNumberFormat="1" applyFont="1" applyFill="1" applyBorder="1" applyAlignment="1">
      <alignment horizontal="center" vertical="center"/>
    </xf>
    <xf numFmtId="0" fontId="0" fillId="61" borderId="0" xfId="0" applyFill="1" applyAlignment="1">
      <alignment horizontal="center"/>
    </xf>
    <xf numFmtId="10" fontId="67" fillId="73" borderId="32" xfId="45" applyNumberFormat="1" applyFont="1" applyFill="1" applyBorder="1" applyAlignment="1" applyProtection="1">
      <alignment horizontal="center" vertical="center" wrapText="1"/>
    </xf>
    <xf numFmtId="166" fontId="0" fillId="73" borderId="32" xfId="0" applyNumberFormat="1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left" vertical="center"/>
    </xf>
    <xf numFmtId="0" fontId="0" fillId="0" borderId="16" xfId="0" applyFill="1" applyBorder="1" applyAlignment="1">
      <alignment horizontal="center" vertical="center"/>
    </xf>
    <xf numFmtId="0" fontId="69" fillId="0" borderId="0" xfId="0" applyFont="1" applyFill="1"/>
    <xf numFmtId="0" fontId="0" fillId="0" borderId="16" xfId="0" applyFont="1" applyFill="1" applyBorder="1" applyAlignment="1">
      <alignment horizontal="center" vertical="center"/>
    </xf>
    <xf numFmtId="0" fontId="67" fillId="0" borderId="16" xfId="0" applyFont="1" applyFill="1" applyBorder="1" applyAlignment="1">
      <alignment horizontal="center" vertical="center"/>
    </xf>
    <xf numFmtId="0" fontId="24" fillId="8" borderId="22" xfId="0" applyFont="1" applyFill="1" applyBorder="1" applyAlignment="1">
      <alignment horizontal="center" vertical="center" wrapText="1"/>
    </xf>
    <xf numFmtId="0" fontId="24" fillId="8" borderId="23" xfId="0" applyFont="1" applyFill="1" applyBorder="1" applyAlignment="1">
      <alignment horizontal="center" vertical="center" wrapText="1"/>
    </xf>
    <xf numFmtId="0" fontId="24" fillId="8" borderId="24" xfId="0" applyFont="1" applyFill="1" applyBorder="1" applyAlignment="1">
      <alignment horizontal="center" vertical="center" wrapText="1"/>
    </xf>
    <xf numFmtId="0" fontId="24" fillId="8" borderId="25" xfId="0" applyFont="1" applyFill="1" applyBorder="1" applyAlignment="1">
      <alignment horizontal="center" vertical="center" wrapText="1"/>
    </xf>
    <xf numFmtId="0" fontId="24" fillId="8" borderId="26" xfId="0" applyFont="1" applyFill="1" applyBorder="1" applyAlignment="1">
      <alignment horizontal="center" vertical="center" wrapText="1"/>
    </xf>
    <xf numFmtId="0" fontId="24" fillId="8" borderId="18" xfId="0" applyFont="1" applyFill="1" applyBorder="1" applyAlignment="1">
      <alignment horizontal="left" vertical="center" wrapText="1"/>
    </xf>
    <xf numFmtId="0" fontId="24" fillId="8" borderId="27" xfId="0" applyFont="1" applyFill="1" applyBorder="1" applyAlignment="1">
      <alignment horizontal="left" vertical="center" wrapText="1"/>
    </xf>
    <xf numFmtId="0" fontId="24" fillId="8" borderId="14" xfId="0" applyFont="1" applyFill="1" applyBorder="1" applyAlignment="1">
      <alignment horizontal="center" vertical="center" wrapText="1"/>
    </xf>
    <xf numFmtId="0" fontId="24" fillId="8" borderId="28" xfId="0" applyFont="1" applyFill="1" applyBorder="1" applyAlignment="1">
      <alignment horizontal="center" vertical="center" wrapText="1"/>
    </xf>
    <xf numFmtId="0" fontId="24" fillId="8" borderId="14" xfId="0" applyFont="1" applyFill="1" applyBorder="1" applyAlignment="1">
      <alignment horizontal="left" vertical="center" wrapText="1"/>
    </xf>
    <xf numFmtId="0" fontId="24" fillId="8" borderId="18" xfId="0" applyFont="1" applyFill="1" applyBorder="1" applyAlignment="1">
      <alignment horizontal="center" vertical="center" wrapText="1"/>
    </xf>
    <xf numFmtId="0" fontId="25" fillId="24" borderId="0" xfId="34" applyNumberFormat="1" applyFont="1" applyFill="1" applyBorder="1" applyAlignment="1" applyProtection="1"/>
    <xf numFmtId="0" fontId="25" fillId="24" borderId="0" xfId="34" applyNumberFormat="1" applyFill="1" applyBorder="1" applyAlignment="1" applyProtection="1"/>
    <xf numFmtId="2" fontId="43" fillId="24" borderId="0" xfId="0" applyNumberFormat="1" applyFont="1" applyFill="1" applyBorder="1" applyAlignment="1">
      <alignment horizontal="left" wrapText="1"/>
    </xf>
    <xf numFmtId="0" fontId="0" fillId="69" borderId="32" xfId="0" applyFill="1" applyBorder="1" applyAlignment="1">
      <alignment horizontal="center" vertical="center"/>
    </xf>
    <xf numFmtId="0" fontId="0" fillId="69" borderId="46" xfId="0" applyFill="1" applyBorder="1" applyAlignment="1">
      <alignment horizontal="center" vertical="center"/>
    </xf>
    <xf numFmtId="167" fontId="24" fillId="69" borderId="49" xfId="0" applyNumberFormat="1" applyFont="1" applyFill="1" applyBorder="1" applyAlignment="1">
      <alignment horizontal="center" vertical="center" wrapText="1"/>
    </xf>
    <xf numFmtId="167" fontId="24" fillId="69" borderId="50" xfId="0" applyNumberFormat="1" applyFont="1" applyFill="1" applyBorder="1" applyAlignment="1">
      <alignment horizontal="center" vertical="center" wrapText="1"/>
    </xf>
    <xf numFmtId="0" fontId="0" fillId="61" borderId="0" xfId="0" applyFill="1" applyAlignment="1">
      <alignment horizontal="center"/>
    </xf>
    <xf numFmtId="0" fontId="0" fillId="0" borderId="32" xfId="0" applyFont="1" applyFill="1" applyBorder="1" applyAlignment="1">
      <alignment horizontal="center" vertical="center"/>
    </xf>
    <xf numFmtId="0" fontId="0" fillId="0" borderId="46" xfId="0" applyFont="1" applyFill="1" applyBorder="1" applyAlignment="1">
      <alignment horizontal="center" vertical="center"/>
    </xf>
    <xf numFmtId="166" fontId="0" fillId="0" borderId="32" xfId="0" applyNumberFormat="1" applyFont="1" applyFill="1" applyBorder="1" applyAlignment="1">
      <alignment horizontal="center" vertical="center"/>
    </xf>
    <xf numFmtId="166" fontId="0" fillId="0" borderId="46" xfId="0" applyNumberFormat="1" applyFont="1" applyFill="1" applyBorder="1" applyAlignment="1">
      <alignment horizontal="center" vertical="center"/>
    </xf>
    <xf numFmtId="0" fontId="67" fillId="0" borderId="32" xfId="0" applyFont="1" applyFill="1" applyBorder="1" applyAlignment="1">
      <alignment horizontal="center" vertical="center"/>
    </xf>
    <xf numFmtId="0" fontId="67" fillId="0" borderId="46" xfId="0" applyFont="1" applyFill="1" applyBorder="1" applyAlignment="1">
      <alignment horizontal="center" vertical="center"/>
    </xf>
    <xf numFmtId="0" fontId="0" fillId="0" borderId="32" xfId="0" applyFill="1" applyBorder="1" applyAlignment="1">
      <alignment horizontal="center" vertical="center"/>
    </xf>
    <xf numFmtId="0" fontId="0" fillId="0" borderId="46" xfId="0" applyFill="1" applyBorder="1" applyAlignment="1">
      <alignment horizontal="center" vertical="center"/>
    </xf>
    <xf numFmtId="167" fontId="24" fillId="0" borderId="49" xfId="0" applyNumberFormat="1" applyFont="1" applyFill="1" applyBorder="1" applyAlignment="1">
      <alignment horizontal="center" vertical="center" wrapText="1"/>
    </xf>
    <xf numFmtId="167" fontId="24" fillId="0" borderId="50" xfId="0" applyNumberFormat="1" applyFont="1" applyFill="1" applyBorder="1" applyAlignment="1">
      <alignment horizontal="center" vertical="center" wrapText="1"/>
    </xf>
    <xf numFmtId="0" fontId="0" fillId="69" borderId="32" xfId="0" applyFont="1" applyFill="1" applyBorder="1" applyAlignment="1">
      <alignment horizontal="center" vertical="center"/>
    </xf>
    <xf numFmtId="0" fontId="0" fillId="69" borderId="46" xfId="0" applyFont="1" applyFill="1" applyBorder="1" applyAlignment="1">
      <alignment horizontal="center" vertical="center"/>
    </xf>
    <xf numFmtId="166" fontId="0" fillId="69" borderId="32" xfId="0" applyNumberFormat="1" applyFont="1" applyFill="1" applyBorder="1" applyAlignment="1">
      <alignment horizontal="center" vertical="center"/>
    </xf>
    <xf numFmtId="166" fontId="0" fillId="69" borderId="46" xfId="0" applyNumberFormat="1" applyFont="1" applyFill="1" applyBorder="1" applyAlignment="1">
      <alignment horizontal="center" vertical="center"/>
    </xf>
    <xf numFmtId="0" fontId="67" fillId="69" borderId="32" xfId="0" applyFont="1" applyFill="1" applyBorder="1" applyAlignment="1">
      <alignment horizontal="center" vertical="center"/>
    </xf>
    <xf numFmtId="0" fontId="67" fillId="69" borderId="46" xfId="0" applyFont="1" applyFill="1" applyBorder="1" applyAlignment="1">
      <alignment horizontal="center" vertical="center"/>
    </xf>
    <xf numFmtId="167" fontId="4" fillId="69" borderId="49" xfId="0" applyNumberFormat="1" applyFont="1" applyFill="1" applyBorder="1" applyAlignment="1">
      <alignment horizontal="center" vertical="center" wrapText="1"/>
    </xf>
    <xf numFmtId="167" fontId="4" fillId="69" borderId="50" xfId="0" applyNumberFormat="1" applyFont="1" applyFill="1" applyBorder="1" applyAlignment="1">
      <alignment horizontal="center" vertical="center" wrapText="1"/>
    </xf>
    <xf numFmtId="167" fontId="4" fillId="71" borderId="52" xfId="0" applyNumberFormat="1" applyFont="1" applyFill="1" applyBorder="1" applyAlignment="1">
      <alignment horizontal="center" vertical="center" wrapText="1"/>
    </xf>
    <xf numFmtId="167" fontId="4" fillId="71" borderId="45" xfId="0" applyNumberFormat="1" applyFont="1" applyFill="1" applyBorder="1" applyAlignment="1">
      <alignment horizontal="center" vertical="center" wrapText="1"/>
    </xf>
    <xf numFmtId="0" fontId="0" fillId="71" borderId="51" xfId="0" applyFill="1" applyBorder="1" applyAlignment="1">
      <alignment horizontal="center" vertical="center"/>
    </xf>
    <xf numFmtId="0" fontId="0" fillId="71" borderId="50" xfId="0" applyFill="1" applyBorder="1" applyAlignment="1">
      <alignment horizontal="center" vertical="center"/>
    </xf>
    <xf numFmtId="0" fontId="0" fillId="71" borderId="32" xfId="0" applyFont="1" applyFill="1" applyBorder="1" applyAlignment="1">
      <alignment horizontal="center" vertical="center"/>
    </xf>
    <xf numFmtId="0" fontId="0" fillId="71" borderId="46" xfId="0" applyFont="1" applyFill="1" applyBorder="1" applyAlignment="1">
      <alignment horizontal="center" vertical="center"/>
    </xf>
    <xf numFmtId="166" fontId="0" fillId="71" borderId="32" xfId="0" applyNumberFormat="1" applyFont="1" applyFill="1" applyBorder="1" applyAlignment="1">
      <alignment horizontal="center" vertical="center"/>
    </xf>
    <xf numFmtId="166" fontId="0" fillId="71" borderId="46" xfId="0" applyNumberFormat="1" applyFont="1" applyFill="1" applyBorder="1" applyAlignment="1">
      <alignment horizontal="center" vertical="center"/>
    </xf>
    <xf numFmtId="0" fontId="67" fillId="71" borderId="32" xfId="0" applyFont="1" applyFill="1" applyBorder="1" applyAlignment="1">
      <alignment horizontal="center" vertical="center"/>
    </xf>
    <xf numFmtId="0" fontId="67" fillId="71" borderId="46" xfId="0" applyFont="1" applyFill="1" applyBorder="1" applyAlignment="1">
      <alignment horizontal="center" vertical="center"/>
    </xf>
  </cellXfs>
  <cellStyles count="199">
    <cellStyle name="20% - Accent1" xfId="1" builtinId="30" customBuiltin="1"/>
    <cellStyle name="20% - Accent1 2" xfId="47"/>
    <cellStyle name="20% - Accent1 3" xfId="90"/>
    <cellStyle name="20% - Accent1 4" xfId="109"/>
    <cellStyle name="20% - Accent1 5" xfId="155"/>
    <cellStyle name="20% - Accent2" xfId="2" builtinId="34" customBuiltin="1"/>
    <cellStyle name="20% - Accent2 2" xfId="48"/>
    <cellStyle name="20% - Accent2 3" xfId="91"/>
    <cellStyle name="20% - Accent2 4" xfId="110"/>
    <cellStyle name="20% - Accent2 5" xfId="156"/>
    <cellStyle name="20% - Accent3" xfId="3" builtinId="38" customBuiltin="1"/>
    <cellStyle name="20% - Accent3 2" xfId="49"/>
    <cellStyle name="20% - Accent3 3" xfId="92"/>
    <cellStyle name="20% - Accent3 4" xfId="111"/>
    <cellStyle name="20% - Accent3 5" xfId="157"/>
    <cellStyle name="20% - Accent4" xfId="4" builtinId="42" customBuiltin="1"/>
    <cellStyle name="20% - Accent4 2" xfId="50"/>
    <cellStyle name="20% - Accent4 3" xfId="93"/>
    <cellStyle name="20% - Accent4 4" xfId="112"/>
    <cellStyle name="20% - Accent4 5" xfId="158"/>
    <cellStyle name="20% - Accent5" xfId="5" builtinId="46" customBuiltin="1"/>
    <cellStyle name="20% - Accent5 2" xfId="51"/>
    <cellStyle name="20% - Accent5 3" xfId="94"/>
    <cellStyle name="20% - Accent5 4" xfId="113"/>
    <cellStyle name="20% - Accent5 5" xfId="159"/>
    <cellStyle name="20% - Accent6" xfId="6" builtinId="50" customBuiltin="1"/>
    <cellStyle name="20% - Accent6 2" xfId="52"/>
    <cellStyle name="20% - Accent6 3" xfId="95"/>
    <cellStyle name="20% - Accent6 4" xfId="114"/>
    <cellStyle name="20% - Accent6 5" xfId="160"/>
    <cellStyle name="40% - Accent1" xfId="7" builtinId="31" customBuiltin="1"/>
    <cellStyle name="40% - Accent1 2" xfId="53"/>
    <cellStyle name="40% - Accent1 3" xfId="96"/>
    <cellStyle name="40% - Accent1 4" xfId="115"/>
    <cellStyle name="40% - Accent1 5" xfId="161"/>
    <cellStyle name="40% - Accent2" xfId="8" builtinId="35" customBuiltin="1"/>
    <cellStyle name="40% - Accent2 2" xfId="54"/>
    <cellStyle name="40% - Accent2 3" xfId="97"/>
    <cellStyle name="40% - Accent2 4" xfId="116"/>
    <cellStyle name="40% - Accent2 5" xfId="162"/>
    <cellStyle name="40% - Accent3" xfId="9" builtinId="39" customBuiltin="1"/>
    <cellStyle name="40% - Accent3 2" xfId="55"/>
    <cellStyle name="40% - Accent3 3" xfId="98"/>
    <cellStyle name="40% - Accent3 4" xfId="117"/>
    <cellStyle name="40% - Accent3 5" xfId="163"/>
    <cellStyle name="40% - Accent4" xfId="10" builtinId="43" customBuiltin="1"/>
    <cellStyle name="40% - Accent4 2" xfId="56"/>
    <cellStyle name="40% - Accent4 3" xfId="99"/>
    <cellStyle name="40% - Accent4 4" xfId="118"/>
    <cellStyle name="40% - Accent4 5" xfId="164"/>
    <cellStyle name="40% - Accent5" xfId="11" builtinId="47" customBuiltin="1"/>
    <cellStyle name="40% - Accent5 2" xfId="57"/>
    <cellStyle name="40% - Accent5 3" xfId="100"/>
    <cellStyle name="40% - Accent5 4" xfId="119"/>
    <cellStyle name="40% - Accent5 5" xfId="165"/>
    <cellStyle name="40% - Accent6" xfId="12" builtinId="51" customBuiltin="1"/>
    <cellStyle name="40% - Accent6 2" xfId="58"/>
    <cellStyle name="40% - Accent6 3" xfId="101"/>
    <cellStyle name="40% - Accent6 4" xfId="120"/>
    <cellStyle name="40% - Accent6 5" xfId="166"/>
    <cellStyle name="60% - Accent1" xfId="13" builtinId="32" customBuiltin="1"/>
    <cellStyle name="60% - Accent1 2" xfId="59"/>
    <cellStyle name="60% - Accent1 3" xfId="121"/>
    <cellStyle name="60% - Accent1 4" xfId="167"/>
    <cellStyle name="60% - Accent2" xfId="14" builtinId="36" customBuiltin="1"/>
    <cellStyle name="60% - Accent2 2" xfId="60"/>
    <cellStyle name="60% - Accent2 3" xfId="122"/>
    <cellStyle name="60% - Accent2 4" xfId="168"/>
    <cellStyle name="60% - Accent3" xfId="15" builtinId="40" customBuiltin="1"/>
    <cellStyle name="60% - Accent3 2" xfId="61"/>
    <cellStyle name="60% - Accent3 3" xfId="123"/>
    <cellStyle name="60% - Accent3 4" xfId="169"/>
    <cellStyle name="60% - Accent4" xfId="16" builtinId="44" customBuiltin="1"/>
    <cellStyle name="60% - Accent4 2" xfId="62"/>
    <cellStyle name="60% - Accent4 3" xfId="124"/>
    <cellStyle name="60% - Accent4 4" xfId="170"/>
    <cellStyle name="60% - Accent5" xfId="17" builtinId="48" customBuiltin="1"/>
    <cellStyle name="60% - Accent5 2" xfId="63"/>
    <cellStyle name="60% - Accent5 3" xfId="125"/>
    <cellStyle name="60% - Accent5 4" xfId="171"/>
    <cellStyle name="60% - Accent6" xfId="18" builtinId="52" customBuiltin="1"/>
    <cellStyle name="60% - Accent6 2" xfId="64"/>
    <cellStyle name="60% - Accent6 3" xfId="126"/>
    <cellStyle name="60% - Accent6 4" xfId="172"/>
    <cellStyle name="Accent1" xfId="19" builtinId="29" customBuiltin="1"/>
    <cellStyle name="Accent1 2" xfId="65"/>
    <cellStyle name="Accent1 3" xfId="127"/>
    <cellStyle name="Accent1 4" xfId="173"/>
    <cellStyle name="Accent2" xfId="20" builtinId="33" customBuiltin="1"/>
    <cellStyle name="Accent2 2" xfId="66"/>
    <cellStyle name="Accent2 3" xfId="128"/>
    <cellStyle name="Accent2 4" xfId="174"/>
    <cellStyle name="Accent3" xfId="21" builtinId="37" customBuiltin="1"/>
    <cellStyle name="Accent3 2" xfId="67"/>
    <cellStyle name="Accent3 3" xfId="129"/>
    <cellStyle name="Accent3 4" xfId="175"/>
    <cellStyle name="Accent4" xfId="22" builtinId="41" customBuiltin="1"/>
    <cellStyle name="Accent4 2" xfId="68"/>
    <cellStyle name="Accent4 3" xfId="130"/>
    <cellStyle name="Accent4 4" xfId="176"/>
    <cellStyle name="Accent5" xfId="23" builtinId="45" customBuiltin="1"/>
    <cellStyle name="Accent5 2" xfId="69"/>
    <cellStyle name="Accent5 3" xfId="131"/>
    <cellStyle name="Accent5 4" xfId="177"/>
    <cellStyle name="Accent6" xfId="24" builtinId="49" customBuiltin="1"/>
    <cellStyle name="Accent6 2" xfId="70"/>
    <cellStyle name="Accent6 3" xfId="132"/>
    <cellStyle name="Accent6 4" xfId="178"/>
    <cellStyle name="Bad" xfId="25" builtinId="27" customBuiltin="1"/>
    <cellStyle name="Bad 2" xfId="71"/>
    <cellStyle name="Bad 3" xfId="133"/>
    <cellStyle name="Bad 4" xfId="179"/>
    <cellStyle name="Calculation" xfId="26" builtinId="22" customBuiltin="1"/>
    <cellStyle name="Calculation 2" xfId="72"/>
    <cellStyle name="Calculation 3" xfId="134"/>
    <cellStyle name="Calculation 4" xfId="180"/>
    <cellStyle name="Check Cell" xfId="27" builtinId="23" customBuiltin="1"/>
    <cellStyle name="Check Cell 2" xfId="73"/>
    <cellStyle name="Check Cell 3" xfId="135"/>
    <cellStyle name="Check Cell 4" xfId="181"/>
    <cellStyle name="Explanatory Text" xfId="28" builtinId="53" customBuiltin="1"/>
    <cellStyle name="Explanatory Text 2" xfId="74"/>
    <cellStyle name="Explanatory Text 3" xfId="136"/>
    <cellStyle name="Explanatory Text 4" xfId="182"/>
    <cellStyle name="Good" xfId="29" builtinId="26" customBuiltin="1"/>
    <cellStyle name="Good 2" xfId="75"/>
    <cellStyle name="Good 3" xfId="137"/>
    <cellStyle name="Good 4" xfId="183"/>
    <cellStyle name="Heading 1" xfId="30" builtinId="16" customBuiltin="1"/>
    <cellStyle name="Heading 1 2" xfId="76"/>
    <cellStyle name="Heading 1 3" xfId="138"/>
    <cellStyle name="Heading 1 4" xfId="184"/>
    <cellStyle name="Heading 2" xfId="31" builtinId="17" customBuiltin="1"/>
    <cellStyle name="Heading 2 2" xfId="77"/>
    <cellStyle name="Heading 2 3" xfId="139"/>
    <cellStyle name="Heading 2 4" xfId="185"/>
    <cellStyle name="Heading 3" xfId="32" builtinId="18" customBuiltin="1"/>
    <cellStyle name="Heading 3 2" xfId="78"/>
    <cellStyle name="Heading 3 3" xfId="140"/>
    <cellStyle name="Heading 3 4" xfId="186"/>
    <cellStyle name="Heading 4" xfId="33" builtinId="19" customBuiltin="1"/>
    <cellStyle name="Heading 4 2" xfId="79"/>
    <cellStyle name="Heading 4 3" xfId="141"/>
    <cellStyle name="Heading 4 4" xfId="187"/>
    <cellStyle name="Hyperlink" xfId="34" builtinId="8"/>
    <cellStyle name="Hyperlink 2" xfId="102"/>
    <cellStyle name="Input" xfId="35" builtinId="20" customBuiltin="1"/>
    <cellStyle name="Input 2" xfId="80"/>
    <cellStyle name="Input 3" xfId="142"/>
    <cellStyle name="Input 4" xfId="188"/>
    <cellStyle name="Linked Cell" xfId="36" builtinId="24" customBuiltin="1"/>
    <cellStyle name="Linked Cell 2" xfId="81"/>
    <cellStyle name="Linked Cell 3" xfId="143"/>
    <cellStyle name="Linked Cell 4" xfId="189"/>
    <cellStyle name="Neutral" xfId="37" builtinId="28" customBuiltin="1"/>
    <cellStyle name="Neutral 2" xfId="82"/>
    <cellStyle name="Neutral 3" xfId="144"/>
    <cellStyle name="Neutral 4" xfId="190"/>
    <cellStyle name="Normal" xfId="0" builtinId="0"/>
    <cellStyle name="Normal 2" xfId="83"/>
    <cellStyle name="Normal 2 2" xfId="103"/>
    <cellStyle name="Normal 2 3" xfId="145"/>
    <cellStyle name="Normal 2 4" xfId="191"/>
    <cellStyle name="Normal 3" xfId="46"/>
    <cellStyle name="Normal 3 2" xfId="104"/>
    <cellStyle name="Normal 3 3" xfId="146"/>
    <cellStyle name="Normal 3 4" xfId="192"/>
    <cellStyle name="Normal 4" xfId="107"/>
    <cellStyle name="Normal 5" xfId="89"/>
    <cellStyle name="Normal 5 2" xfId="153"/>
    <cellStyle name="Normal 5 3" xfId="198"/>
    <cellStyle name="Normal 6" xfId="108"/>
    <cellStyle name="Normal 7" xfId="154"/>
    <cellStyle name="Normal_Sheet1" xfId="38"/>
    <cellStyle name="Note" xfId="39" builtinId="10" customBuiltin="1"/>
    <cellStyle name="Note 2" xfId="44"/>
    <cellStyle name="Note 2 2" xfId="84"/>
    <cellStyle name="Note 3" xfId="105"/>
    <cellStyle name="Note 4" xfId="147"/>
    <cellStyle name="Note 5" xfId="193"/>
    <cellStyle name="Output" xfId="40" builtinId="21" customBuiltin="1"/>
    <cellStyle name="Output 2" xfId="85"/>
    <cellStyle name="Output 3" xfId="148"/>
    <cellStyle name="Output 4" xfId="194"/>
    <cellStyle name="Percent 2" xfId="45"/>
    <cellStyle name="Percent 3" xfId="106"/>
    <cellStyle name="Percent 4" xfId="149"/>
    <cellStyle name="Title" xfId="41" builtinId="15" customBuiltin="1"/>
    <cellStyle name="Title 2" xfId="86"/>
    <cellStyle name="Title 3" xfId="150"/>
    <cellStyle name="Title 4" xfId="195"/>
    <cellStyle name="Total" xfId="42" builtinId="25" customBuiltin="1"/>
    <cellStyle name="Total 2" xfId="87"/>
    <cellStyle name="Total 3" xfId="151"/>
    <cellStyle name="Total 4" xfId="196"/>
    <cellStyle name="Warning Text" xfId="43" builtinId="11" customBuiltin="1"/>
    <cellStyle name="Warning Text 2" xfId="88"/>
    <cellStyle name="Warning Text 3" xfId="152"/>
    <cellStyle name="Warning Text 4" xfId="19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152400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962650" y="85725"/>
          <a:ext cx="2362200" cy="41910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5</xdr:col>
      <xdr:colOff>323850</xdr:colOff>
      <xdr:row>219</xdr:row>
      <xdr:rowOff>123824</xdr:rowOff>
    </xdr:from>
    <xdr:to>
      <xdr:col>11</xdr:col>
      <xdr:colOff>323850</xdr:colOff>
      <xdr:row>234</xdr:row>
      <xdr:rowOff>9524</xdr:rowOff>
    </xdr:to>
    <xdr:sp macro="" textlink="" fLocksText="0">
      <xdr:nvSpPr>
        <xdr:cNvPr id="5" name="Text Box 3"/>
        <xdr:cNvSpPr txBox="1">
          <a:spLocks noChangeArrowheads="1"/>
        </xdr:cNvSpPr>
      </xdr:nvSpPr>
      <xdr:spPr bwMode="auto">
        <a:xfrm>
          <a:off x="2971800" y="33327974"/>
          <a:ext cx="3686175" cy="2314575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266700</xdr:colOff>
      <xdr:row>224</xdr:row>
      <xdr:rowOff>123825</xdr:rowOff>
    </xdr:from>
    <xdr:to>
      <xdr:col>4</xdr:col>
      <xdr:colOff>523875</xdr:colOff>
      <xdr:row>229</xdr:row>
      <xdr:rowOff>19050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66700" y="33489900"/>
          <a:ext cx="3248025" cy="7048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3</xdr:col>
      <xdr:colOff>324970</xdr:colOff>
      <xdr:row>220</xdr:row>
      <xdr:rowOff>20731</xdr:rowOff>
    </xdr:from>
    <xdr:to>
      <xdr:col>9</xdr:col>
      <xdr:colOff>344020</xdr:colOff>
      <xdr:row>226</xdr:row>
      <xdr:rowOff>77881</xdr:rowOff>
    </xdr:to>
    <xdr:sp macro="" textlink="" fLocksText="0">
      <xdr:nvSpPr>
        <xdr:cNvPr id="3074" name="Text Box 3"/>
        <xdr:cNvSpPr txBox="1">
          <a:spLocks noChangeArrowheads="1"/>
        </xdr:cNvSpPr>
      </xdr:nvSpPr>
      <xdr:spPr bwMode="auto">
        <a:xfrm>
          <a:off x="2285999" y="35375290"/>
          <a:ext cx="3963521" cy="99844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0</xdr:colOff>
      <xdr:row>223</xdr:row>
      <xdr:rowOff>0</xdr:rowOff>
    </xdr:from>
    <xdr:to>
      <xdr:col>2</xdr:col>
      <xdr:colOff>504825</xdr:colOff>
      <xdr:row>226</xdr:row>
      <xdr:rowOff>104775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0" y="37423725"/>
          <a:ext cx="1857375" cy="59055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  <xdr:twoCellAnchor>
    <xdr:from>
      <xdr:col>7</xdr:col>
      <xdr:colOff>595755</xdr:colOff>
      <xdr:row>511</xdr:row>
      <xdr:rowOff>36818</xdr:rowOff>
    </xdr:from>
    <xdr:to>
      <xdr:col>12</xdr:col>
      <xdr:colOff>448398</xdr:colOff>
      <xdr:row>524</xdr:row>
      <xdr:rowOff>25611</xdr:rowOff>
    </xdr:to>
    <xdr:sp macro="" textlink="" fLocksText="0">
      <xdr:nvSpPr>
        <xdr:cNvPr id="4098" name="Text Box 4"/>
        <xdr:cNvSpPr txBox="1">
          <a:spLocks noChangeArrowheads="1"/>
        </xdr:cNvSpPr>
      </xdr:nvSpPr>
      <xdr:spPr bwMode="auto">
        <a:xfrm>
          <a:off x="5761667" y="81570818"/>
          <a:ext cx="3516966" cy="2028264"/>
        </a:xfrm>
        <a:prstGeom prst="rect">
          <a:avLst/>
        </a:prstGeom>
        <a:noFill/>
        <a:ln w="9525">
          <a:noFill/>
          <a:round/>
          <a:headEnd/>
          <a:tailE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/>
              <a:cs typeface="Times New Roman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/>
              <a:cs typeface="Times New Roman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</xdr:col>
      <xdr:colOff>247090</xdr:colOff>
      <xdr:row>511</xdr:row>
      <xdr:rowOff>145677</xdr:rowOff>
    </xdr:from>
    <xdr:to>
      <xdr:col>4</xdr:col>
      <xdr:colOff>199465</xdr:colOff>
      <xdr:row>515</xdr:row>
      <xdr:rowOff>93568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28943" y="81679677"/>
          <a:ext cx="2574551" cy="575420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62350" y="133350"/>
          <a:ext cx="1543050" cy="542925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679280" y="166688"/>
          <a:ext cx="2238375" cy="532279"/>
        </a:xfrm>
        <a:prstGeom prst="rect">
          <a:avLst/>
        </a:prstGeom>
        <a:noFill/>
        <a:ln w="9525">
          <a:noFill/>
          <a:round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L17"/>
  <sheetViews>
    <sheetView tabSelected="1" zoomScaleNormal="100" workbookViewId="0">
      <selection activeCell="C22" sqref="C22"/>
    </sheetView>
  </sheetViews>
  <sheetFormatPr defaultRowHeight="12.75"/>
  <cols>
    <col min="1" max="1" width="7" style="1" customWidth="1"/>
    <col min="2" max="2" width="9.85546875" style="1" customWidth="1"/>
    <col min="3" max="3" width="24.140625" style="1" customWidth="1"/>
    <col min="4" max="4" width="70.5703125" style="1" customWidth="1"/>
    <col min="5" max="16384" width="9.140625" style="1"/>
  </cols>
  <sheetData>
    <row r="1" spans="1:12">
      <c r="B1" s="1" t="s">
        <v>0</v>
      </c>
    </row>
    <row r="2" spans="1:12">
      <c r="A2" s="2"/>
      <c r="B2" s="3"/>
      <c r="C2" s="2"/>
      <c r="D2" s="2"/>
      <c r="E2" s="2"/>
      <c r="F2" s="2"/>
      <c r="G2" s="2"/>
      <c r="H2" s="4"/>
      <c r="I2" s="5"/>
      <c r="J2" s="5"/>
      <c r="K2" s="5"/>
      <c r="L2" s="6"/>
    </row>
    <row r="3" spans="1:12">
      <c r="A3" s="2"/>
      <c r="B3" s="3"/>
      <c r="C3" s="2"/>
      <c r="D3" s="2"/>
      <c r="E3" s="2"/>
      <c r="F3" s="2"/>
      <c r="G3" s="2"/>
      <c r="H3" s="4"/>
      <c r="I3" s="5"/>
      <c r="J3" s="5"/>
      <c r="K3" s="5"/>
      <c r="L3" s="6"/>
    </row>
    <row r="4" spans="1:12">
      <c r="A4" s="2"/>
      <c r="B4" s="3"/>
      <c r="C4" s="2"/>
      <c r="D4" s="2"/>
      <c r="E4" s="2"/>
      <c r="F4" s="2"/>
      <c r="G4" s="2"/>
      <c r="H4" s="4"/>
      <c r="I4" s="5"/>
      <c r="J4" s="5"/>
      <c r="K4" s="5"/>
      <c r="L4" s="6"/>
    </row>
    <row r="5" spans="1:12" s="9" customFormat="1">
      <c r="A5" s="7"/>
      <c r="B5" s="8"/>
      <c r="C5" s="7"/>
      <c r="D5" s="7"/>
      <c r="E5" s="7"/>
      <c r="F5" s="7"/>
      <c r="G5" s="7"/>
      <c r="H5" s="8"/>
    </row>
    <row r="6" spans="1:12" s="9" customFormat="1">
      <c r="A6" s="7"/>
      <c r="B6" s="8"/>
      <c r="C6" s="7"/>
      <c r="D6" s="7"/>
      <c r="E6" s="7"/>
      <c r="F6" s="7"/>
      <c r="G6" s="7"/>
      <c r="H6" s="8"/>
    </row>
    <row r="7" spans="1:12" s="9" customFormat="1">
      <c r="A7" s="7"/>
      <c r="B7" s="8"/>
      <c r="C7" s="7"/>
      <c r="D7" s="7"/>
      <c r="E7" s="7"/>
      <c r="F7" s="7"/>
      <c r="G7" s="7"/>
      <c r="H7" s="8"/>
    </row>
    <row r="8" spans="1:12" s="9" customFormat="1">
      <c r="A8" s="7"/>
      <c r="B8" s="8"/>
      <c r="C8" s="7"/>
      <c r="D8" s="7"/>
      <c r="E8" s="7"/>
      <c r="F8" s="7"/>
      <c r="G8" s="7"/>
      <c r="H8" s="8"/>
    </row>
    <row r="10" spans="1:12" ht="15.75">
      <c r="B10" s="10">
        <v>43402</v>
      </c>
      <c r="C10" s="11"/>
      <c r="E10" s="12"/>
    </row>
    <row r="11" spans="1:12">
      <c r="B11" s="10"/>
      <c r="C11" s="13"/>
    </row>
    <row r="12" spans="1:12">
      <c r="B12" s="14" t="s">
        <v>1</v>
      </c>
      <c r="C12" s="15" t="s">
        <v>2</v>
      </c>
      <c r="D12" s="14" t="s">
        <v>3</v>
      </c>
    </row>
    <row r="13" spans="1:12">
      <c r="B13" s="16">
        <v>1</v>
      </c>
      <c r="C13" s="70" t="s">
        <v>4</v>
      </c>
      <c r="D13" s="17" t="s">
        <v>5</v>
      </c>
    </row>
    <row r="14" spans="1:12">
      <c r="B14" s="16">
        <v>2</v>
      </c>
      <c r="C14" s="70" t="s">
        <v>6</v>
      </c>
      <c r="D14" s="17" t="s">
        <v>7</v>
      </c>
    </row>
    <row r="15" spans="1:12">
      <c r="B15" s="97">
        <v>3</v>
      </c>
      <c r="C15" s="98" t="s">
        <v>8</v>
      </c>
      <c r="D15" s="17" t="s">
        <v>9</v>
      </c>
    </row>
    <row r="16" spans="1:12">
      <c r="B16" s="90">
        <v>4</v>
      </c>
      <c r="C16" s="99" t="s">
        <v>10</v>
      </c>
      <c r="D16" s="110" t="s">
        <v>11</v>
      </c>
    </row>
    <row r="17" spans="2:4">
      <c r="B17" s="90">
        <v>5</v>
      </c>
      <c r="C17" s="99" t="s">
        <v>340</v>
      </c>
      <c r="D17" s="67"/>
    </row>
  </sheetData>
  <sheetProtection selectLockedCells="1" selectUnlockedCells="1"/>
  <phoneticPr fontId="0" type="noConversion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667" right="0.74791666666666667" top="0.98402777777777772" bottom="0.98402777777777772" header="0.51180555555555551" footer="0.51180555555555551"/>
  <pageSetup firstPageNumber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O245"/>
  <sheetViews>
    <sheetView zoomScale="85" zoomScaleNormal="85" workbookViewId="0">
      <pane ySplit="10" topLeftCell="A11" activePane="bottomLeft" state="frozen"/>
      <selection activeCell="C16" sqref="C16"/>
      <selection pane="bottomLeft" activeCell="E17" sqref="E17"/>
    </sheetView>
  </sheetViews>
  <sheetFormatPr defaultRowHeight="12.75"/>
  <cols>
    <col min="1" max="1" width="3.85546875" style="9" customWidth="1"/>
    <col min="2" max="2" width="12.28515625" style="9" customWidth="1"/>
    <col min="3" max="3" width="15" style="9" bestFit="1" customWidth="1"/>
    <col min="4" max="4" width="11.7109375" style="9" customWidth="1"/>
    <col min="5" max="5" width="10.5703125" style="9" customWidth="1"/>
    <col min="6" max="7" width="10.85546875" style="9" customWidth="1"/>
    <col min="8" max="8" width="11.140625" style="9" customWidth="1"/>
    <col min="9" max="9" width="11.28515625" style="9" customWidth="1"/>
    <col min="10" max="10" width="12.7109375" style="9" customWidth="1"/>
    <col min="11" max="11" width="12.5703125" style="9" customWidth="1"/>
    <col min="12" max="12" width="11.85546875" style="9" customWidth="1"/>
    <col min="13" max="13" width="9.5703125" style="9" customWidth="1"/>
    <col min="14" max="14" width="10" style="9" bestFit="1" customWidth="1"/>
    <col min="15" max="15" width="9" style="9" customWidth="1"/>
    <col min="16" max="16384" width="9.140625" style="9"/>
  </cols>
  <sheetData>
    <row r="1" spans="1:15" ht="6.75" customHeight="1"/>
    <row r="2" spans="1:15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</row>
    <row r="3" spans="1:15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</row>
    <row r="4" spans="1:15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</row>
    <row r="5" spans="1:15" ht="24" customHeight="1">
      <c r="M5" s="71" t="s">
        <v>236</v>
      </c>
    </row>
    <row r="6" spans="1:15" ht="16.5" customHeight="1" thickBot="1">
      <c r="A6" s="21" t="s">
        <v>12</v>
      </c>
      <c r="B6" s="21"/>
      <c r="L6" s="10">
        <f>Main!B10</f>
        <v>43402</v>
      </c>
      <c r="M6" s="10"/>
    </row>
    <row r="7" spans="1:15" ht="10.5" hidden="1" customHeight="1" thickBot="1">
      <c r="K7" s="10"/>
      <c r="L7" s="10"/>
      <c r="M7" s="10"/>
    </row>
    <row r="8" spans="1:15" ht="13.5" hidden="1" customHeight="1" thickBot="1">
      <c r="A8" s="22"/>
      <c r="B8" s="22"/>
      <c r="K8" s="10"/>
      <c r="L8" s="10"/>
      <c r="M8" s="10"/>
    </row>
    <row r="9" spans="1:15" ht="27.75" customHeight="1" thickBot="1">
      <c r="A9" s="526" t="s">
        <v>13</v>
      </c>
      <c r="B9" s="528" t="s">
        <v>1995</v>
      </c>
      <c r="C9" s="528" t="s">
        <v>14</v>
      </c>
      <c r="D9" s="111" t="s">
        <v>15</v>
      </c>
      <c r="E9" s="23" t="s">
        <v>16</v>
      </c>
      <c r="F9" s="523" t="s">
        <v>17</v>
      </c>
      <c r="G9" s="524"/>
      <c r="H9" s="525"/>
      <c r="I9" s="523" t="s">
        <v>18</v>
      </c>
      <c r="J9" s="524"/>
      <c r="K9" s="525"/>
      <c r="L9" s="23"/>
      <c r="M9" s="24"/>
      <c r="N9" s="24"/>
      <c r="O9" s="24"/>
    </row>
    <row r="10" spans="1:15" ht="59.25" customHeight="1">
      <c r="A10" s="527"/>
      <c r="B10" s="529" t="s">
        <v>1995</v>
      </c>
      <c r="C10" s="529"/>
      <c r="D10" s="112" t="s">
        <v>19</v>
      </c>
      <c r="E10" s="75" t="s">
        <v>19</v>
      </c>
      <c r="F10" s="15" t="s">
        <v>20</v>
      </c>
      <c r="G10" s="15" t="s">
        <v>21</v>
      </c>
      <c r="H10" s="15" t="s">
        <v>22</v>
      </c>
      <c r="I10" s="15" t="s">
        <v>23</v>
      </c>
      <c r="J10" s="15" t="s">
        <v>24</v>
      </c>
      <c r="K10" s="15" t="s">
        <v>25</v>
      </c>
      <c r="L10" s="15" t="s">
        <v>26</v>
      </c>
      <c r="M10" s="69" t="s">
        <v>27</v>
      </c>
      <c r="N10" s="69" t="s">
        <v>363</v>
      </c>
      <c r="O10" s="76" t="s">
        <v>2989</v>
      </c>
    </row>
    <row r="11" spans="1:15" ht="15">
      <c r="A11" s="130">
        <v>1</v>
      </c>
      <c r="B11" s="114" t="s">
        <v>2014</v>
      </c>
      <c r="C11" s="130" t="s">
        <v>29</v>
      </c>
      <c r="D11" s="133">
        <v>24502.45</v>
      </c>
      <c r="E11" s="133">
        <v>24617.55</v>
      </c>
      <c r="F11" s="134">
        <v>24328.899999999998</v>
      </c>
      <c r="G11" s="134">
        <v>24155.35</v>
      </c>
      <c r="H11" s="134">
        <v>23866.699999999997</v>
      </c>
      <c r="I11" s="134">
        <v>24791.1</v>
      </c>
      <c r="J11" s="134">
        <v>25079.75</v>
      </c>
      <c r="K11" s="134">
        <v>25253.3</v>
      </c>
      <c r="L11" s="132">
        <v>24906.2</v>
      </c>
      <c r="M11" s="132">
        <v>24444</v>
      </c>
      <c r="N11" s="151">
        <v>1803340</v>
      </c>
      <c r="O11" s="349">
        <v>6.2287935909519324E-2</v>
      </c>
    </row>
    <row r="12" spans="1:15" ht="15">
      <c r="A12" s="130">
        <v>2</v>
      </c>
      <c r="B12" s="114" t="s">
        <v>2014</v>
      </c>
      <c r="C12" s="130" t="s">
        <v>28</v>
      </c>
      <c r="D12" s="135">
        <v>10054.1</v>
      </c>
      <c r="E12" s="135">
        <v>10087.066666666666</v>
      </c>
      <c r="F12" s="136">
        <v>9997.1333333333314</v>
      </c>
      <c r="G12" s="136">
        <v>9940.1666666666661</v>
      </c>
      <c r="H12" s="136">
        <v>9850.2333333333318</v>
      </c>
      <c r="I12" s="136">
        <v>10144.033333333331</v>
      </c>
      <c r="J12" s="136">
        <v>10233.966666666665</v>
      </c>
      <c r="K12" s="136">
        <v>10290.933333333331</v>
      </c>
      <c r="L12" s="131">
        <v>10177</v>
      </c>
      <c r="M12" s="131">
        <v>10030.1</v>
      </c>
      <c r="N12" s="151">
        <v>23016825</v>
      </c>
      <c r="O12" s="349">
        <v>4.5048388964183311E-2</v>
      </c>
    </row>
    <row r="13" spans="1:15" ht="15">
      <c r="A13" s="130">
        <v>5</v>
      </c>
      <c r="B13" s="114" t="s">
        <v>2014</v>
      </c>
      <c r="C13" s="130" t="s">
        <v>247</v>
      </c>
      <c r="D13" s="135">
        <v>13832</v>
      </c>
      <c r="E13" s="135">
        <v>13911</v>
      </c>
      <c r="F13" s="136">
        <v>13734</v>
      </c>
      <c r="G13" s="136">
        <v>13636</v>
      </c>
      <c r="H13" s="136">
        <v>13459</v>
      </c>
      <c r="I13" s="136">
        <v>14009</v>
      </c>
      <c r="J13" s="136">
        <v>14186</v>
      </c>
      <c r="K13" s="136">
        <v>14284</v>
      </c>
      <c r="L13" s="131">
        <v>14088</v>
      </c>
      <c r="M13" s="131">
        <v>13813</v>
      </c>
      <c r="N13" s="151">
        <v>28250</v>
      </c>
      <c r="O13" s="349">
        <v>1.9855595667870037E-2</v>
      </c>
    </row>
    <row r="14" spans="1:15" ht="15">
      <c r="A14" s="130">
        <v>6</v>
      </c>
      <c r="B14" s="114" t="s">
        <v>2014</v>
      </c>
      <c r="C14" s="130" t="s">
        <v>248</v>
      </c>
      <c r="D14" s="135">
        <v>4472.5</v>
      </c>
      <c r="E14" s="135">
        <v>4472.5</v>
      </c>
      <c r="F14" s="136">
        <v>4472.5</v>
      </c>
      <c r="G14" s="136">
        <v>4472.5</v>
      </c>
      <c r="H14" s="136">
        <v>4472.5</v>
      </c>
      <c r="I14" s="136">
        <v>4472.5</v>
      </c>
      <c r="J14" s="136">
        <v>4472.5</v>
      </c>
      <c r="K14" s="136">
        <v>4472.5</v>
      </c>
      <c r="L14" s="131">
        <v>4472.5</v>
      </c>
      <c r="M14" s="131">
        <v>4472.5</v>
      </c>
      <c r="N14" s="151">
        <v>725670</v>
      </c>
      <c r="O14" s="349">
        <v>0</v>
      </c>
    </row>
    <row r="15" spans="1:15" ht="15">
      <c r="A15" s="130">
        <v>8</v>
      </c>
      <c r="B15" s="114" t="s">
        <v>1997</v>
      </c>
      <c r="C15" s="130" t="s">
        <v>30</v>
      </c>
      <c r="D15" s="135">
        <v>1349.05</v>
      </c>
      <c r="E15" s="135">
        <v>1351.5166666666667</v>
      </c>
      <c r="F15" s="136">
        <v>1337.5833333333333</v>
      </c>
      <c r="G15" s="136">
        <v>1326.1166666666666</v>
      </c>
      <c r="H15" s="136">
        <v>1312.1833333333332</v>
      </c>
      <c r="I15" s="136">
        <v>1362.9833333333333</v>
      </c>
      <c r="J15" s="136">
        <v>1376.9166666666667</v>
      </c>
      <c r="K15" s="136">
        <v>1388.3833333333334</v>
      </c>
      <c r="L15" s="131">
        <v>1365.45</v>
      </c>
      <c r="M15" s="131">
        <v>1340.05</v>
      </c>
      <c r="N15" s="151">
        <v>887200</v>
      </c>
      <c r="O15" s="349">
        <v>-1.8001800180018001E-3</v>
      </c>
    </row>
    <row r="16" spans="1:15" ht="15">
      <c r="A16" s="130">
        <v>9</v>
      </c>
      <c r="B16" s="114" t="s">
        <v>1998</v>
      </c>
      <c r="C16" s="130" t="s">
        <v>31</v>
      </c>
      <c r="D16" s="135">
        <v>167.55</v>
      </c>
      <c r="E16" s="135">
        <v>169.81666666666666</v>
      </c>
      <c r="F16" s="136">
        <v>164.03333333333333</v>
      </c>
      <c r="G16" s="136">
        <v>160.51666666666668</v>
      </c>
      <c r="H16" s="136">
        <v>154.73333333333335</v>
      </c>
      <c r="I16" s="136">
        <v>173.33333333333331</v>
      </c>
      <c r="J16" s="136">
        <v>179.11666666666662</v>
      </c>
      <c r="K16" s="136">
        <v>182.6333333333333</v>
      </c>
      <c r="L16" s="131">
        <v>175.6</v>
      </c>
      <c r="M16" s="131">
        <v>166.3</v>
      </c>
      <c r="N16" s="151">
        <v>34568000</v>
      </c>
      <c r="O16" s="349">
        <v>1.9584709768758847E-2</v>
      </c>
    </row>
    <row r="17" spans="1:15" ht="15">
      <c r="A17" s="130">
        <v>10</v>
      </c>
      <c r="B17" s="114" t="s">
        <v>1998</v>
      </c>
      <c r="C17" s="130" t="s">
        <v>32</v>
      </c>
      <c r="D17" s="135">
        <v>304.75</v>
      </c>
      <c r="E17" s="135">
        <v>307.05</v>
      </c>
      <c r="F17" s="136">
        <v>301.20000000000005</v>
      </c>
      <c r="G17" s="136">
        <v>297.65000000000003</v>
      </c>
      <c r="H17" s="136">
        <v>291.80000000000007</v>
      </c>
      <c r="I17" s="136">
        <v>310.60000000000002</v>
      </c>
      <c r="J17" s="136">
        <v>316.45000000000005</v>
      </c>
      <c r="K17" s="136">
        <v>320</v>
      </c>
      <c r="L17" s="131">
        <v>312.89999999999998</v>
      </c>
      <c r="M17" s="131">
        <v>303.5</v>
      </c>
      <c r="N17" s="151">
        <v>14050000</v>
      </c>
      <c r="O17" s="349">
        <v>4.5192486516644967E-2</v>
      </c>
    </row>
    <row r="18" spans="1:15" ht="15">
      <c r="A18" s="130">
        <v>11</v>
      </c>
      <c r="B18" s="114" t="s">
        <v>1999</v>
      </c>
      <c r="C18" s="130" t="s">
        <v>33</v>
      </c>
      <c r="D18" s="135">
        <v>36.049999999999997</v>
      </c>
      <c r="E18" s="135">
        <v>35.199999999999996</v>
      </c>
      <c r="F18" s="136">
        <v>33.649999999999991</v>
      </c>
      <c r="G18" s="136">
        <v>31.249999999999993</v>
      </c>
      <c r="H18" s="136">
        <v>29.699999999999989</v>
      </c>
      <c r="I18" s="136">
        <v>37.599999999999994</v>
      </c>
      <c r="J18" s="136">
        <v>39.149999999999991</v>
      </c>
      <c r="K18" s="136">
        <v>41.55</v>
      </c>
      <c r="L18" s="131">
        <v>36.75</v>
      </c>
      <c r="M18" s="131">
        <v>32.799999999999997</v>
      </c>
      <c r="N18" s="151">
        <v>160060000</v>
      </c>
      <c r="O18" s="349">
        <v>-3.9825762289981328E-3</v>
      </c>
    </row>
    <row r="19" spans="1:15" ht="15">
      <c r="A19" s="130">
        <v>12</v>
      </c>
      <c r="B19" s="114" t="s">
        <v>2000</v>
      </c>
      <c r="C19" s="130" t="s">
        <v>235</v>
      </c>
      <c r="D19" s="135">
        <v>967.95</v>
      </c>
      <c r="E19" s="135">
        <v>978.26666666666677</v>
      </c>
      <c r="F19" s="136">
        <v>950.68333333333351</v>
      </c>
      <c r="G19" s="136">
        <v>933.41666666666674</v>
      </c>
      <c r="H19" s="136">
        <v>905.83333333333348</v>
      </c>
      <c r="I19" s="136">
        <v>995.53333333333353</v>
      </c>
      <c r="J19" s="136">
        <v>1023.1166666666668</v>
      </c>
      <c r="K19" s="136">
        <v>1040.3833333333337</v>
      </c>
      <c r="L19" s="131">
        <v>1005.85</v>
      </c>
      <c r="M19" s="131">
        <v>961</v>
      </c>
      <c r="N19" s="151">
        <v>485000</v>
      </c>
      <c r="O19" s="349">
        <v>2.3206751054852322E-2</v>
      </c>
    </row>
    <row r="20" spans="1:15" ht="15">
      <c r="A20" s="130">
        <v>13</v>
      </c>
      <c r="B20" s="114" t="s">
        <v>2001</v>
      </c>
      <c r="C20" s="130" t="s">
        <v>34</v>
      </c>
      <c r="D20" s="135">
        <v>37</v>
      </c>
      <c r="E20" s="135">
        <v>36.883333333333333</v>
      </c>
      <c r="F20" s="136">
        <v>36.366666666666667</v>
      </c>
      <c r="G20" s="136">
        <v>35.733333333333334</v>
      </c>
      <c r="H20" s="136">
        <v>35.216666666666669</v>
      </c>
      <c r="I20" s="136">
        <v>37.516666666666666</v>
      </c>
      <c r="J20" s="136">
        <v>38.033333333333331</v>
      </c>
      <c r="K20" s="136">
        <v>38.666666666666664</v>
      </c>
      <c r="L20" s="131">
        <v>37.4</v>
      </c>
      <c r="M20" s="131">
        <v>36.25</v>
      </c>
      <c r="N20" s="151">
        <v>13618000</v>
      </c>
      <c r="O20" s="349">
        <v>-6.420545746388443E-3</v>
      </c>
    </row>
    <row r="21" spans="1:15" ht="15">
      <c r="A21" s="130">
        <v>14</v>
      </c>
      <c r="B21" s="114" t="s">
        <v>2002</v>
      </c>
      <c r="C21" s="130" t="s">
        <v>187</v>
      </c>
      <c r="D21" s="135">
        <v>754.1</v>
      </c>
      <c r="E21" s="135">
        <v>756.6</v>
      </c>
      <c r="F21" s="136">
        <v>745.45</v>
      </c>
      <c r="G21" s="136">
        <v>736.80000000000007</v>
      </c>
      <c r="H21" s="136">
        <v>725.65000000000009</v>
      </c>
      <c r="I21" s="136">
        <v>765.25</v>
      </c>
      <c r="J21" s="136">
        <v>776.39999999999986</v>
      </c>
      <c r="K21" s="136">
        <v>785.05</v>
      </c>
      <c r="L21" s="131">
        <v>767.75</v>
      </c>
      <c r="M21" s="131">
        <v>747.95</v>
      </c>
      <c r="N21" s="151">
        <v>1225000</v>
      </c>
      <c r="O21" s="349">
        <v>5.6763285024154592E-2</v>
      </c>
    </row>
    <row r="22" spans="1:15" ht="15">
      <c r="A22" s="130">
        <v>15</v>
      </c>
      <c r="B22" s="114" t="s">
        <v>1997</v>
      </c>
      <c r="C22" s="130" t="s">
        <v>35</v>
      </c>
      <c r="D22" s="135">
        <v>191.3</v>
      </c>
      <c r="E22" s="135">
        <v>191.81666666666669</v>
      </c>
      <c r="F22" s="136">
        <v>189.03333333333339</v>
      </c>
      <c r="G22" s="136">
        <v>186.76666666666671</v>
      </c>
      <c r="H22" s="136">
        <v>183.98333333333341</v>
      </c>
      <c r="I22" s="136">
        <v>194.08333333333337</v>
      </c>
      <c r="J22" s="136">
        <v>196.86666666666667</v>
      </c>
      <c r="K22" s="136">
        <v>199.13333333333335</v>
      </c>
      <c r="L22" s="131">
        <v>194.6</v>
      </c>
      <c r="M22" s="131">
        <v>189.55</v>
      </c>
      <c r="N22" s="151">
        <v>11000000</v>
      </c>
      <c r="O22" s="349">
        <v>4.5378949869327632E-2</v>
      </c>
    </row>
    <row r="23" spans="1:15" ht="15">
      <c r="A23" s="130">
        <v>17</v>
      </c>
      <c r="B23" s="114" t="s">
        <v>1998</v>
      </c>
      <c r="C23" s="130" t="s">
        <v>37</v>
      </c>
      <c r="D23" s="135">
        <v>1086.2</v>
      </c>
      <c r="E23" s="135">
        <v>1084.0833333333333</v>
      </c>
      <c r="F23" s="136">
        <v>1068.8166666666666</v>
      </c>
      <c r="G23" s="136">
        <v>1051.4333333333334</v>
      </c>
      <c r="H23" s="136">
        <v>1036.1666666666667</v>
      </c>
      <c r="I23" s="136">
        <v>1101.4666666666665</v>
      </c>
      <c r="J23" s="136">
        <v>1116.7333333333333</v>
      </c>
      <c r="K23" s="136">
        <v>1134.1166666666663</v>
      </c>
      <c r="L23" s="131">
        <v>1099.3499999999999</v>
      </c>
      <c r="M23" s="131">
        <v>1066.7</v>
      </c>
      <c r="N23" s="151">
        <v>816500</v>
      </c>
      <c r="O23" s="349">
        <v>2.4554941682013503E-3</v>
      </c>
    </row>
    <row r="24" spans="1:15" ht="15">
      <c r="A24" s="130">
        <v>18</v>
      </c>
      <c r="B24" s="114" t="s">
        <v>2002</v>
      </c>
      <c r="C24" s="130" t="s">
        <v>38</v>
      </c>
      <c r="D24" s="135">
        <v>208.45</v>
      </c>
      <c r="E24" s="135">
        <v>207.71666666666667</v>
      </c>
      <c r="F24" s="136">
        <v>201.33333333333334</v>
      </c>
      <c r="G24" s="136">
        <v>194.21666666666667</v>
      </c>
      <c r="H24" s="136">
        <v>187.83333333333334</v>
      </c>
      <c r="I24" s="136">
        <v>214.83333333333334</v>
      </c>
      <c r="J24" s="136">
        <v>221.21666666666667</v>
      </c>
      <c r="K24" s="136">
        <v>228.33333333333334</v>
      </c>
      <c r="L24" s="131">
        <v>214.1</v>
      </c>
      <c r="M24" s="131">
        <v>200.6</v>
      </c>
      <c r="N24" s="151">
        <v>7827000</v>
      </c>
      <c r="O24" s="349">
        <v>-3.8182512409316535E-3</v>
      </c>
    </row>
    <row r="25" spans="1:15" ht="15">
      <c r="A25" s="130">
        <v>19</v>
      </c>
      <c r="B25" s="114" t="s">
        <v>1996</v>
      </c>
      <c r="C25" s="130" t="s">
        <v>39</v>
      </c>
      <c r="D25" s="135">
        <v>321.45</v>
      </c>
      <c r="E25" s="135">
        <v>323.73333333333335</v>
      </c>
      <c r="F25" s="136">
        <v>315.66666666666669</v>
      </c>
      <c r="G25" s="136">
        <v>309.88333333333333</v>
      </c>
      <c r="H25" s="136">
        <v>301.81666666666666</v>
      </c>
      <c r="I25" s="136">
        <v>329.51666666666671</v>
      </c>
      <c r="J25" s="136">
        <v>337.58333333333331</v>
      </c>
      <c r="K25" s="136">
        <v>343.36666666666673</v>
      </c>
      <c r="L25" s="131">
        <v>331.8</v>
      </c>
      <c r="M25" s="131">
        <v>317.95</v>
      </c>
      <c r="N25" s="151">
        <v>5550000</v>
      </c>
      <c r="O25" s="349">
        <v>0.1095561775289884</v>
      </c>
    </row>
    <row r="26" spans="1:15" ht="15">
      <c r="A26" s="130">
        <v>20</v>
      </c>
      <c r="B26" s="114" t="s">
        <v>2002</v>
      </c>
      <c r="C26" s="130" t="s">
        <v>40</v>
      </c>
      <c r="D26" s="135">
        <v>113.3</v>
      </c>
      <c r="E26" s="135">
        <v>113.16666666666667</v>
      </c>
      <c r="F26" s="136">
        <v>111.18333333333334</v>
      </c>
      <c r="G26" s="136">
        <v>109.06666666666666</v>
      </c>
      <c r="H26" s="136">
        <v>107.08333333333333</v>
      </c>
      <c r="I26" s="136">
        <v>115.28333333333335</v>
      </c>
      <c r="J26" s="136">
        <v>117.26666666666667</v>
      </c>
      <c r="K26" s="136">
        <v>119.38333333333335</v>
      </c>
      <c r="L26" s="131">
        <v>115.15</v>
      </c>
      <c r="M26" s="131">
        <v>111.05</v>
      </c>
      <c r="N26" s="151">
        <v>50692000</v>
      </c>
      <c r="O26" s="349">
        <v>-1.1822194199243379E-3</v>
      </c>
    </row>
    <row r="27" spans="1:15" ht="15">
      <c r="A27" s="130">
        <v>21</v>
      </c>
      <c r="B27" s="114" t="s">
        <v>2003</v>
      </c>
      <c r="C27" s="130" t="s">
        <v>41</v>
      </c>
      <c r="D27" s="135">
        <v>1191.1500000000001</v>
      </c>
      <c r="E27" s="135">
        <v>1186.5166666666667</v>
      </c>
      <c r="F27" s="136">
        <v>1175.1333333333332</v>
      </c>
      <c r="G27" s="136">
        <v>1159.1166666666666</v>
      </c>
      <c r="H27" s="136">
        <v>1147.7333333333331</v>
      </c>
      <c r="I27" s="136">
        <v>1202.5333333333333</v>
      </c>
      <c r="J27" s="136">
        <v>1213.916666666667</v>
      </c>
      <c r="K27" s="136">
        <v>1229.9333333333334</v>
      </c>
      <c r="L27" s="131">
        <v>1197.9000000000001</v>
      </c>
      <c r="M27" s="131">
        <v>1170.5</v>
      </c>
      <c r="N27" s="151">
        <v>4901400</v>
      </c>
      <c r="O27" s="349">
        <v>-2.2729991625792558E-2</v>
      </c>
    </row>
    <row r="28" spans="1:15" ht="15">
      <c r="A28" s="130">
        <v>22</v>
      </c>
      <c r="B28" s="114" t="s">
        <v>2000</v>
      </c>
      <c r="C28" s="130" t="s">
        <v>42</v>
      </c>
      <c r="D28" s="135">
        <v>721.45</v>
      </c>
      <c r="E28" s="135">
        <v>721.0333333333333</v>
      </c>
      <c r="F28" s="136">
        <v>710.51666666666665</v>
      </c>
      <c r="G28" s="136">
        <v>699.58333333333337</v>
      </c>
      <c r="H28" s="136">
        <v>689.06666666666672</v>
      </c>
      <c r="I28" s="136">
        <v>731.96666666666658</v>
      </c>
      <c r="J28" s="136">
        <v>742.48333333333323</v>
      </c>
      <c r="K28" s="136">
        <v>753.41666666666652</v>
      </c>
      <c r="L28" s="131">
        <v>731.55</v>
      </c>
      <c r="M28" s="131">
        <v>710.1</v>
      </c>
      <c r="N28" s="151">
        <v>18126000</v>
      </c>
      <c r="O28" s="349">
        <v>-4.6128500823723233E-3</v>
      </c>
    </row>
    <row r="29" spans="1:15" ht="15">
      <c r="A29" s="130">
        <v>23</v>
      </c>
      <c r="B29" s="114" t="s">
        <v>2001</v>
      </c>
      <c r="C29" s="130" t="s">
        <v>43</v>
      </c>
      <c r="D29" s="135">
        <v>540</v>
      </c>
      <c r="E29" s="135">
        <v>547.83333333333337</v>
      </c>
      <c r="F29" s="136">
        <v>529.06666666666672</v>
      </c>
      <c r="G29" s="136">
        <v>518.13333333333333</v>
      </c>
      <c r="H29" s="136">
        <v>499.36666666666667</v>
      </c>
      <c r="I29" s="136">
        <v>558.76666666666677</v>
      </c>
      <c r="J29" s="136">
        <v>577.53333333333342</v>
      </c>
      <c r="K29" s="136">
        <v>588.46666666666681</v>
      </c>
      <c r="L29" s="131">
        <v>566.6</v>
      </c>
      <c r="M29" s="131">
        <v>536.9</v>
      </c>
      <c r="N29" s="151">
        <v>37785600</v>
      </c>
      <c r="O29" s="349">
        <v>1.0396611474778591E-2</v>
      </c>
    </row>
    <row r="30" spans="1:15" ht="15">
      <c r="A30" s="130">
        <v>24</v>
      </c>
      <c r="B30" s="114" t="s">
        <v>2002</v>
      </c>
      <c r="C30" s="130" t="s">
        <v>44</v>
      </c>
      <c r="D30" s="135">
        <v>2518.3000000000002</v>
      </c>
      <c r="E30" s="135">
        <v>2502.3333333333335</v>
      </c>
      <c r="F30" s="136">
        <v>2467.2666666666669</v>
      </c>
      <c r="G30" s="136">
        <v>2416.2333333333336</v>
      </c>
      <c r="H30" s="136">
        <v>2381.166666666667</v>
      </c>
      <c r="I30" s="136">
        <v>2553.3666666666668</v>
      </c>
      <c r="J30" s="136">
        <v>2588.4333333333334</v>
      </c>
      <c r="K30" s="136">
        <v>2639.4666666666667</v>
      </c>
      <c r="L30" s="131">
        <v>2537.4</v>
      </c>
      <c r="M30" s="131">
        <v>2451.3000000000002</v>
      </c>
      <c r="N30" s="151">
        <v>2195250</v>
      </c>
      <c r="O30" s="349">
        <v>-2.5199822380106571E-2</v>
      </c>
    </row>
    <row r="31" spans="1:15" ht="15">
      <c r="A31" s="130">
        <v>25</v>
      </c>
      <c r="B31" s="114" t="s">
        <v>1998</v>
      </c>
      <c r="C31" s="130" t="s">
        <v>189</v>
      </c>
      <c r="D31" s="135">
        <v>5398.3</v>
      </c>
      <c r="E31" s="135">
        <v>5377.0166666666673</v>
      </c>
      <c r="F31" s="136">
        <v>5295.133333333335</v>
      </c>
      <c r="G31" s="136">
        <v>5191.9666666666681</v>
      </c>
      <c r="H31" s="136">
        <v>5110.0833333333358</v>
      </c>
      <c r="I31" s="136">
        <v>5480.1833333333343</v>
      </c>
      <c r="J31" s="136">
        <v>5562.0666666666675</v>
      </c>
      <c r="K31" s="136">
        <v>5665.2333333333336</v>
      </c>
      <c r="L31" s="131">
        <v>5458.9</v>
      </c>
      <c r="M31" s="131">
        <v>5273.85</v>
      </c>
      <c r="N31" s="151">
        <v>705875</v>
      </c>
      <c r="O31" s="349">
        <v>-3.205347960233116E-2</v>
      </c>
    </row>
    <row r="32" spans="1:15" ht="15">
      <c r="A32" s="130">
        <v>26</v>
      </c>
      <c r="B32" s="114" t="s">
        <v>2004</v>
      </c>
      <c r="C32" s="130" t="s">
        <v>188</v>
      </c>
      <c r="D32" s="135">
        <v>2336.4499999999998</v>
      </c>
      <c r="E32" s="135">
        <v>2333.6</v>
      </c>
      <c r="F32" s="136">
        <v>2284.0499999999997</v>
      </c>
      <c r="G32" s="136">
        <v>2231.6499999999996</v>
      </c>
      <c r="H32" s="136">
        <v>2182.0999999999995</v>
      </c>
      <c r="I32" s="136">
        <v>2386</v>
      </c>
      <c r="J32" s="136">
        <v>2435.5500000000002</v>
      </c>
      <c r="K32" s="136">
        <v>2487.9500000000003</v>
      </c>
      <c r="L32" s="131">
        <v>2383.15</v>
      </c>
      <c r="M32" s="131">
        <v>2281.1999999999998</v>
      </c>
      <c r="N32" s="151">
        <v>6580250</v>
      </c>
      <c r="O32" s="349">
        <v>-1.5374831662427054E-2</v>
      </c>
    </row>
    <row r="33" spans="1:15" ht="15">
      <c r="A33" s="130">
        <v>27</v>
      </c>
      <c r="B33" s="114" t="s">
        <v>1998</v>
      </c>
      <c r="C33" s="130" t="s">
        <v>527</v>
      </c>
      <c r="D33" s="135">
        <v>1036.95</v>
      </c>
      <c r="E33" s="135">
        <v>1037</v>
      </c>
      <c r="F33" s="136">
        <v>1009.05</v>
      </c>
      <c r="G33" s="136">
        <v>981.15</v>
      </c>
      <c r="H33" s="136">
        <v>953.19999999999993</v>
      </c>
      <c r="I33" s="136">
        <v>1064.9000000000001</v>
      </c>
      <c r="J33" s="136">
        <v>1092.8499999999999</v>
      </c>
      <c r="K33" s="136">
        <v>1120.75</v>
      </c>
      <c r="L33" s="131">
        <v>1064.95</v>
      </c>
      <c r="M33" s="131">
        <v>1009.1</v>
      </c>
      <c r="N33" s="151">
        <v>1570400</v>
      </c>
      <c r="O33" s="349">
        <v>2.774869109947644E-2</v>
      </c>
    </row>
    <row r="34" spans="1:15" ht="15">
      <c r="A34" s="130">
        <v>29</v>
      </c>
      <c r="B34" s="114" t="s">
        <v>2001</v>
      </c>
      <c r="C34" s="130" t="s">
        <v>45</v>
      </c>
      <c r="D34" s="135">
        <v>99.3</v>
      </c>
      <c r="E34" s="135">
        <v>99.916666666666671</v>
      </c>
      <c r="F34" s="136">
        <v>97.63333333333334</v>
      </c>
      <c r="G34" s="136">
        <v>95.966666666666669</v>
      </c>
      <c r="H34" s="136">
        <v>93.683333333333337</v>
      </c>
      <c r="I34" s="136">
        <v>101.58333333333334</v>
      </c>
      <c r="J34" s="136">
        <v>103.86666666666667</v>
      </c>
      <c r="K34" s="136">
        <v>105.53333333333335</v>
      </c>
      <c r="L34" s="131">
        <v>102.2</v>
      </c>
      <c r="M34" s="131">
        <v>98.25</v>
      </c>
      <c r="N34" s="151">
        <v>75260000</v>
      </c>
      <c r="O34" s="349">
        <v>4.4845443382627729E-3</v>
      </c>
    </row>
    <row r="35" spans="1:15" ht="15">
      <c r="A35" s="130">
        <v>30</v>
      </c>
      <c r="B35" s="114" t="s">
        <v>2001</v>
      </c>
      <c r="C35" s="130" t="s">
        <v>46</v>
      </c>
      <c r="D35" s="135">
        <v>74.900000000000006</v>
      </c>
      <c r="E35" s="135">
        <v>75.05</v>
      </c>
      <c r="F35" s="136">
        <v>73.75</v>
      </c>
      <c r="G35" s="136">
        <v>72.600000000000009</v>
      </c>
      <c r="H35" s="136">
        <v>71.300000000000011</v>
      </c>
      <c r="I35" s="136">
        <v>76.199999999999989</v>
      </c>
      <c r="J35" s="136">
        <v>77.499999999999972</v>
      </c>
      <c r="K35" s="136">
        <v>78.649999999999977</v>
      </c>
      <c r="L35" s="131">
        <v>76.349999999999994</v>
      </c>
      <c r="M35" s="131">
        <v>73.900000000000006</v>
      </c>
      <c r="N35" s="151">
        <v>19614000</v>
      </c>
      <c r="O35" s="349">
        <v>3.5148828372387586E-2</v>
      </c>
    </row>
    <row r="36" spans="1:15" ht="15">
      <c r="A36" s="130">
        <v>31</v>
      </c>
      <c r="B36" s="114" t="s">
        <v>2003</v>
      </c>
      <c r="C36" s="130" t="s">
        <v>47</v>
      </c>
      <c r="D36" s="135">
        <v>911.8</v>
      </c>
      <c r="E36" s="135">
        <v>916.30000000000007</v>
      </c>
      <c r="F36" s="136">
        <v>897.60000000000014</v>
      </c>
      <c r="G36" s="136">
        <v>883.40000000000009</v>
      </c>
      <c r="H36" s="136">
        <v>864.70000000000016</v>
      </c>
      <c r="I36" s="136">
        <v>930.50000000000011</v>
      </c>
      <c r="J36" s="136">
        <v>949.20000000000016</v>
      </c>
      <c r="K36" s="136">
        <v>963.40000000000009</v>
      </c>
      <c r="L36" s="131">
        <v>935</v>
      </c>
      <c r="M36" s="131">
        <v>902.1</v>
      </c>
      <c r="N36" s="151">
        <v>1563100</v>
      </c>
      <c r="O36" s="349">
        <v>-0.11131957473420888</v>
      </c>
    </row>
    <row r="37" spans="1:15" ht="15">
      <c r="A37" s="130">
        <v>32</v>
      </c>
      <c r="B37" s="114" t="s">
        <v>2006</v>
      </c>
      <c r="C37" s="130" t="s">
        <v>190</v>
      </c>
      <c r="D37" s="135">
        <v>88.6</v>
      </c>
      <c r="E37" s="135">
        <v>87.283333333333346</v>
      </c>
      <c r="F37" s="136">
        <v>83.066666666666691</v>
      </c>
      <c r="G37" s="136">
        <v>77.533333333333346</v>
      </c>
      <c r="H37" s="136">
        <v>73.316666666666691</v>
      </c>
      <c r="I37" s="136">
        <v>92.816666666666691</v>
      </c>
      <c r="J37" s="136">
        <v>97.03333333333336</v>
      </c>
      <c r="K37" s="136">
        <v>102.56666666666669</v>
      </c>
      <c r="L37" s="131">
        <v>91.5</v>
      </c>
      <c r="M37" s="131">
        <v>81.75</v>
      </c>
      <c r="N37" s="151">
        <v>26574750</v>
      </c>
      <c r="O37" s="349">
        <v>9.4300114887151162E-2</v>
      </c>
    </row>
    <row r="38" spans="1:15" ht="15">
      <c r="A38" s="130">
        <v>33</v>
      </c>
      <c r="B38" s="114" t="s">
        <v>2010</v>
      </c>
      <c r="C38" s="130" t="s">
        <v>241</v>
      </c>
      <c r="D38" s="135">
        <v>531.04999999999995</v>
      </c>
      <c r="E38" s="135">
        <v>533.5333333333333</v>
      </c>
      <c r="F38" s="136">
        <v>520.36666666666656</v>
      </c>
      <c r="G38" s="136">
        <v>509.68333333333328</v>
      </c>
      <c r="H38" s="136">
        <v>496.51666666666654</v>
      </c>
      <c r="I38" s="136">
        <v>544.21666666666658</v>
      </c>
      <c r="J38" s="136">
        <v>557.38333333333333</v>
      </c>
      <c r="K38" s="136">
        <v>568.06666666666661</v>
      </c>
      <c r="L38" s="131">
        <v>546.70000000000005</v>
      </c>
      <c r="M38" s="131">
        <v>522.85</v>
      </c>
      <c r="N38" s="151">
        <v>1647500</v>
      </c>
      <c r="O38" s="349">
        <v>7.0152646963299772E-2</v>
      </c>
    </row>
    <row r="39" spans="1:15" ht="15">
      <c r="A39" s="130">
        <v>34</v>
      </c>
      <c r="B39" s="114" t="s">
        <v>1998</v>
      </c>
      <c r="C39" s="130" t="s">
        <v>559</v>
      </c>
      <c r="D39" s="135">
        <v>278.5</v>
      </c>
      <c r="E39" s="135">
        <v>278.83333333333331</v>
      </c>
      <c r="F39" s="136">
        <v>273.86666666666662</v>
      </c>
      <c r="G39" s="136">
        <v>269.23333333333329</v>
      </c>
      <c r="H39" s="136">
        <v>264.26666666666659</v>
      </c>
      <c r="I39" s="136">
        <v>283.46666666666664</v>
      </c>
      <c r="J39" s="136">
        <v>288.43333333333334</v>
      </c>
      <c r="K39" s="136">
        <v>293.06666666666666</v>
      </c>
      <c r="L39" s="131">
        <v>283.8</v>
      </c>
      <c r="M39" s="131">
        <v>274.2</v>
      </c>
      <c r="N39" s="151">
        <v>2285800</v>
      </c>
      <c r="O39" s="349">
        <v>-1.3295346628679962E-2</v>
      </c>
    </row>
    <row r="40" spans="1:15" ht="15">
      <c r="A40" s="130">
        <v>35</v>
      </c>
      <c r="B40" s="114" t="s">
        <v>2004</v>
      </c>
      <c r="C40" s="130" t="s">
        <v>1889</v>
      </c>
      <c r="D40" s="135">
        <v>883.8</v>
      </c>
      <c r="E40" s="135">
        <v>891.05000000000007</v>
      </c>
      <c r="F40" s="136">
        <v>871.50000000000011</v>
      </c>
      <c r="G40" s="136">
        <v>859.2</v>
      </c>
      <c r="H40" s="136">
        <v>839.65000000000009</v>
      </c>
      <c r="I40" s="136">
        <v>903.35000000000014</v>
      </c>
      <c r="J40" s="136">
        <v>922.90000000000009</v>
      </c>
      <c r="K40" s="136">
        <v>935.20000000000016</v>
      </c>
      <c r="L40" s="131">
        <v>910.6</v>
      </c>
      <c r="M40" s="131">
        <v>878.75</v>
      </c>
      <c r="N40" s="151">
        <v>7845000</v>
      </c>
      <c r="O40" s="349">
        <v>2.9122392758756395E-2</v>
      </c>
    </row>
    <row r="41" spans="1:15" ht="15">
      <c r="A41" s="130">
        <v>36</v>
      </c>
      <c r="B41" s="114" t="s">
        <v>2002</v>
      </c>
      <c r="C41" s="130" t="s">
        <v>48</v>
      </c>
      <c r="D41" s="135">
        <v>554.45000000000005</v>
      </c>
      <c r="E41" s="135">
        <v>553.5333333333333</v>
      </c>
      <c r="F41" s="136">
        <v>544.76666666666665</v>
      </c>
      <c r="G41" s="136">
        <v>535.08333333333337</v>
      </c>
      <c r="H41" s="136">
        <v>526.31666666666672</v>
      </c>
      <c r="I41" s="136">
        <v>563.21666666666658</v>
      </c>
      <c r="J41" s="136">
        <v>571.98333333333323</v>
      </c>
      <c r="K41" s="136">
        <v>581.66666666666652</v>
      </c>
      <c r="L41" s="131">
        <v>562.29999999999995</v>
      </c>
      <c r="M41" s="131">
        <v>543.85</v>
      </c>
      <c r="N41" s="151">
        <v>6762000</v>
      </c>
      <c r="O41" s="349">
        <v>2.1018300416742162E-2</v>
      </c>
    </row>
    <row r="42" spans="1:15" ht="15">
      <c r="A42" s="130">
        <v>37</v>
      </c>
      <c r="B42" s="114" t="s">
        <v>2005</v>
      </c>
      <c r="C42" s="130" t="s">
        <v>49</v>
      </c>
      <c r="D42" s="135">
        <v>295.85000000000002</v>
      </c>
      <c r="E42" s="135">
        <v>295.95</v>
      </c>
      <c r="F42" s="136">
        <v>286.89999999999998</v>
      </c>
      <c r="G42" s="136">
        <v>277.95</v>
      </c>
      <c r="H42" s="136">
        <v>268.89999999999998</v>
      </c>
      <c r="I42" s="136">
        <v>304.89999999999998</v>
      </c>
      <c r="J42" s="136">
        <v>313.95000000000005</v>
      </c>
      <c r="K42" s="136">
        <v>322.89999999999998</v>
      </c>
      <c r="L42" s="131">
        <v>305</v>
      </c>
      <c r="M42" s="131">
        <v>287</v>
      </c>
      <c r="N42" s="151">
        <v>45381500</v>
      </c>
      <c r="O42" s="349">
        <v>7.5866233864271158E-3</v>
      </c>
    </row>
    <row r="43" spans="1:15" ht="15">
      <c r="A43" s="130">
        <v>38</v>
      </c>
      <c r="B43" s="114" t="s">
        <v>2006</v>
      </c>
      <c r="C43" s="130" t="s">
        <v>50</v>
      </c>
      <c r="D43" s="135">
        <v>66.150000000000006</v>
      </c>
      <c r="E43" s="135">
        <v>67.166666666666671</v>
      </c>
      <c r="F43" s="136">
        <v>63.933333333333337</v>
      </c>
      <c r="G43" s="136">
        <v>61.716666666666669</v>
      </c>
      <c r="H43" s="136">
        <v>58.483333333333334</v>
      </c>
      <c r="I43" s="136">
        <v>69.38333333333334</v>
      </c>
      <c r="J43" s="136">
        <v>72.61666666666666</v>
      </c>
      <c r="K43" s="136">
        <v>74.833333333333343</v>
      </c>
      <c r="L43" s="131">
        <v>70.400000000000006</v>
      </c>
      <c r="M43" s="131">
        <v>64.95</v>
      </c>
      <c r="N43" s="151">
        <v>45690000</v>
      </c>
      <c r="O43" s="349">
        <v>7.594489579653832E-2</v>
      </c>
    </row>
    <row r="44" spans="1:15" ht="15">
      <c r="A44" s="130">
        <v>39</v>
      </c>
      <c r="B44" s="114" t="s">
        <v>2000</v>
      </c>
      <c r="C44" s="130" t="s">
        <v>51</v>
      </c>
      <c r="D44" s="135">
        <v>607</v>
      </c>
      <c r="E44" s="135">
        <v>618.23333333333323</v>
      </c>
      <c r="F44" s="136">
        <v>591.86666666666645</v>
      </c>
      <c r="G44" s="136">
        <v>576.73333333333323</v>
      </c>
      <c r="H44" s="136">
        <v>550.36666666666645</v>
      </c>
      <c r="I44" s="136">
        <v>633.36666666666645</v>
      </c>
      <c r="J44" s="136">
        <v>659.73333333333323</v>
      </c>
      <c r="K44" s="136">
        <v>674.86666666666645</v>
      </c>
      <c r="L44" s="131">
        <v>644.6</v>
      </c>
      <c r="M44" s="131">
        <v>603.1</v>
      </c>
      <c r="N44" s="151">
        <v>6335100</v>
      </c>
      <c r="O44" s="349">
        <v>5.5797210139493028E-2</v>
      </c>
    </row>
    <row r="45" spans="1:15" ht="15">
      <c r="A45" s="130">
        <v>40</v>
      </c>
      <c r="B45" s="114" t="s">
        <v>2002</v>
      </c>
      <c r="C45" s="130" t="s">
        <v>52</v>
      </c>
      <c r="D45" s="135">
        <v>18677</v>
      </c>
      <c r="E45" s="135">
        <v>18730.816666666666</v>
      </c>
      <c r="F45" s="136">
        <v>18346.183333333331</v>
      </c>
      <c r="G45" s="136">
        <v>18015.366666666665</v>
      </c>
      <c r="H45" s="136">
        <v>17630.73333333333</v>
      </c>
      <c r="I45" s="136">
        <v>19061.633333333331</v>
      </c>
      <c r="J45" s="136">
        <v>19446.266666666663</v>
      </c>
      <c r="K45" s="136">
        <v>19777.083333333332</v>
      </c>
      <c r="L45" s="131">
        <v>19115.45</v>
      </c>
      <c r="M45" s="131">
        <v>18400</v>
      </c>
      <c r="N45" s="151">
        <v>123150</v>
      </c>
      <c r="O45" s="349">
        <v>1.408102766798419E-2</v>
      </c>
    </row>
    <row r="46" spans="1:15" ht="15">
      <c r="A46" s="130">
        <v>41</v>
      </c>
      <c r="B46" s="114" t="s">
        <v>2007</v>
      </c>
      <c r="C46" s="130" t="s">
        <v>53</v>
      </c>
      <c r="D46" s="135">
        <v>276.55</v>
      </c>
      <c r="E46" s="135">
        <v>275.15000000000003</v>
      </c>
      <c r="F46" s="136">
        <v>268.95000000000005</v>
      </c>
      <c r="G46" s="136">
        <v>261.35000000000002</v>
      </c>
      <c r="H46" s="136">
        <v>255.15000000000003</v>
      </c>
      <c r="I46" s="136">
        <v>282.75000000000006</v>
      </c>
      <c r="J46" s="136">
        <v>288.95</v>
      </c>
      <c r="K46" s="136">
        <v>296.55000000000007</v>
      </c>
      <c r="L46" s="131">
        <v>281.35000000000002</v>
      </c>
      <c r="M46" s="131">
        <v>267.55</v>
      </c>
      <c r="N46" s="151">
        <v>14153400</v>
      </c>
      <c r="O46" s="349">
        <v>-2.6615498885862836E-2</v>
      </c>
    </row>
    <row r="47" spans="1:15" ht="15">
      <c r="A47" s="130">
        <v>42</v>
      </c>
      <c r="B47" s="114" t="s">
        <v>2003</v>
      </c>
      <c r="C47" s="130" t="s">
        <v>193</v>
      </c>
      <c r="D47" s="135">
        <v>5344</v>
      </c>
      <c r="E47" s="135">
        <v>5346.45</v>
      </c>
      <c r="F47" s="136">
        <v>5279.5499999999993</v>
      </c>
      <c r="G47" s="136">
        <v>5215.0999999999995</v>
      </c>
      <c r="H47" s="136">
        <v>5148.1999999999989</v>
      </c>
      <c r="I47" s="136">
        <v>5410.9</v>
      </c>
      <c r="J47" s="136">
        <v>5477.7999999999993</v>
      </c>
      <c r="K47" s="136">
        <v>5542.25</v>
      </c>
      <c r="L47" s="131">
        <v>5413.35</v>
      </c>
      <c r="M47" s="131">
        <v>5282</v>
      </c>
      <c r="N47" s="151">
        <v>1354800</v>
      </c>
      <c r="O47" s="349">
        <v>1.1951000896325068E-2</v>
      </c>
    </row>
    <row r="48" spans="1:15" ht="15">
      <c r="A48" s="130">
        <v>43</v>
      </c>
      <c r="B48" s="114" t="s">
        <v>2000</v>
      </c>
      <c r="C48" s="130" t="s">
        <v>195</v>
      </c>
      <c r="D48" s="135">
        <v>338.75</v>
      </c>
      <c r="E48" s="135">
        <v>339.86666666666667</v>
      </c>
      <c r="F48" s="136">
        <v>332.23333333333335</v>
      </c>
      <c r="G48" s="136">
        <v>325.7166666666667</v>
      </c>
      <c r="H48" s="136">
        <v>318.08333333333337</v>
      </c>
      <c r="I48" s="136">
        <v>346.38333333333333</v>
      </c>
      <c r="J48" s="136">
        <v>354.01666666666665</v>
      </c>
      <c r="K48" s="136">
        <v>360.5333333333333</v>
      </c>
      <c r="L48" s="131">
        <v>347.5</v>
      </c>
      <c r="M48" s="131">
        <v>333.35</v>
      </c>
      <c r="N48" s="151">
        <v>8428800</v>
      </c>
      <c r="O48" s="349">
        <v>-1.8263138278046962E-2</v>
      </c>
    </row>
    <row r="49" spans="1:15" ht="15">
      <c r="A49" s="130">
        <v>44</v>
      </c>
      <c r="B49" s="114" t="s">
        <v>2001</v>
      </c>
      <c r="C49" s="130" t="s">
        <v>54</v>
      </c>
      <c r="D49" s="135">
        <v>213.05</v>
      </c>
      <c r="E49" s="135">
        <v>213.44999999999996</v>
      </c>
      <c r="F49" s="136">
        <v>209.79999999999993</v>
      </c>
      <c r="G49" s="136">
        <v>206.54999999999995</v>
      </c>
      <c r="H49" s="136">
        <v>202.89999999999992</v>
      </c>
      <c r="I49" s="136">
        <v>216.69999999999993</v>
      </c>
      <c r="J49" s="136">
        <v>220.34999999999997</v>
      </c>
      <c r="K49" s="136">
        <v>223.59999999999994</v>
      </c>
      <c r="L49" s="131">
        <v>217.1</v>
      </c>
      <c r="M49" s="131">
        <v>210.2</v>
      </c>
      <c r="N49" s="151">
        <v>8716000</v>
      </c>
      <c r="O49" s="349">
        <v>2.7345591702027345E-2</v>
      </c>
    </row>
    <row r="50" spans="1:15" ht="15">
      <c r="A50" s="130">
        <v>45</v>
      </c>
      <c r="B50" s="114" t="s">
        <v>1998</v>
      </c>
      <c r="C50" s="130" t="s">
        <v>610</v>
      </c>
      <c r="D50" s="135">
        <v>255.95</v>
      </c>
      <c r="E50" s="135">
        <v>256.13333333333333</v>
      </c>
      <c r="F50" s="136">
        <v>247.66666666666663</v>
      </c>
      <c r="G50" s="136">
        <v>239.3833333333333</v>
      </c>
      <c r="H50" s="136">
        <v>230.9166666666666</v>
      </c>
      <c r="I50" s="136">
        <v>264.41666666666663</v>
      </c>
      <c r="J50" s="136">
        <v>272.88333333333333</v>
      </c>
      <c r="K50" s="136">
        <v>281.16666666666669</v>
      </c>
      <c r="L50" s="131">
        <v>264.60000000000002</v>
      </c>
      <c r="M50" s="131">
        <v>247.85</v>
      </c>
      <c r="N50" s="151">
        <v>3866250</v>
      </c>
      <c r="O50" s="349">
        <v>-4.3303433343643671E-2</v>
      </c>
    </row>
    <row r="51" spans="1:15" ht="15">
      <c r="A51" s="130">
        <v>46</v>
      </c>
      <c r="B51" s="114" t="s">
        <v>2004</v>
      </c>
      <c r="C51" s="130" t="s">
        <v>611</v>
      </c>
      <c r="D51" s="135">
        <v>451.65</v>
      </c>
      <c r="E51" s="135">
        <v>453.66666666666669</v>
      </c>
      <c r="F51" s="136">
        <v>443.98333333333335</v>
      </c>
      <c r="G51" s="136">
        <v>436.31666666666666</v>
      </c>
      <c r="H51" s="136">
        <v>426.63333333333333</v>
      </c>
      <c r="I51" s="136">
        <v>461.33333333333337</v>
      </c>
      <c r="J51" s="136">
        <v>471.01666666666665</v>
      </c>
      <c r="K51" s="136">
        <v>478.68333333333339</v>
      </c>
      <c r="L51" s="131">
        <v>463.35</v>
      </c>
      <c r="M51" s="131">
        <v>446</v>
      </c>
      <c r="N51" s="151">
        <v>6020000</v>
      </c>
      <c r="O51" s="349">
        <v>1.0067114093959731E-2</v>
      </c>
    </row>
    <row r="52" spans="1:15" ht="15">
      <c r="A52" s="130">
        <v>47</v>
      </c>
      <c r="B52" s="114" t="s">
        <v>2007</v>
      </c>
      <c r="C52" s="130" t="s">
        <v>233</v>
      </c>
      <c r="D52" s="135">
        <v>145.69999999999999</v>
      </c>
      <c r="E52" s="135">
        <v>145.48333333333332</v>
      </c>
      <c r="F52" s="136">
        <v>142.51666666666665</v>
      </c>
      <c r="G52" s="136">
        <v>139.33333333333334</v>
      </c>
      <c r="H52" s="136">
        <v>136.36666666666667</v>
      </c>
      <c r="I52" s="136">
        <v>148.66666666666663</v>
      </c>
      <c r="J52" s="136">
        <v>151.63333333333327</v>
      </c>
      <c r="K52" s="136">
        <v>154.81666666666661</v>
      </c>
      <c r="L52" s="131">
        <v>148.44999999999999</v>
      </c>
      <c r="M52" s="131">
        <v>142.30000000000001</v>
      </c>
      <c r="N52" s="151">
        <v>7347200</v>
      </c>
      <c r="O52" s="349">
        <v>-2.5621982918678055E-2</v>
      </c>
    </row>
    <row r="53" spans="1:15" ht="15">
      <c r="A53" s="130">
        <v>48</v>
      </c>
      <c r="B53" s="114" t="s">
        <v>2002</v>
      </c>
      <c r="C53" s="130" t="s">
        <v>232</v>
      </c>
      <c r="D53" s="135">
        <v>1110.1500000000001</v>
      </c>
      <c r="E53" s="135">
        <v>1076.4166666666667</v>
      </c>
      <c r="F53" s="136">
        <v>1026.8333333333335</v>
      </c>
      <c r="G53" s="136">
        <v>943.51666666666677</v>
      </c>
      <c r="H53" s="136">
        <v>893.93333333333351</v>
      </c>
      <c r="I53" s="136">
        <v>1159.7333333333336</v>
      </c>
      <c r="J53" s="136">
        <v>1209.3166666666671</v>
      </c>
      <c r="K53" s="136">
        <v>1292.6333333333334</v>
      </c>
      <c r="L53" s="131">
        <v>1126</v>
      </c>
      <c r="M53" s="131">
        <v>993.1</v>
      </c>
      <c r="N53" s="151">
        <v>905800</v>
      </c>
      <c r="O53" s="349">
        <v>-4.3606799704360683E-2</v>
      </c>
    </row>
    <row r="54" spans="1:15" ht="15">
      <c r="A54" s="130">
        <v>49</v>
      </c>
      <c r="B54" s="114" t="s">
        <v>1996</v>
      </c>
      <c r="C54" s="130" t="s">
        <v>55</v>
      </c>
      <c r="D54" s="135">
        <v>773.8</v>
      </c>
      <c r="E54" s="135">
        <v>772.44999999999993</v>
      </c>
      <c r="F54" s="136">
        <v>754.64999999999986</v>
      </c>
      <c r="G54" s="136">
        <v>735.49999999999989</v>
      </c>
      <c r="H54" s="136">
        <v>717.69999999999982</v>
      </c>
      <c r="I54" s="136">
        <v>791.59999999999991</v>
      </c>
      <c r="J54" s="136">
        <v>809.39999999999986</v>
      </c>
      <c r="K54" s="136">
        <v>828.55</v>
      </c>
      <c r="L54" s="131">
        <v>790.25</v>
      </c>
      <c r="M54" s="131">
        <v>753.3</v>
      </c>
      <c r="N54" s="151">
        <v>5755200</v>
      </c>
      <c r="O54" s="349">
        <v>-1.9122609673790775E-2</v>
      </c>
    </row>
    <row r="55" spans="1:15" ht="15">
      <c r="A55" s="130">
        <v>50</v>
      </c>
      <c r="B55" s="114" t="s">
        <v>1999</v>
      </c>
      <c r="C55" s="130" t="s">
        <v>56</v>
      </c>
      <c r="D55" s="135">
        <v>850.3</v>
      </c>
      <c r="E55" s="135">
        <v>853.43333333333339</v>
      </c>
      <c r="F55" s="136">
        <v>830.86666666666679</v>
      </c>
      <c r="G55" s="136">
        <v>811.43333333333339</v>
      </c>
      <c r="H55" s="136">
        <v>788.86666666666679</v>
      </c>
      <c r="I55" s="136">
        <v>872.86666666666679</v>
      </c>
      <c r="J55" s="136">
        <v>895.43333333333339</v>
      </c>
      <c r="K55" s="136">
        <v>914.86666666666679</v>
      </c>
      <c r="L55" s="131">
        <v>876</v>
      </c>
      <c r="M55" s="131">
        <v>834</v>
      </c>
      <c r="N55" s="151">
        <v>3009050</v>
      </c>
      <c r="O55" s="349">
        <v>-5.1490984743411926E-2</v>
      </c>
    </row>
    <row r="56" spans="1:15" ht="15">
      <c r="A56" s="130">
        <v>51</v>
      </c>
      <c r="B56" s="114" t="s">
        <v>1999</v>
      </c>
      <c r="C56" s="130" t="s">
        <v>2072</v>
      </c>
      <c r="D56" s="135">
        <v>35.1</v>
      </c>
      <c r="E56" s="135">
        <v>35.216666666666669</v>
      </c>
      <c r="F56" s="136">
        <v>34.38333333333334</v>
      </c>
      <c r="G56" s="136">
        <v>33.666666666666671</v>
      </c>
      <c r="H56" s="136">
        <v>32.833333333333343</v>
      </c>
      <c r="I56" s="136">
        <v>35.933333333333337</v>
      </c>
      <c r="J56" s="136">
        <v>36.766666666666666</v>
      </c>
      <c r="K56" s="136">
        <v>37.483333333333334</v>
      </c>
      <c r="L56" s="131">
        <v>36.049999999999997</v>
      </c>
      <c r="M56" s="131">
        <v>34.5</v>
      </c>
      <c r="N56" s="151">
        <v>34020000</v>
      </c>
      <c r="O56" s="349">
        <v>1.06951871657754E-2</v>
      </c>
    </row>
    <row r="57" spans="1:15" ht="15">
      <c r="A57" s="130">
        <v>52</v>
      </c>
      <c r="B57" s="49" t="s">
        <v>1998</v>
      </c>
      <c r="C57" s="130" t="s">
        <v>638</v>
      </c>
      <c r="D57" s="135">
        <v>258.89999999999998</v>
      </c>
      <c r="E57" s="135">
        <v>258.39999999999998</v>
      </c>
      <c r="F57" s="136">
        <v>252.84999999999997</v>
      </c>
      <c r="G57" s="136">
        <v>246.79999999999998</v>
      </c>
      <c r="H57" s="136">
        <v>241.24999999999997</v>
      </c>
      <c r="I57" s="136">
        <v>264.44999999999993</v>
      </c>
      <c r="J57" s="136">
        <v>269.99999999999989</v>
      </c>
      <c r="K57" s="136">
        <v>276.04999999999995</v>
      </c>
      <c r="L57" s="131">
        <v>263.95</v>
      </c>
      <c r="M57" s="131">
        <v>252.35</v>
      </c>
      <c r="N57" s="151">
        <v>1092000</v>
      </c>
      <c r="O57" s="349">
        <v>5.5248618784530384E-3</v>
      </c>
    </row>
    <row r="58" spans="1:15" ht="15">
      <c r="A58" s="130">
        <v>53</v>
      </c>
      <c r="B58" s="114" t="s">
        <v>1998</v>
      </c>
      <c r="C58" s="130" t="s">
        <v>640</v>
      </c>
      <c r="D58" s="135">
        <v>1207.75</v>
      </c>
      <c r="E58" s="135">
        <v>1196.25</v>
      </c>
      <c r="F58" s="136">
        <v>1159.5</v>
      </c>
      <c r="G58" s="136">
        <v>1111.25</v>
      </c>
      <c r="H58" s="136">
        <v>1074.5</v>
      </c>
      <c r="I58" s="136">
        <v>1244.5</v>
      </c>
      <c r="J58" s="136">
        <v>1281.25</v>
      </c>
      <c r="K58" s="136">
        <v>1329.5</v>
      </c>
      <c r="L58" s="131">
        <v>1233</v>
      </c>
      <c r="M58" s="131">
        <v>1148</v>
      </c>
      <c r="N58" s="151">
        <v>534500</v>
      </c>
      <c r="O58" s="349">
        <v>-6.6375545851528384E-2</v>
      </c>
    </row>
    <row r="59" spans="1:15" ht="15">
      <c r="A59" s="130">
        <v>54</v>
      </c>
      <c r="B59" s="114" t="s">
        <v>2000</v>
      </c>
      <c r="C59" s="130" t="s">
        <v>57</v>
      </c>
      <c r="D59" s="135">
        <v>606.45000000000005</v>
      </c>
      <c r="E59" s="135">
        <v>607.15</v>
      </c>
      <c r="F59" s="136">
        <v>601.29999999999995</v>
      </c>
      <c r="G59" s="136">
        <v>596.15</v>
      </c>
      <c r="H59" s="136">
        <v>590.29999999999995</v>
      </c>
      <c r="I59" s="136">
        <v>612.29999999999995</v>
      </c>
      <c r="J59" s="136">
        <v>618.15000000000009</v>
      </c>
      <c r="K59" s="136">
        <v>623.29999999999995</v>
      </c>
      <c r="L59" s="131">
        <v>613</v>
      </c>
      <c r="M59" s="131">
        <v>602</v>
      </c>
      <c r="N59" s="151">
        <v>8538000</v>
      </c>
      <c r="O59" s="349">
        <v>-7.0224719101123594E-4</v>
      </c>
    </row>
    <row r="60" spans="1:15" ht="15">
      <c r="A60" s="130">
        <v>55</v>
      </c>
      <c r="B60" s="114" t="s">
        <v>1998</v>
      </c>
      <c r="C60" s="130" t="s">
        <v>58</v>
      </c>
      <c r="D60" s="135">
        <v>281.60000000000002</v>
      </c>
      <c r="E60" s="135">
        <v>280.78333333333336</v>
      </c>
      <c r="F60" s="136">
        <v>277.56666666666672</v>
      </c>
      <c r="G60" s="136">
        <v>273.53333333333336</v>
      </c>
      <c r="H60" s="136">
        <v>270.31666666666672</v>
      </c>
      <c r="I60" s="136">
        <v>284.81666666666672</v>
      </c>
      <c r="J60" s="136">
        <v>288.0333333333333</v>
      </c>
      <c r="K60" s="136">
        <v>292.06666666666672</v>
      </c>
      <c r="L60" s="131">
        <v>284</v>
      </c>
      <c r="M60" s="131">
        <v>276.75</v>
      </c>
      <c r="N60" s="151">
        <v>14522200</v>
      </c>
      <c r="O60" s="349">
        <v>2.5820170109356016E-3</v>
      </c>
    </row>
    <row r="61" spans="1:15" ht="15">
      <c r="A61" s="130">
        <v>56</v>
      </c>
      <c r="B61" s="114" t="s">
        <v>2003</v>
      </c>
      <c r="C61" s="130" t="s">
        <v>59</v>
      </c>
      <c r="D61" s="135">
        <v>1098.7</v>
      </c>
      <c r="E61" s="135">
        <v>1100.6333333333334</v>
      </c>
      <c r="F61" s="136">
        <v>1086.916666666667</v>
      </c>
      <c r="G61" s="136">
        <v>1075.1333333333334</v>
      </c>
      <c r="H61" s="136">
        <v>1061.416666666667</v>
      </c>
      <c r="I61" s="136">
        <v>1112.416666666667</v>
      </c>
      <c r="J61" s="136">
        <v>1126.1333333333337</v>
      </c>
      <c r="K61" s="136">
        <v>1137.916666666667</v>
      </c>
      <c r="L61" s="131">
        <v>1114.3499999999999</v>
      </c>
      <c r="M61" s="131">
        <v>1088.8499999999999</v>
      </c>
      <c r="N61" s="151">
        <v>1476300</v>
      </c>
      <c r="O61" s="349">
        <v>2.0813165537270088E-2</v>
      </c>
    </row>
    <row r="62" spans="1:15" ht="15">
      <c r="A62" s="130">
        <v>57</v>
      </c>
      <c r="B62" s="114" t="s">
        <v>1998</v>
      </c>
      <c r="C62" s="130" t="s">
        <v>196</v>
      </c>
      <c r="D62" s="135">
        <v>579.35</v>
      </c>
      <c r="E62" s="135">
        <v>575.01666666666665</v>
      </c>
      <c r="F62" s="136">
        <v>563.0333333333333</v>
      </c>
      <c r="G62" s="136">
        <v>546.7166666666667</v>
      </c>
      <c r="H62" s="136">
        <v>534.73333333333335</v>
      </c>
      <c r="I62" s="136">
        <v>591.33333333333326</v>
      </c>
      <c r="J62" s="136">
        <v>603.31666666666661</v>
      </c>
      <c r="K62" s="136">
        <v>619.63333333333321</v>
      </c>
      <c r="L62" s="131">
        <v>587</v>
      </c>
      <c r="M62" s="131">
        <v>558.70000000000005</v>
      </c>
      <c r="N62" s="151">
        <v>2308750</v>
      </c>
      <c r="O62" s="349">
        <v>3.1843575418994415E-2</v>
      </c>
    </row>
    <row r="63" spans="1:15" ht="15">
      <c r="A63" s="130">
        <v>58</v>
      </c>
      <c r="B63" s="114" t="s">
        <v>2006</v>
      </c>
      <c r="C63" s="130" t="s">
        <v>349</v>
      </c>
      <c r="D63" s="135">
        <v>675.9</v>
      </c>
      <c r="E63" s="135">
        <v>675.85</v>
      </c>
      <c r="F63" s="136">
        <v>660.05000000000007</v>
      </c>
      <c r="G63" s="136">
        <v>644.20000000000005</v>
      </c>
      <c r="H63" s="136">
        <v>628.40000000000009</v>
      </c>
      <c r="I63" s="136">
        <v>691.7</v>
      </c>
      <c r="J63" s="136">
        <v>707.5</v>
      </c>
      <c r="K63" s="136">
        <v>723.35</v>
      </c>
      <c r="L63" s="131">
        <v>691.65</v>
      </c>
      <c r="M63" s="131">
        <v>660</v>
      </c>
      <c r="N63" s="151">
        <v>714000</v>
      </c>
      <c r="O63" s="349">
        <v>-4.3151969981238276E-2</v>
      </c>
    </row>
    <row r="64" spans="1:15" ht="15">
      <c r="A64" s="130">
        <v>59</v>
      </c>
      <c r="B64" s="114" t="s">
        <v>2003</v>
      </c>
      <c r="C64" s="130" t="s">
        <v>60</v>
      </c>
      <c r="D64" s="135">
        <v>396.9</v>
      </c>
      <c r="E64" s="135">
        <v>398.61666666666662</v>
      </c>
      <c r="F64" s="136">
        <v>391.93333333333322</v>
      </c>
      <c r="G64" s="136">
        <v>386.96666666666658</v>
      </c>
      <c r="H64" s="136">
        <v>380.28333333333319</v>
      </c>
      <c r="I64" s="136">
        <v>403.58333333333326</v>
      </c>
      <c r="J64" s="136">
        <v>410.26666666666665</v>
      </c>
      <c r="K64" s="136">
        <v>415.23333333333329</v>
      </c>
      <c r="L64" s="131">
        <v>405.3</v>
      </c>
      <c r="M64" s="131">
        <v>393.65</v>
      </c>
      <c r="N64" s="151">
        <v>15453750</v>
      </c>
      <c r="O64" s="349">
        <v>-1.81861499364676E-2</v>
      </c>
    </row>
    <row r="65" spans="1:15" ht="15">
      <c r="A65" s="130">
        <v>60</v>
      </c>
      <c r="B65" s="114" t="s">
        <v>1997</v>
      </c>
      <c r="C65" s="130" t="s">
        <v>675</v>
      </c>
      <c r="D65" s="135">
        <v>2075.9</v>
      </c>
      <c r="E65" s="135">
        <v>2069.8500000000004</v>
      </c>
      <c r="F65" s="136">
        <v>2041.1500000000005</v>
      </c>
      <c r="G65" s="136">
        <v>2006.4</v>
      </c>
      <c r="H65" s="136">
        <v>1977.7000000000003</v>
      </c>
      <c r="I65" s="136">
        <v>2104.6000000000008</v>
      </c>
      <c r="J65" s="136">
        <v>2133.3000000000006</v>
      </c>
      <c r="K65" s="136">
        <v>2168.0500000000011</v>
      </c>
      <c r="L65" s="131">
        <v>2098.5500000000002</v>
      </c>
      <c r="M65" s="131">
        <v>2035.1</v>
      </c>
      <c r="N65" s="151">
        <v>373200</v>
      </c>
      <c r="O65" s="349">
        <v>7.2874493927125505E-3</v>
      </c>
    </row>
    <row r="66" spans="1:15" ht="15">
      <c r="A66" s="130">
        <v>61</v>
      </c>
      <c r="B66" s="114" t="s">
        <v>2001</v>
      </c>
      <c r="C66" s="130" t="s">
        <v>370</v>
      </c>
      <c r="D66" s="135">
        <v>153.35</v>
      </c>
      <c r="E66" s="135">
        <v>154.86666666666667</v>
      </c>
      <c r="F66" s="136">
        <v>150.08333333333334</v>
      </c>
      <c r="G66" s="136">
        <v>146.81666666666666</v>
      </c>
      <c r="H66" s="136">
        <v>142.03333333333333</v>
      </c>
      <c r="I66" s="136">
        <v>158.13333333333335</v>
      </c>
      <c r="J66" s="136">
        <v>162.91666666666666</v>
      </c>
      <c r="K66" s="136">
        <v>166.18333333333337</v>
      </c>
      <c r="L66" s="131">
        <v>159.65</v>
      </c>
      <c r="M66" s="131">
        <v>151.6</v>
      </c>
      <c r="N66" s="151">
        <v>4230000</v>
      </c>
      <c r="O66" s="349">
        <v>3.8674033149171269E-2</v>
      </c>
    </row>
    <row r="67" spans="1:15" ht="15">
      <c r="A67" s="130">
        <v>62</v>
      </c>
      <c r="B67" s="114" t="s">
        <v>2004</v>
      </c>
      <c r="C67" s="130" t="s">
        <v>234</v>
      </c>
      <c r="D67" s="135">
        <v>177.15</v>
      </c>
      <c r="E67" s="135">
        <v>180.46666666666667</v>
      </c>
      <c r="F67" s="136">
        <v>169.33333333333334</v>
      </c>
      <c r="G67" s="136">
        <v>161.51666666666668</v>
      </c>
      <c r="H67" s="136">
        <v>150.38333333333335</v>
      </c>
      <c r="I67" s="136">
        <v>188.28333333333333</v>
      </c>
      <c r="J67" s="136">
        <v>199.41666666666666</v>
      </c>
      <c r="K67" s="136">
        <v>207.23333333333332</v>
      </c>
      <c r="L67" s="131">
        <v>191.6</v>
      </c>
      <c r="M67" s="131">
        <v>172.65</v>
      </c>
      <c r="N67" s="151">
        <v>19855500</v>
      </c>
      <c r="O67" s="349">
        <v>9.5596755504055622E-2</v>
      </c>
    </row>
    <row r="68" spans="1:15" ht="15">
      <c r="A68" s="130">
        <v>63</v>
      </c>
      <c r="B68" s="114" t="s">
        <v>2008</v>
      </c>
      <c r="C68" s="130" t="s">
        <v>61</v>
      </c>
      <c r="D68" s="135">
        <v>40.4</v>
      </c>
      <c r="E68" s="135">
        <v>39.43333333333333</v>
      </c>
      <c r="F68" s="136">
        <v>37.466666666666661</v>
      </c>
      <c r="G68" s="136">
        <v>34.533333333333331</v>
      </c>
      <c r="H68" s="136">
        <v>32.566666666666663</v>
      </c>
      <c r="I68" s="136">
        <v>42.36666666666666</v>
      </c>
      <c r="J68" s="136">
        <v>44.333333333333329</v>
      </c>
      <c r="K68" s="136">
        <v>47.266666666666659</v>
      </c>
      <c r="L68" s="131">
        <v>41.4</v>
      </c>
      <c r="M68" s="131">
        <v>36.5</v>
      </c>
      <c r="N68" s="151">
        <v>40864000</v>
      </c>
      <c r="O68" s="349">
        <v>-5.7042643529628949E-2</v>
      </c>
    </row>
    <row r="69" spans="1:15" ht="15">
      <c r="A69" s="130">
        <v>64</v>
      </c>
      <c r="B69" s="114" t="s">
        <v>2000</v>
      </c>
      <c r="C69" s="130" t="s">
        <v>62</v>
      </c>
      <c r="D69" s="135">
        <v>1256.8</v>
      </c>
      <c r="E69" s="135">
        <v>1258.7499999999998</v>
      </c>
      <c r="F69" s="136">
        <v>1236.1499999999996</v>
      </c>
      <c r="G69" s="136">
        <v>1215.4999999999998</v>
      </c>
      <c r="H69" s="136">
        <v>1192.8999999999996</v>
      </c>
      <c r="I69" s="136">
        <v>1279.3999999999996</v>
      </c>
      <c r="J69" s="136">
        <v>1301.9999999999995</v>
      </c>
      <c r="K69" s="136">
        <v>1322.6499999999996</v>
      </c>
      <c r="L69" s="131">
        <v>1281.3499999999999</v>
      </c>
      <c r="M69" s="131">
        <v>1238.0999999999999</v>
      </c>
      <c r="N69" s="151">
        <v>2333600</v>
      </c>
      <c r="O69" s="349">
        <v>-2.2453083109919572E-2</v>
      </c>
    </row>
    <row r="70" spans="1:15" ht="15">
      <c r="A70" s="130">
        <v>65</v>
      </c>
      <c r="B70" s="114" t="s">
        <v>2009</v>
      </c>
      <c r="C70" s="130" t="s">
        <v>63</v>
      </c>
      <c r="D70" s="135">
        <v>154.19999999999999</v>
      </c>
      <c r="E70" s="135">
        <v>153.96666666666667</v>
      </c>
      <c r="F70" s="136">
        <v>150.78333333333333</v>
      </c>
      <c r="G70" s="136">
        <v>147.36666666666667</v>
      </c>
      <c r="H70" s="136">
        <v>144.18333333333334</v>
      </c>
      <c r="I70" s="136">
        <v>157.38333333333333</v>
      </c>
      <c r="J70" s="136">
        <v>160.56666666666666</v>
      </c>
      <c r="K70" s="136">
        <v>163.98333333333332</v>
      </c>
      <c r="L70" s="131">
        <v>157.15</v>
      </c>
      <c r="M70" s="131">
        <v>150.55000000000001</v>
      </c>
      <c r="N70" s="151">
        <v>25815000</v>
      </c>
      <c r="O70" s="349">
        <v>2.4269488399184546E-3</v>
      </c>
    </row>
    <row r="71" spans="1:15" ht="15">
      <c r="A71" s="130">
        <v>66</v>
      </c>
      <c r="B71" s="114" t="s">
        <v>2000</v>
      </c>
      <c r="C71" s="130" t="s">
        <v>64</v>
      </c>
      <c r="D71" s="135">
        <v>2405.4</v>
      </c>
      <c r="E71" s="135">
        <v>2414.0499999999997</v>
      </c>
      <c r="F71" s="136">
        <v>2370.3499999999995</v>
      </c>
      <c r="G71" s="136">
        <v>2335.2999999999997</v>
      </c>
      <c r="H71" s="136">
        <v>2291.5999999999995</v>
      </c>
      <c r="I71" s="136">
        <v>2449.0999999999995</v>
      </c>
      <c r="J71" s="136">
        <v>2492.7999999999993</v>
      </c>
      <c r="K71" s="136">
        <v>2527.8499999999995</v>
      </c>
      <c r="L71" s="131">
        <v>2457.75</v>
      </c>
      <c r="M71" s="131">
        <v>2379</v>
      </c>
      <c r="N71" s="151">
        <v>4070750</v>
      </c>
      <c r="O71" s="349">
        <v>2.5184159163885916E-2</v>
      </c>
    </row>
    <row r="72" spans="1:15" ht="15">
      <c r="A72" s="130">
        <v>67</v>
      </c>
      <c r="B72" s="114" t="s">
        <v>2002</v>
      </c>
      <c r="C72" s="130" t="s">
        <v>65</v>
      </c>
      <c r="D72" s="135">
        <v>21852.400000000001</v>
      </c>
      <c r="E72" s="135">
        <v>21954.466666666664</v>
      </c>
      <c r="F72" s="136">
        <v>21634.133333333328</v>
      </c>
      <c r="G72" s="136">
        <v>21415.866666666665</v>
      </c>
      <c r="H72" s="136">
        <v>21095.533333333329</v>
      </c>
      <c r="I72" s="136">
        <v>22172.733333333326</v>
      </c>
      <c r="J72" s="136">
        <v>22493.066666666662</v>
      </c>
      <c r="K72" s="136">
        <v>22711.333333333325</v>
      </c>
      <c r="L72" s="131">
        <v>22274.799999999999</v>
      </c>
      <c r="M72" s="131">
        <v>21736.2</v>
      </c>
      <c r="N72" s="151">
        <v>273275</v>
      </c>
      <c r="O72" s="349">
        <v>-7.8961699037937913E-3</v>
      </c>
    </row>
    <row r="73" spans="1:15" ht="15">
      <c r="A73" s="130">
        <v>68</v>
      </c>
      <c r="B73" s="114" t="s">
        <v>2010</v>
      </c>
      <c r="C73" s="130" t="s">
        <v>66</v>
      </c>
      <c r="D73" s="135">
        <v>113.2</v>
      </c>
      <c r="E73" s="135">
        <v>112.51666666666667</v>
      </c>
      <c r="F73" s="136">
        <v>110.48333333333333</v>
      </c>
      <c r="G73" s="136">
        <v>107.76666666666667</v>
      </c>
      <c r="H73" s="136">
        <v>105.73333333333333</v>
      </c>
      <c r="I73" s="136">
        <v>115.23333333333333</v>
      </c>
      <c r="J73" s="136">
        <v>117.26666666666667</v>
      </c>
      <c r="K73" s="136">
        <v>119.98333333333333</v>
      </c>
      <c r="L73" s="131">
        <v>114.55</v>
      </c>
      <c r="M73" s="131">
        <v>109.8</v>
      </c>
      <c r="N73" s="151">
        <v>6398000</v>
      </c>
      <c r="O73" s="349">
        <v>-9.7508125677139759E-3</v>
      </c>
    </row>
    <row r="74" spans="1:15" ht="15">
      <c r="A74" s="130">
        <v>69</v>
      </c>
      <c r="B74" s="114" t="s">
        <v>2004</v>
      </c>
      <c r="C74" s="130" t="s">
        <v>739</v>
      </c>
      <c r="D74" s="135">
        <v>99.4</v>
      </c>
      <c r="E74" s="135">
        <v>98.816666666666677</v>
      </c>
      <c r="F74" s="136">
        <v>81.683333333333351</v>
      </c>
      <c r="G74" s="136">
        <v>63.966666666666669</v>
      </c>
      <c r="H74" s="136">
        <v>46.833333333333343</v>
      </c>
      <c r="I74" s="136">
        <v>116.53333333333336</v>
      </c>
      <c r="J74" s="136">
        <v>133.66666666666669</v>
      </c>
      <c r="K74" s="136">
        <v>151.38333333333338</v>
      </c>
      <c r="L74" s="131">
        <v>115.95</v>
      </c>
      <c r="M74" s="131">
        <v>81.099999999999994</v>
      </c>
      <c r="N74" s="151">
        <v>14952000</v>
      </c>
      <c r="O74" s="349">
        <v>0.62875816993464051</v>
      </c>
    </row>
    <row r="75" spans="1:15" ht="15">
      <c r="A75" s="130">
        <v>70</v>
      </c>
      <c r="B75" s="114" t="s">
        <v>2002</v>
      </c>
      <c r="C75" s="130" t="s">
        <v>745</v>
      </c>
      <c r="D75" s="135">
        <v>572.54999999999995</v>
      </c>
      <c r="E75" s="135">
        <v>569.85</v>
      </c>
      <c r="F75" s="136">
        <v>556</v>
      </c>
      <c r="G75" s="136">
        <v>539.44999999999993</v>
      </c>
      <c r="H75" s="136">
        <v>525.59999999999991</v>
      </c>
      <c r="I75" s="136">
        <v>586.40000000000009</v>
      </c>
      <c r="J75" s="136">
        <v>600.25000000000023</v>
      </c>
      <c r="K75" s="136">
        <v>616.80000000000018</v>
      </c>
      <c r="L75" s="131">
        <v>583.70000000000005</v>
      </c>
      <c r="M75" s="131">
        <v>553.29999999999995</v>
      </c>
      <c r="N75" s="151">
        <v>4008400</v>
      </c>
      <c r="O75" s="349">
        <v>-1.406926406926407E-2</v>
      </c>
    </row>
    <row r="76" spans="1:15" ht="15">
      <c r="A76" s="130">
        <v>71</v>
      </c>
      <c r="B76" s="114" t="s">
        <v>2002</v>
      </c>
      <c r="C76" s="130" t="s">
        <v>67</v>
      </c>
      <c r="D76" s="135">
        <v>251.45</v>
      </c>
      <c r="E76" s="135">
        <v>252.63333333333333</v>
      </c>
      <c r="F76" s="136">
        <v>248.86666666666667</v>
      </c>
      <c r="G76" s="136">
        <v>246.28333333333336</v>
      </c>
      <c r="H76" s="136">
        <v>242.51666666666671</v>
      </c>
      <c r="I76" s="136">
        <v>255.21666666666664</v>
      </c>
      <c r="J76" s="136">
        <v>258.98333333333329</v>
      </c>
      <c r="K76" s="136">
        <v>261.56666666666661</v>
      </c>
      <c r="L76" s="131">
        <v>256.39999999999998</v>
      </c>
      <c r="M76" s="131">
        <v>250.05</v>
      </c>
      <c r="N76" s="151">
        <v>5060000</v>
      </c>
      <c r="O76" s="349">
        <v>3.349673202614379E-2</v>
      </c>
    </row>
    <row r="77" spans="1:15" ht="15">
      <c r="A77" s="130">
        <v>72</v>
      </c>
      <c r="B77" s="114" t="s">
        <v>2001</v>
      </c>
      <c r="C77" s="130" t="s">
        <v>68</v>
      </c>
      <c r="D77" s="135">
        <v>79.849999999999994</v>
      </c>
      <c r="E77" s="135">
        <v>80.38333333333334</v>
      </c>
      <c r="F77" s="136">
        <v>78.866666666666674</v>
      </c>
      <c r="G77" s="136">
        <v>77.88333333333334</v>
      </c>
      <c r="H77" s="136">
        <v>76.366666666666674</v>
      </c>
      <c r="I77" s="136">
        <v>81.366666666666674</v>
      </c>
      <c r="J77" s="136">
        <v>82.883333333333354</v>
      </c>
      <c r="K77" s="136">
        <v>83.866666666666674</v>
      </c>
      <c r="L77" s="131">
        <v>81.900000000000006</v>
      </c>
      <c r="M77" s="131">
        <v>79.400000000000006</v>
      </c>
      <c r="N77" s="151">
        <v>44022000</v>
      </c>
      <c r="O77" s="349">
        <v>1.1116725618999495E-2</v>
      </c>
    </row>
    <row r="78" spans="1:15" ht="15">
      <c r="A78" s="130">
        <v>73</v>
      </c>
      <c r="B78" s="114" t="s">
        <v>2007</v>
      </c>
      <c r="C78" s="130" t="s">
        <v>69</v>
      </c>
      <c r="D78" s="135">
        <v>342.85</v>
      </c>
      <c r="E78" s="135">
        <v>343.68333333333334</v>
      </c>
      <c r="F78" s="136">
        <v>340.41666666666669</v>
      </c>
      <c r="G78" s="136">
        <v>337.98333333333335</v>
      </c>
      <c r="H78" s="136">
        <v>334.7166666666667</v>
      </c>
      <c r="I78" s="136">
        <v>346.11666666666667</v>
      </c>
      <c r="J78" s="136">
        <v>349.38333333333333</v>
      </c>
      <c r="K78" s="136">
        <v>351.81666666666666</v>
      </c>
      <c r="L78" s="131">
        <v>346.95</v>
      </c>
      <c r="M78" s="131">
        <v>341.25</v>
      </c>
      <c r="N78" s="151">
        <v>20015835</v>
      </c>
      <c r="O78" s="349">
        <v>-6.6181336863004635E-3</v>
      </c>
    </row>
    <row r="79" spans="1:15" ht="15">
      <c r="A79" s="130">
        <v>74</v>
      </c>
      <c r="B79" s="114" t="s">
        <v>2000</v>
      </c>
      <c r="C79" s="130" t="s">
        <v>70</v>
      </c>
      <c r="D79" s="135">
        <v>595.35</v>
      </c>
      <c r="E79" s="135">
        <v>599.75</v>
      </c>
      <c r="F79" s="136">
        <v>581.6</v>
      </c>
      <c r="G79" s="136">
        <v>567.85</v>
      </c>
      <c r="H79" s="136">
        <v>549.70000000000005</v>
      </c>
      <c r="I79" s="136">
        <v>613.5</v>
      </c>
      <c r="J79" s="136">
        <v>631.65000000000009</v>
      </c>
      <c r="K79" s="136">
        <v>645.4</v>
      </c>
      <c r="L79" s="131">
        <v>617.9</v>
      </c>
      <c r="M79" s="131">
        <v>586</v>
      </c>
      <c r="N79" s="151">
        <v>3684000</v>
      </c>
      <c r="O79" s="349">
        <v>-7.2756669361358122E-3</v>
      </c>
    </row>
    <row r="80" spans="1:15" ht="15">
      <c r="A80" s="130">
        <v>75</v>
      </c>
      <c r="B80" s="114" t="s">
        <v>2010</v>
      </c>
      <c r="C80" s="130" t="s">
        <v>71</v>
      </c>
      <c r="D80" s="135">
        <v>15.5</v>
      </c>
      <c r="E80" s="135">
        <v>15.516666666666666</v>
      </c>
      <c r="F80" s="136">
        <v>15.183333333333332</v>
      </c>
      <c r="G80" s="136">
        <v>14.866666666666665</v>
      </c>
      <c r="H80" s="136">
        <v>14.533333333333331</v>
      </c>
      <c r="I80" s="136">
        <v>15.833333333333332</v>
      </c>
      <c r="J80" s="136">
        <v>16.166666666666668</v>
      </c>
      <c r="K80" s="136">
        <v>16.483333333333334</v>
      </c>
      <c r="L80" s="131">
        <v>15.85</v>
      </c>
      <c r="M80" s="131">
        <v>15.2</v>
      </c>
      <c r="N80" s="151">
        <v>172845000</v>
      </c>
      <c r="O80" s="349">
        <v>1.5063424947145878E-2</v>
      </c>
    </row>
    <row r="81" spans="1:15" ht="15">
      <c r="A81" s="130">
        <v>76</v>
      </c>
      <c r="B81" s="114" t="s">
        <v>1998</v>
      </c>
      <c r="C81" s="130" t="s">
        <v>816</v>
      </c>
      <c r="D81" s="135">
        <v>730.15</v>
      </c>
      <c r="E81" s="135">
        <v>727.08333333333337</v>
      </c>
      <c r="F81" s="136">
        <v>714.16666666666674</v>
      </c>
      <c r="G81" s="136">
        <v>698.18333333333339</v>
      </c>
      <c r="H81" s="136">
        <v>685.26666666666677</v>
      </c>
      <c r="I81" s="136">
        <v>743.06666666666672</v>
      </c>
      <c r="J81" s="136">
        <v>755.98333333333346</v>
      </c>
      <c r="K81" s="136">
        <v>771.9666666666667</v>
      </c>
      <c r="L81" s="131">
        <v>740</v>
      </c>
      <c r="M81" s="131">
        <v>711.1</v>
      </c>
      <c r="N81" s="151">
        <v>481600</v>
      </c>
      <c r="O81" s="349">
        <v>1.9259259259259261E-2</v>
      </c>
    </row>
    <row r="82" spans="1:15" ht="15">
      <c r="A82" s="130">
        <v>77</v>
      </c>
      <c r="B82" s="114" t="s">
        <v>2003</v>
      </c>
      <c r="C82" s="130" t="s">
        <v>345</v>
      </c>
      <c r="D82" s="135">
        <v>714.35</v>
      </c>
      <c r="E82" s="135">
        <v>706.6</v>
      </c>
      <c r="F82" s="136">
        <v>694.90000000000009</v>
      </c>
      <c r="G82" s="136">
        <v>675.45</v>
      </c>
      <c r="H82" s="136">
        <v>663.75000000000011</v>
      </c>
      <c r="I82" s="136">
        <v>726.05000000000007</v>
      </c>
      <c r="J82" s="136">
        <v>737.75000000000011</v>
      </c>
      <c r="K82" s="136">
        <v>757.2</v>
      </c>
      <c r="L82" s="131">
        <v>718.3</v>
      </c>
      <c r="M82" s="131">
        <v>687.15</v>
      </c>
      <c r="N82" s="151">
        <v>4296600</v>
      </c>
      <c r="O82" s="349">
        <v>-3.7562604340567614E-3</v>
      </c>
    </row>
    <row r="83" spans="1:15" ht="15">
      <c r="A83" s="130">
        <v>78</v>
      </c>
      <c r="B83" s="114" t="s">
        <v>2003</v>
      </c>
      <c r="C83" s="130" t="s">
        <v>72</v>
      </c>
      <c r="D83" s="135">
        <v>460.65</v>
      </c>
      <c r="E83" s="135">
        <v>454.2</v>
      </c>
      <c r="F83" s="136">
        <v>445.2</v>
      </c>
      <c r="G83" s="136">
        <v>429.75</v>
      </c>
      <c r="H83" s="136">
        <v>420.75</v>
      </c>
      <c r="I83" s="136">
        <v>469.65</v>
      </c>
      <c r="J83" s="136">
        <v>478.65</v>
      </c>
      <c r="K83" s="136">
        <v>494.09999999999997</v>
      </c>
      <c r="L83" s="131">
        <v>463.2</v>
      </c>
      <c r="M83" s="131">
        <v>438.75</v>
      </c>
      <c r="N83" s="151">
        <v>2274000</v>
      </c>
      <c r="O83" s="349">
        <v>1.321003963011889E-3</v>
      </c>
    </row>
    <row r="84" spans="1:15" ht="15">
      <c r="A84" s="130">
        <v>79</v>
      </c>
      <c r="B84" s="114" t="s">
        <v>2000</v>
      </c>
      <c r="C84" s="130" t="s">
        <v>350</v>
      </c>
      <c r="D84" s="135">
        <v>92.75</v>
      </c>
      <c r="E84" s="135">
        <v>91.583333333333329</v>
      </c>
      <c r="F84" s="136">
        <v>88.816666666666663</v>
      </c>
      <c r="G84" s="136">
        <v>84.88333333333334</v>
      </c>
      <c r="H84" s="136">
        <v>82.116666666666674</v>
      </c>
      <c r="I84" s="136">
        <v>95.516666666666652</v>
      </c>
      <c r="J84" s="136">
        <v>98.283333333333331</v>
      </c>
      <c r="K84" s="136">
        <v>102.21666666666664</v>
      </c>
      <c r="L84" s="131">
        <v>94.35</v>
      </c>
      <c r="M84" s="131">
        <v>87.65</v>
      </c>
      <c r="N84" s="151">
        <v>13460000</v>
      </c>
      <c r="O84" s="349">
        <v>4.0989945862335654E-2</v>
      </c>
    </row>
    <row r="85" spans="1:15" ht="15">
      <c r="A85" s="130">
        <v>80</v>
      </c>
      <c r="B85" s="114" t="s">
        <v>1997</v>
      </c>
      <c r="C85" s="130" t="s">
        <v>73</v>
      </c>
      <c r="D85" s="135">
        <v>762.2</v>
      </c>
      <c r="E85" s="135">
        <v>770.5</v>
      </c>
      <c r="F85" s="136">
        <v>751</v>
      </c>
      <c r="G85" s="136">
        <v>739.8</v>
      </c>
      <c r="H85" s="136">
        <v>720.3</v>
      </c>
      <c r="I85" s="136">
        <v>781.7</v>
      </c>
      <c r="J85" s="136">
        <v>801.2</v>
      </c>
      <c r="K85" s="136">
        <v>812.40000000000009</v>
      </c>
      <c r="L85" s="131">
        <v>790</v>
      </c>
      <c r="M85" s="131">
        <v>759.3</v>
      </c>
      <c r="N85" s="151">
        <v>6627000</v>
      </c>
      <c r="O85" s="349">
        <v>0.16140904311251314</v>
      </c>
    </row>
    <row r="86" spans="1:15" ht="15">
      <c r="A86" s="130">
        <v>81</v>
      </c>
      <c r="B86" s="114" t="s">
        <v>1998</v>
      </c>
      <c r="C86" s="130" t="s">
        <v>313</v>
      </c>
      <c r="D86" s="135">
        <v>94.9</v>
      </c>
      <c r="E86" s="135">
        <v>94.05</v>
      </c>
      <c r="F86" s="136">
        <v>92.199999999999989</v>
      </c>
      <c r="G86" s="136">
        <v>89.499999999999986</v>
      </c>
      <c r="H86" s="136">
        <v>87.649999999999977</v>
      </c>
      <c r="I86" s="136">
        <v>96.75</v>
      </c>
      <c r="J86" s="136">
        <v>98.6</v>
      </c>
      <c r="K86" s="136">
        <v>101.30000000000001</v>
      </c>
      <c r="L86" s="131">
        <v>95.9</v>
      </c>
      <c r="M86" s="131">
        <v>91.35</v>
      </c>
      <c r="N86" s="151">
        <v>13135500</v>
      </c>
      <c r="O86" s="349">
        <v>8.9872105081230565E-3</v>
      </c>
    </row>
    <row r="87" spans="1:15" ht="15">
      <c r="A87" s="130">
        <v>82</v>
      </c>
      <c r="B87" s="114" t="s">
        <v>1998</v>
      </c>
      <c r="C87" s="130" t="s">
        <v>74</v>
      </c>
      <c r="D87" s="135">
        <v>603.1</v>
      </c>
      <c r="E87" s="135">
        <v>602.55000000000007</v>
      </c>
      <c r="F87" s="136">
        <v>591.55000000000018</v>
      </c>
      <c r="G87" s="136">
        <v>580.00000000000011</v>
      </c>
      <c r="H87" s="136">
        <v>569.00000000000023</v>
      </c>
      <c r="I87" s="136">
        <v>614.10000000000014</v>
      </c>
      <c r="J87" s="136">
        <v>625.09999999999991</v>
      </c>
      <c r="K87" s="136">
        <v>636.65000000000009</v>
      </c>
      <c r="L87" s="131">
        <v>613.54999999999995</v>
      </c>
      <c r="M87" s="131">
        <v>591</v>
      </c>
      <c r="N87" s="151">
        <v>4409000</v>
      </c>
      <c r="O87" s="349">
        <v>-2.6495915213071319E-2</v>
      </c>
    </row>
    <row r="88" spans="1:15" ht="15">
      <c r="A88" s="130">
        <v>83</v>
      </c>
      <c r="B88" s="114" t="s">
        <v>1998</v>
      </c>
      <c r="C88" s="130" t="s">
        <v>862</v>
      </c>
      <c r="D88" s="135">
        <v>11.95</v>
      </c>
      <c r="E88" s="135">
        <v>11.9</v>
      </c>
      <c r="F88" s="136">
        <v>11.65</v>
      </c>
      <c r="G88" s="136">
        <v>11.35</v>
      </c>
      <c r="H88" s="136">
        <v>11.1</v>
      </c>
      <c r="I88" s="136">
        <v>12.200000000000001</v>
      </c>
      <c r="J88" s="136">
        <v>12.450000000000001</v>
      </c>
      <c r="K88" s="136">
        <v>12.750000000000002</v>
      </c>
      <c r="L88" s="131">
        <v>12.15</v>
      </c>
      <c r="M88" s="131">
        <v>11.6</v>
      </c>
      <c r="N88" s="151">
        <v>28260000</v>
      </c>
      <c r="O88" s="349">
        <v>-7.5853350189633373E-3</v>
      </c>
    </row>
    <row r="89" spans="1:15" ht="15">
      <c r="A89" s="130">
        <v>84</v>
      </c>
      <c r="B89" s="114" t="s">
        <v>2011</v>
      </c>
      <c r="C89" s="130" t="s">
        <v>75</v>
      </c>
      <c r="D89" s="135">
        <v>968.9</v>
      </c>
      <c r="E89" s="135">
        <v>978.98333333333323</v>
      </c>
      <c r="F89" s="136">
        <v>954.96666666666647</v>
      </c>
      <c r="G89" s="136">
        <v>941.03333333333319</v>
      </c>
      <c r="H89" s="136">
        <v>917.01666666666642</v>
      </c>
      <c r="I89" s="136">
        <v>992.91666666666652</v>
      </c>
      <c r="J89" s="136">
        <v>1016.9333333333332</v>
      </c>
      <c r="K89" s="136">
        <v>1030.8666666666666</v>
      </c>
      <c r="L89" s="131">
        <v>1003</v>
      </c>
      <c r="M89" s="131">
        <v>965.05</v>
      </c>
      <c r="N89" s="151">
        <v>7301000</v>
      </c>
      <c r="O89" s="349">
        <v>-1.3991302703724711E-2</v>
      </c>
    </row>
    <row r="90" spans="1:15" ht="15">
      <c r="A90" s="130">
        <v>85</v>
      </c>
      <c r="B90" s="114" t="s">
        <v>2004</v>
      </c>
      <c r="C90" s="130" t="s">
        <v>76</v>
      </c>
      <c r="D90" s="135">
        <v>1705.85</v>
      </c>
      <c r="E90" s="135">
        <v>1704.4833333333333</v>
      </c>
      <c r="F90" s="136">
        <v>1685.3666666666668</v>
      </c>
      <c r="G90" s="136">
        <v>1664.8833333333334</v>
      </c>
      <c r="H90" s="136">
        <v>1645.7666666666669</v>
      </c>
      <c r="I90" s="136">
        <v>1724.9666666666667</v>
      </c>
      <c r="J90" s="136">
        <v>1744.083333333333</v>
      </c>
      <c r="K90" s="136">
        <v>1764.5666666666666</v>
      </c>
      <c r="L90" s="131">
        <v>1723.6</v>
      </c>
      <c r="M90" s="131">
        <v>1684</v>
      </c>
      <c r="N90" s="151">
        <v>24081500</v>
      </c>
      <c r="O90" s="349">
        <v>4.5049742423926417E-3</v>
      </c>
    </row>
    <row r="91" spans="1:15" ht="15">
      <c r="A91" s="130">
        <v>86</v>
      </c>
      <c r="B91" s="114" t="s">
        <v>2001</v>
      </c>
      <c r="C91" s="130" t="s">
        <v>77</v>
      </c>
      <c r="D91" s="135">
        <v>1968.65</v>
      </c>
      <c r="E91" s="135">
        <v>1970.7833333333335</v>
      </c>
      <c r="F91" s="136">
        <v>1953.0666666666671</v>
      </c>
      <c r="G91" s="136">
        <v>1937.4833333333336</v>
      </c>
      <c r="H91" s="136">
        <v>1919.7666666666671</v>
      </c>
      <c r="I91" s="136">
        <v>1986.366666666667</v>
      </c>
      <c r="J91" s="136">
        <v>2004.0833333333337</v>
      </c>
      <c r="K91" s="136">
        <v>2019.666666666667</v>
      </c>
      <c r="L91" s="131">
        <v>1988.5</v>
      </c>
      <c r="M91" s="131">
        <v>1955.2</v>
      </c>
      <c r="N91" s="151">
        <v>13532500</v>
      </c>
      <c r="O91" s="349">
        <v>5.1312927284027345E-2</v>
      </c>
    </row>
    <row r="92" spans="1:15" ht="15">
      <c r="A92" s="130">
        <v>88</v>
      </c>
      <c r="B92" s="114" t="s">
        <v>2002</v>
      </c>
      <c r="C92" s="130" t="s">
        <v>79</v>
      </c>
      <c r="D92" s="135">
        <v>2718.7</v>
      </c>
      <c r="E92" s="135">
        <v>2724.1666666666665</v>
      </c>
      <c r="F92" s="136">
        <v>2680.0333333333328</v>
      </c>
      <c r="G92" s="136">
        <v>2641.3666666666663</v>
      </c>
      <c r="H92" s="136">
        <v>2597.2333333333327</v>
      </c>
      <c r="I92" s="136">
        <v>2762.833333333333</v>
      </c>
      <c r="J92" s="136">
        <v>2806.9666666666672</v>
      </c>
      <c r="K92" s="136">
        <v>2845.6333333333332</v>
      </c>
      <c r="L92" s="131">
        <v>2768.3</v>
      </c>
      <c r="M92" s="131">
        <v>2685.5</v>
      </c>
      <c r="N92" s="151">
        <v>1403200</v>
      </c>
      <c r="O92" s="349">
        <v>1.87309423551619E-2</v>
      </c>
    </row>
    <row r="93" spans="1:15" ht="15">
      <c r="A93" s="130">
        <v>89</v>
      </c>
      <c r="B93" s="114" t="s">
        <v>2011</v>
      </c>
      <c r="C93" s="130" t="s">
        <v>80</v>
      </c>
      <c r="D93" s="135">
        <v>320.95</v>
      </c>
      <c r="E93" s="135">
        <v>322.41666666666669</v>
      </c>
      <c r="F93" s="136">
        <v>312.98333333333335</v>
      </c>
      <c r="G93" s="136">
        <v>305.01666666666665</v>
      </c>
      <c r="H93" s="136">
        <v>295.58333333333331</v>
      </c>
      <c r="I93" s="136">
        <v>330.38333333333338</v>
      </c>
      <c r="J93" s="136">
        <v>339.81666666666666</v>
      </c>
      <c r="K93" s="136">
        <v>347.78333333333342</v>
      </c>
      <c r="L93" s="131">
        <v>331.85</v>
      </c>
      <c r="M93" s="131">
        <v>314.45</v>
      </c>
      <c r="N93" s="151">
        <v>5904000</v>
      </c>
      <c r="O93" s="349">
        <v>9.9441340782122911E-2</v>
      </c>
    </row>
    <row r="94" spans="1:15" ht="15">
      <c r="A94" s="130">
        <v>90</v>
      </c>
      <c r="B94" s="114" t="s">
        <v>2012</v>
      </c>
      <c r="C94" s="130" t="s">
        <v>81</v>
      </c>
      <c r="D94" s="135">
        <v>221.3</v>
      </c>
      <c r="E94" s="135">
        <v>219.71666666666667</v>
      </c>
      <c r="F94" s="136">
        <v>214.83333333333334</v>
      </c>
      <c r="G94" s="136">
        <v>208.36666666666667</v>
      </c>
      <c r="H94" s="136">
        <v>203.48333333333335</v>
      </c>
      <c r="I94" s="136">
        <v>226.18333333333334</v>
      </c>
      <c r="J94" s="136">
        <v>231.06666666666666</v>
      </c>
      <c r="K94" s="136">
        <v>237.53333333333333</v>
      </c>
      <c r="L94" s="131">
        <v>224.6</v>
      </c>
      <c r="M94" s="131">
        <v>213.25</v>
      </c>
      <c r="N94" s="151">
        <v>31549000</v>
      </c>
      <c r="O94" s="349">
        <v>7.3759499329459095E-3</v>
      </c>
    </row>
    <row r="95" spans="1:15" ht="15">
      <c r="A95" s="130">
        <v>91</v>
      </c>
      <c r="B95" s="114" t="s">
        <v>2007</v>
      </c>
      <c r="C95" s="130" t="s">
        <v>82</v>
      </c>
      <c r="D95" s="135">
        <v>225.25</v>
      </c>
      <c r="E95" s="135">
        <v>224.29999999999998</v>
      </c>
      <c r="F95" s="136">
        <v>220.04999999999995</v>
      </c>
      <c r="G95" s="136">
        <v>214.84999999999997</v>
      </c>
      <c r="H95" s="136">
        <v>210.59999999999994</v>
      </c>
      <c r="I95" s="136">
        <v>229.49999999999997</v>
      </c>
      <c r="J95" s="136">
        <v>233.75000000000003</v>
      </c>
      <c r="K95" s="136">
        <v>238.95</v>
      </c>
      <c r="L95" s="131">
        <v>228.55</v>
      </c>
      <c r="M95" s="131">
        <v>219.1</v>
      </c>
      <c r="N95" s="151">
        <v>20637225</v>
      </c>
      <c r="O95" s="349">
        <v>-2.3111906359501975E-2</v>
      </c>
    </row>
    <row r="96" spans="1:15" ht="15">
      <c r="A96" s="130">
        <v>92</v>
      </c>
      <c r="B96" s="114" t="s">
        <v>2003</v>
      </c>
      <c r="C96" s="130" t="s">
        <v>83</v>
      </c>
      <c r="D96" s="135">
        <v>1560.25</v>
      </c>
      <c r="E96" s="135">
        <v>1566.5833333333333</v>
      </c>
      <c r="F96" s="136">
        <v>1547.2166666666665</v>
      </c>
      <c r="G96" s="136">
        <v>1534.1833333333332</v>
      </c>
      <c r="H96" s="136">
        <v>1514.8166666666664</v>
      </c>
      <c r="I96" s="136">
        <v>1579.6166666666666</v>
      </c>
      <c r="J96" s="136">
        <v>1598.9833333333333</v>
      </c>
      <c r="K96" s="136">
        <v>1612.0166666666667</v>
      </c>
      <c r="L96" s="131">
        <v>1585.95</v>
      </c>
      <c r="M96" s="131">
        <v>1553.55</v>
      </c>
      <c r="N96" s="151">
        <v>7888800</v>
      </c>
      <c r="O96" s="349">
        <v>4.6611140826774665E-3</v>
      </c>
    </row>
    <row r="97" spans="1:15" ht="15">
      <c r="A97" s="130">
        <v>93</v>
      </c>
      <c r="B97" s="114" t="s">
        <v>2012</v>
      </c>
      <c r="C97" s="130" t="s">
        <v>84</v>
      </c>
      <c r="D97" s="135">
        <v>271.25</v>
      </c>
      <c r="E97" s="135">
        <v>271.88333333333333</v>
      </c>
      <c r="F97" s="136">
        <v>268.36666666666667</v>
      </c>
      <c r="G97" s="136">
        <v>265.48333333333335</v>
      </c>
      <c r="H97" s="136">
        <v>261.9666666666667</v>
      </c>
      <c r="I97" s="136">
        <v>274.76666666666665</v>
      </c>
      <c r="J97" s="136">
        <v>278.2833333333333</v>
      </c>
      <c r="K97" s="136">
        <v>281.16666666666663</v>
      </c>
      <c r="L97" s="131">
        <v>275.39999999999998</v>
      </c>
      <c r="M97" s="131">
        <v>269</v>
      </c>
      <c r="N97" s="151">
        <v>7078400</v>
      </c>
      <c r="O97" s="349">
        <v>3.1716417910447763E-2</v>
      </c>
    </row>
    <row r="98" spans="1:15" ht="15">
      <c r="A98" s="130">
        <v>94</v>
      </c>
      <c r="B98" s="114" t="s">
        <v>2004</v>
      </c>
      <c r="C98" s="130" t="s">
        <v>86</v>
      </c>
      <c r="D98" s="135">
        <v>687.45</v>
      </c>
      <c r="E98" s="135">
        <v>687.18333333333339</v>
      </c>
      <c r="F98" s="136">
        <v>648.36666666666679</v>
      </c>
      <c r="G98" s="136">
        <v>609.28333333333342</v>
      </c>
      <c r="H98" s="136">
        <v>570.46666666666681</v>
      </c>
      <c r="I98" s="136">
        <v>726.26666666666677</v>
      </c>
      <c r="J98" s="136">
        <v>765.08333333333337</v>
      </c>
      <c r="K98" s="136">
        <v>804.16666666666674</v>
      </c>
      <c r="L98" s="131">
        <v>726</v>
      </c>
      <c r="M98" s="131">
        <v>648.1</v>
      </c>
      <c r="N98" s="151">
        <v>17918000</v>
      </c>
      <c r="O98" s="349">
        <v>3.0421530852838E-2</v>
      </c>
    </row>
    <row r="99" spans="1:15" ht="15">
      <c r="A99" s="130">
        <v>95</v>
      </c>
      <c r="B99" s="114" t="s">
        <v>2001</v>
      </c>
      <c r="C99" s="130" t="s">
        <v>87</v>
      </c>
      <c r="D99" s="135">
        <v>315.75</v>
      </c>
      <c r="E99" s="135">
        <v>318.0333333333333</v>
      </c>
      <c r="F99" s="136">
        <v>311.76666666666659</v>
      </c>
      <c r="G99" s="136">
        <v>307.7833333333333</v>
      </c>
      <c r="H99" s="136">
        <v>301.51666666666659</v>
      </c>
      <c r="I99" s="136">
        <v>322.01666666666659</v>
      </c>
      <c r="J99" s="136">
        <v>328.28333333333325</v>
      </c>
      <c r="K99" s="136">
        <v>332.26666666666659</v>
      </c>
      <c r="L99" s="131">
        <v>324.3</v>
      </c>
      <c r="M99" s="131">
        <v>314.05</v>
      </c>
      <c r="N99" s="151">
        <v>96555250</v>
      </c>
      <c r="O99" s="349">
        <v>3.8172678888231816E-2</v>
      </c>
    </row>
    <row r="100" spans="1:15" ht="15">
      <c r="A100" s="130">
        <v>96</v>
      </c>
      <c r="B100" s="49" t="s">
        <v>1998</v>
      </c>
      <c r="C100" s="130" t="s">
        <v>1959</v>
      </c>
      <c r="D100" s="135">
        <v>324.85000000000002</v>
      </c>
      <c r="E100" s="135">
        <v>322.16666666666669</v>
      </c>
      <c r="F100" s="136">
        <v>316.48333333333335</v>
      </c>
      <c r="G100" s="136">
        <v>308.11666666666667</v>
      </c>
      <c r="H100" s="136">
        <v>302.43333333333334</v>
      </c>
      <c r="I100" s="136">
        <v>330.53333333333336</v>
      </c>
      <c r="J100" s="136">
        <v>336.21666666666664</v>
      </c>
      <c r="K100" s="136">
        <v>344.58333333333337</v>
      </c>
      <c r="L100" s="131">
        <v>327.85</v>
      </c>
      <c r="M100" s="131">
        <v>313.8</v>
      </c>
      <c r="N100" s="151">
        <v>3903900</v>
      </c>
      <c r="O100" s="349">
        <v>-2.309694209499024E-2</v>
      </c>
    </row>
    <row r="101" spans="1:15" ht="15">
      <c r="A101" s="130">
        <v>97</v>
      </c>
      <c r="B101" s="114" t="s">
        <v>2001</v>
      </c>
      <c r="C101" s="130" t="s">
        <v>88</v>
      </c>
      <c r="D101" s="135">
        <v>59.7</v>
      </c>
      <c r="E101" s="135">
        <v>59.366666666666674</v>
      </c>
      <c r="F101" s="136">
        <v>58.633333333333347</v>
      </c>
      <c r="G101" s="136">
        <v>57.56666666666667</v>
      </c>
      <c r="H101" s="136">
        <v>56.833333333333343</v>
      </c>
      <c r="I101" s="136">
        <v>60.433333333333351</v>
      </c>
      <c r="J101" s="136">
        <v>61.166666666666671</v>
      </c>
      <c r="K101" s="136">
        <v>62.233333333333356</v>
      </c>
      <c r="L101" s="131">
        <v>60.1</v>
      </c>
      <c r="M101" s="131">
        <v>58.3</v>
      </c>
      <c r="N101" s="151">
        <v>38810000</v>
      </c>
      <c r="O101" s="349">
        <v>1.8367882445552347E-2</v>
      </c>
    </row>
    <row r="102" spans="1:15" ht="15">
      <c r="A102" s="130">
        <v>98</v>
      </c>
      <c r="B102" s="114" t="s">
        <v>2005</v>
      </c>
      <c r="C102" s="130" t="s">
        <v>89</v>
      </c>
      <c r="D102" s="135">
        <v>37.15</v>
      </c>
      <c r="E102" s="135">
        <v>37.15</v>
      </c>
      <c r="F102" s="136">
        <v>36.5</v>
      </c>
      <c r="G102" s="136">
        <v>35.85</v>
      </c>
      <c r="H102" s="136">
        <v>35.200000000000003</v>
      </c>
      <c r="I102" s="136">
        <v>37.799999999999997</v>
      </c>
      <c r="J102" s="136">
        <v>38.449999999999989</v>
      </c>
      <c r="K102" s="136">
        <v>39.099999999999994</v>
      </c>
      <c r="L102" s="131">
        <v>37.799999999999997</v>
      </c>
      <c r="M102" s="131">
        <v>36.5</v>
      </c>
      <c r="N102" s="151">
        <v>135905000</v>
      </c>
      <c r="O102" s="349">
        <v>1.3732247284878863E-2</v>
      </c>
    </row>
    <row r="103" spans="1:15" ht="15">
      <c r="A103" s="130">
        <v>99</v>
      </c>
      <c r="B103" s="114" t="s">
        <v>2004</v>
      </c>
      <c r="C103" s="130" t="s">
        <v>90</v>
      </c>
      <c r="D103" s="135">
        <v>35.450000000000003</v>
      </c>
      <c r="E103" s="135">
        <v>35.166666666666664</v>
      </c>
      <c r="F103" s="136">
        <v>34.583333333333329</v>
      </c>
      <c r="G103" s="136">
        <v>33.716666666666661</v>
      </c>
      <c r="H103" s="136">
        <v>33.133333333333326</v>
      </c>
      <c r="I103" s="136">
        <v>36.033333333333331</v>
      </c>
      <c r="J103" s="136">
        <v>36.61666666666666</v>
      </c>
      <c r="K103" s="136">
        <v>37.483333333333334</v>
      </c>
      <c r="L103" s="131">
        <v>35.75</v>
      </c>
      <c r="M103" s="131">
        <v>34.299999999999997</v>
      </c>
      <c r="N103" s="151">
        <v>109401600</v>
      </c>
      <c r="O103" s="349">
        <v>1.2067093037287318E-4</v>
      </c>
    </row>
    <row r="104" spans="1:15" ht="15">
      <c r="A104" s="130">
        <v>100</v>
      </c>
      <c r="B104" s="114" t="s">
        <v>2001</v>
      </c>
      <c r="C104" s="130" t="s">
        <v>931</v>
      </c>
      <c r="D104" s="135">
        <v>33.5</v>
      </c>
      <c r="E104" s="135">
        <v>33.65</v>
      </c>
      <c r="F104" s="136">
        <v>32.949999999999996</v>
      </c>
      <c r="G104" s="136">
        <v>32.4</v>
      </c>
      <c r="H104" s="136">
        <v>31.699999999999996</v>
      </c>
      <c r="I104" s="136">
        <v>34.199999999999996</v>
      </c>
      <c r="J104" s="136">
        <v>34.9</v>
      </c>
      <c r="K104" s="136">
        <v>35.449999999999996</v>
      </c>
      <c r="L104" s="131">
        <v>34.35</v>
      </c>
      <c r="M104" s="131">
        <v>33.1</v>
      </c>
      <c r="N104" s="151">
        <v>116580000</v>
      </c>
      <c r="O104" s="349">
        <v>1.4277138308146061E-2</v>
      </c>
    </row>
    <row r="105" spans="1:15" ht="15">
      <c r="A105" s="130">
        <v>101</v>
      </c>
      <c r="B105" s="114" t="s">
        <v>2004</v>
      </c>
      <c r="C105" s="130" t="s">
        <v>91</v>
      </c>
      <c r="D105" s="135">
        <v>12.65</v>
      </c>
      <c r="E105" s="135">
        <v>12.583333333333334</v>
      </c>
      <c r="F105" s="136">
        <v>12.366666666666667</v>
      </c>
      <c r="G105" s="136">
        <v>12.083333333333334</v>
      </c>
      <c r="H105" s="136">
        <v>11.866666666666667</v>
      </c>
      <c r="I105" s="136">
        <v>12.866666666666667</v>
      </c>
      <c r="J105" s="136">
        <v>13.083333333333332</v>
      </c>
      <c r="K105" s="136">
        <v>13.366666666666667</v>
      </c>
      <c r="L105" s="131">
        <v>12.8</v>
      </c>
      <c r="M105" s="131">
        <v>12.3</v>
      </c>
      <c r="N105" s="151">
        <v>52860000</v>
      </c>
      <c r="O105" s="349">
        <v>3.1918008784773057E-2</v>
      </c>
    </row>
    <row r="106" spans="1:15" ht="15">
      <c r="A106" s="130">
        <v>102</v>
      </c>
      <c r="B106" s="114" t="s">
        <v>2007</v>
      </c>
      <c r="C106" s="130" t="s">
        <v>92</v>
      </c>
      <c r="D106" s="135">
        <v>251.5</v>
      </c>
      <c r="E106" s="135">
        <v>252.43333333333331</v>
      </c>
      <c r="F106" s="136">
        <v>247.51666666666659</v>
      </c>
      <c r="G106" s="136">
        <v>243.53333333333327</v>
      </c>
      <c r="H106" s="136">
        <v>238.61666666666656</v>
      </c>
      <c r="I106" s="136">
        <v>256.41666666666663</v>
      </c>
      <c r="J106" s="136">
        <v>261.33333333333331</v>
      </c>
      <c r="K106" s="136">
        <v>265.31666666666666</v>
      </c>
      <c r="L106" s="131">
        <v>257.35000000000002</v>
      </c>
      <c r="M106" s="131">
        <v>248.45</v>
      </c>
      <c r="N106" s="151">
        <v>2068000</v>
      </c>
      <c r="O106" s="349">
        <v>-2.7166882276843468E-2</v>
      </c>
    </row>
    <row r="107" spans="1:15" ht="15">
      <c r="A107" s="130">
        <v>103</v>
      </c>
      <c r="B107" s="114" t="s">
        <v>1997</v>
      </c>
      <c r="C107" s="130" t="s">
        <v>93</v>
      </c>
      <c r="D107" s="135">
        <v>82.05</v>
      </c>
      <c r="E107" s="135">
        <v>81.983333333333334</v>
      </c>
      <c r="F107" s="136">
        <v>80.316666666666663</v>
      </c>
      <c r="G107" s="136">
        <v>78.583333333333329</v>
      </c>
      <c r="H107" s="136">
        <v>76.916666666666657</v>
      </c>
      <c r="I107" s="136">
        <v>83.716666666666669</v>
      </c>
      <c r="J107" s="136">
        <v>85.383333333333326</v>
      </c>
      <c r="K107" s="136">
        <v>87.116666666666674</v>
      </c>
      <c r="L107" s="131">
        <v>83.65</v>
      </c>
      <c r="M107" s="131">
        <v>80.25</v>
      </c>
      <c r="N107" s="151">
        <v>18196500</v>
      </c>
      <c r="O107" s="349">
        <v>-5.9273422562141492E-3</v>
      </c>
    </row>
    <row r="108" spans="1:15" ht="15">
      <c r="A108" s="130">
        <v>104</v>
      </c>
      <c r="B108" s="114" t="s">
        <v>2001</v>
      </c>
      <c r="C108" s="130" t="s">
        <v>946</v>
      </c>
      <c r="D108" s="135">
        <v>223.35</v>
      </c>
      <c r="E108" s="135">
        <v>221.30000000000004</v>
      </c>
      <c r="F108" s="136">
        <v>216.60000000000008</v>
      </c>
      <c r="G108" s="136">
        <v>209.85000000000005</v>
      </c>
      <c r="H108" s="136">
        <v>205.15000000000009</v>
      </c>
      <c r="I108" s="136">
        <v>228.05000000000007</v>
      </c>
      <c r="J108" s="136">
        <v>232.75000000000006</v>
      </c>
      <c r="K108" s="136">
        <v>239.50000000000006</v>
      </c>
      <c r="L108" s="131">
        <v>226</v>
      </c>
      <c r="M108" s="131">
        <v>214.55</v>
      </c>
      <c r="N108" s="151">
        <v>4782000</v>
      </c>
      <c r="O108" s="349">
        <v>2.5740025740025738E-2</v>
      </c>
    </row>
    <row r="109" spans="1:15" ht="15">
      <c r="A109" s="130">
        <v>105</v>
      </c>
      <c r="B109" s="114" t="s">
        <v>1998</v>
      </c>
      <c r="C109" s="130" t="s">
        <v>949</v>
      </c>
      <c r="D109" s="135">
        <v>873.65</v>
      </c>
      <c r="E109" s="135">
        <v>876.73333333333323</v>
      </c>
      <c r="F109" s="136">
        <v>858.91666666666652</v>
      </c>
      <c r="G109" s="136">
        <v>844.18333333333328</v>
      </c>
      <c r="H109" s="136">
        <v>826.36666666666656</v>
      </c>
      <c r="I109" s="136">
        <v>891.46666666666647</v>
      </c>
      <c r="J109" s="136">
        <v>909.2833333333333</v>
      </c>
      <c r="K109" s="136">
        <v>924.01666666666642</v>
      </c>
      <c r="L109" s="131">
        <v>894.55</v>
      </c>
      <c r="M109" s="131">
        <v>862</v>
      </c>
      <c r="N109" s="151">
        <v>4138200</v>
      </c>
      <c r="O109" s="349">
        <v>-1.5558093063088781E-2</v>
      </c>
    </row>
    <row r="110" spans="1:15" ht="15">
      <c r="A110" s="130">
        <v>106</v>
      </c>
      <c r="B110" s="114" t="s">
        <v>2001</v>
      </c>
      <c r="C110" s="130" t="s">
        <v>94</v>
      </c>
      <c r="D110" s="135">
        <v>1452.5</v>
      </c>
      <c r="E110" s="135">
        <v>1466.1666666666667</v>
      </c>
      <c r="F110" s="136">
        <v>1431.4833333333336</v>
      </c>
      <c r="G110" s="136">
        <v>1410.4666666666669</v>
      </c>
      <c r="H110" s="136">
        <v>1375.7833333333338</v>
      </c>
      <c r="I110" s="136">
        <v>1487.1833333333334</v>
      </c>
      <c r="J110" s="136">
        <v>1521.8666666666663</v>
      </c>
      <c r="K110" s="136">
        <v>1542.8833333333332</v>
      </c>
      <c r="L110" s="131">
        <v>1500.85</v>
      </c>
      <c r="M110" s="131">
        <v>1445.15</v>
      </c>
      <c r="N110" s="151">
        <v>6931500</v>
      </c>
      <c r="O110" s="349">
        <v>5.627685837066837E-2</v>
      </c>
    </row>
    <row r="111" spans="1:15" ht="15">
      <c r="A111" s="130">
        <v>107</v>
      </c>
      <c r="B111" s="114" t="s">
        <v>2011</v>
      </c>
      <c r="C111" s="130" t="s">
        <v>963</v>
      </c>
      <c r="D111" s="135">
        <v>29.5</v>
      </c>
      <c r="E111" s="135">
        <v>29.666666666666668</v>
      </c>
      <c r="F111" s="136">
        <v>28.133333333333336</v>
      </c>
      <c r="G111" s="136">
        <v>26.766666666666669</v>
      </c>
      <c r="H111" s="136">
        <v>25.233333333333338</v>
      </c>
      <c r="I111" s="136">
        <v>31.033333333333335</v>
      </c>
      <c r="J111" s="136">
        <v>32.566666666666663</v>
      </c>
      <c r="K111" s="136">
        <v>33.933333333333337</v>
      </c>
      <c r="L111" s="131">
        <v>31.2</v>
      </c>
      <c r="M111" s="131">
        <v>28.3</v>
      </c>
      <c r="N111" s="151">
        <v>13392000</v>
      </c>
      <c r="O111" s="349">
        <v>1.4545454545454545E-2</v>
      </c>
    </row>
    <row r="112" spans="1:15" ht="15">
      <c r="A112" s="130">
        <v>108</v>
      </c>
      <c r="B112" s="114" t="s">
        <v>2005</v>
      </c>
      <c r="C112" s="130" t="s">
        <v>191</v>
      </c>
      <c r="D112" s="135">
        <v>258.60000000000002</v>
      </c>
      <c r="E112" s="135">
        <v>258.58333333333331</v>
      </c>
      <c r="F112" s="136">
        <v>255.16666666666663</v>
      </c>
      <c r="G112" s="136">
        <v>251.73333333333332</v>
      </c>
      <c r="H112" s="136">
        <v>248.31666666666663</v>
      </c>
      <c r="I112" s="136">
        <v>262.01666666666665</v>
      </c>
      <c r="J112" s="136">
        <v>265.43333333333328</v>
      </c>
      <c r="K112" s="136">
        <v>268.86666666666662</v>
      </c>
      <c r="L112" s="131">
        <v>262</v>
      </c>
      <c r="M112" s="131">
        <v>255.15</v>
      </c>
      <c r="N112" s="151">
        <v>5249600</v>
      </c>
      <c r="O112" s="349">
        <v>-4.5132172791747258E-3</v>
      </c>
    </row>
    <row r="113" spans="1:15" ht="15">
      <c r="A113" s="130">
        <v>109</v>
      </c>
      <c r="B113" s="114" t="s">
        <v>2011</v>
      </c>
      <c r="C113" s="130" t="s">
        <v>95</v>
      </c>
      <c r="D113" s="135">
        <v>636.65</v>
      </c>
      <c r="E113" s="135">
        <v>639.55000000000007</v>
      </c>
      <c r="F113" s="136">
        <v>629.95000000000016</v>
      </c>
      <c r="G113" s="136">
        <v>623.25000000000011</v>
      </c>
      <c r="H113" s="136">
        <v>613.6500000000002</v>
      </c>
      <c r="I113" s="136">
        <v>646.25000000000011</v>
      </c>
      <c r="J113" s="136">
        <v>655.85</v>
      </c>
      <c r="K113" s="136">
        <v>662.55000000000007</v>
      </c>
      <c r="L113" s="131">
        <v>649.15</v>
      </c>
      <c r="M113" s="131">
        <v>632.85</v>
      </c>
      <c r="N113" s="151">
        <v>33055200</v>
      </c>
      <c r="O113" s="349">
        <v>2.7682435457394419E-2</v>
      </c>
    </row>
    <row r="114" spans="1:15" ht="15">
      <c r="A114" s="130">
        <v>110</v>
      </c>
      <c r="B114" s="114" t="s">
        <v>2007</v>
      </c>
      <c r="C114" s="130" t="s">
        <v>97</v>
      </c>
      <c r="D114" s="135">
        <v>137.9</v>
      </c>
      <c r="E114" s="135">
        <v>137.66666666666669</v>
      </c>
      <c r="F114" s="136">
        <v>135.28333333333336</v>
      </c>
      <c r="G114" s="136">
        <v>132.66666666666669</v>
      </c>
      <c r="H114" s="136">
        <v>130.28333333333336</v>
      </c>
      <c r="I114" s="136">
        <v>140.28333333333336</v>
      </c>
      <c r="J114" s="136">
        <v>142.66666666666669</v>
      </c>
      <c r="K114" s="136">
        <v>145.28333333333336</v>
      </c>
      <c r="L114" s="131">
        <v>140.05000000000001</v>
      </c>
      <c r="M114" s="131">
        <v>135.05000000000001</v>
      </c>
      <c r="N114" s="151">
        <v>28887500</v>
      </c>
      <c r="O114" s="349">
        <v>-1.3506129836423863E-2</v>
      </c>
    </row>
    <row r="115" spans="1:15" ht="15">
      <c r="A115" s="130">
        <v>111</v>
      </c>
      <c r="B115" s="114" t="s">
        <v>2010</v>
      </c>
      <c r="C115" s="130" t="s">
        <v>98</v>
      </c>
      <c r="D115" s="135">
        <v>122.1</v>
      </c>
      <c r="E115" s="135">
        <v>121.11666666666667</v>
      </c>
      <c r="F115" s="136">
        <v>118.78333333333335</v>
      </c>
      <c r="G115" s="136">
        <v>115.46666666666667</v>
      </c>
      <c r="H115" s="136">
        <v>113.13333333333334</v>
      </c>
      <c r="I115" s="136">
        <v>124.43333333333335</v>
      </c>
      <c r="J115" s="136">
        <v>126.76666666666667</v>
      </c>
      <c r="K115" s="136">
        <v>130.08333333333337</v>
      </c>
      <c r="L115" s="131">
        <v>123.45</v>
      </c>
      <c r="M115" s="131">
        <v>117.8</v>
      </c>
      <c r="N115" s="151">
        <v>12422500</v>
      </c>
      <c r="O115" s="349">
        <v>-1.7790077090334058E-2</v>
      </c>
    </row>
    <row r="116" spans="1:15" ht="15">
      <c r="A116" s="130">
        <v>112</v>
      </c>
      <c r="B116" s="114" t="s">
        <v>2003</v>
      </c>
      <c r="C116" s="130" t="s">
        <v>99</v>
      </c>
      <c r="D116" s="135">
        <v>281.39999999999998</v>
      </c>
      <c r="E116" s="135">
        <v>282.88333333333333</v>
      </c>
      <c r="F116" s="136">
        <v>275.01666666666665</v>
      </c>
      <c r="G116" s="136">
        <v>268.63333333333333</v>
      </c>
      <c r="H116" s="136">
        <v>260.76666666666665</v>
      </c>
      <c r="I116" s="136">
        <v>289.26666666666665</v>
      </c>
      <c r="J116" s="136">
        <v>297.13333333333333</v>
      </c>
      <c r="K116" s="136">
        <v>303.51666666666665</v>
      </c>
      <c r="L116" s="131">
        <v>290.75</v>
      </c>
      <c r="M116" s="131">
        <v>276.5</v>
      </c>
      <c r="N116" s="151">
        <v>63854400</v>
      </c>
      <c r="O116" s="349">
        <v>1.5845137642701693E-2</v>
      </c>
    </row>
    <row r="117" spans="1:15" ht="15">
      <c r="A117" s="130">
        <v>113</v>
      </c>
      <c r="B117" s="114" t="s">
        <v>1998</v>
      </c>
      <c r="C117" s="130" t="s">
        <v>344</v>
      </c>
      <c r="D117" s="135">
        <v>216.8</v>
      </c>
      <c r="E117" s="135">
        <v>220.44999999999996</v>
      </c>
      <c r="F117" s="136">
        <v>211.54999999999993</v>
      </c>
      <c r="G117" s="136">
        <v>206.29999999999995</v>
      </c>
      <c r="H117" s="136">
        <v>197.39999999999992</v>
      </c>
      <c r="I117" s="136">
        <v>225.69999999999993</v>
      </c>
      <c r="J117" s="136">
        <v>234.59999999999997</v>
      </c>
      <c r="K117" s="136">
        <v>239.84999999999994</v>
      </c>
      <c r="L117" s="131">
        <v>229.35</v>
      </c>
      <c r="M117" s="131">
        <v>215.2</v>
      </c>
      <c r="N117" s="151">
        <v>5426400</v>
      </c>
      <c r="O117" s="349">
        <v>-4.4208664898320068E-4</v>
      </c>
    </row>
    <row r="118" spans="1:15" ht="15">
      <c r="A118" s="130">
        <v>114</v>
      </c>
      <c r="B118" s="114" t="s">
        <v>2012</v>
      </c>
      <c r="C118" s="130" t="s">
        <v>100</v>
      </c>
      <c r="D118" s="135">
        <v>161.35</v>
      </c>
      <c r="E118" s="135">
        <v>161.35</v>
      </c>
      <c r="F118" s="136">
        <v>157.14999999999998</v>
      </c>
      <c r="G118" s="136">
        <v>152.94999999999999</v>
      </c>
      <c r="H118" s="136">
        <v>148.74999999999997</v>
      </c>
      <c r="I118" s="136">
        <v>165.54999999999998</v>
      </c>
      <c r="J118" s="136">
        <v>169.74999999999997</v>
      </c>
      <c r="K118" s="136">
        <v>173.95</v>
      </c>
      <c r="L118" s="131">
        <v>165.55</v>
      </c>
      <c r="M118" s="131">
        <v>157.15</v>
      </c>
      <c r="N118" s="151">
        <v>24239250</v>
      </c>
      <c r="O118" s="349">
        <v>-2.0379805465493284E-3</v>
      </c>
    </row>
    <row r="119" spans="1:15" ht="15">
      <c r="A119" s="130">
        <v>115</v>
      </c>
      <c r="B119" s="114" t="s">
        <v>1998</v>
      </c>
      <c r="C119" s="130" t="s">
        <v>101</v>
      </c>
      <c r="D119" s="135">
        <v>67.849999999999994</v>
      </c>
      <c r="E119" s="135">
        <v>66.850000000000009</v>
      </c>
      <c r="F119" s="136">
        <v>65.000000000000014</v>
      </c>
      <c r="G119" s="136">
        <v>62.150000000000006</v>
      </c>
      <c r="H119" s="136">
        <v>60.300000000000011</v>
      </c>
      <c r="I119" s="136">
        <v>69.700000000000017</v>
      </c>
      <c r="J119" s="136">
        <v>71.550000000000011</v>
      </c>
      <c r="K119" s="136">
        <v>74.40000000000002</v>
      </c>
      <c r="L119" s="131">
        <v>68.7</v>
      </c>
      <c r="M119" s="131">
        <v>64</v>
      </c>
      <c r="N119" s="151">
        <v>33480000</v>
      </c>
      <c r="O119" s="349">
        <v>-8.7929656274980013E-3</v>
      </c>
    </row>
    <row r="120" spans="1:15" ht="15">
      <c r="A120" s="130">
        <v>116</v>
      </c>
      <c r="B120" s="114" t="s">
        <v>2009</v>
      </c>
      <c r="C120" s="130" t="s">
        <v>102</v>
      </c>
      <c r="D120" s="135">
        <v>5.9</v>
      </c>
      <c r="E120" s="135">
        <v>5.95</v>
      </c>
      <c r="F120" s="136">
        <v>5.75</v>
      </c>
      <c r="G120" s="136">
        <v>5.6</v>
      </c>
      <c r="H120" s="136">
        <v>5.3999999999999995</v>
      </c>
      <c r="I120" s="136">
        <v>6.1000000000000005</v>
      </c>
      <c r="J120" s="136">
        <v>6.3000000000000016</v>
      </c>
      <c r="K120" s="136">
        <v>6.4500000000000011</v>
      </c>
      <c r="L120" s="131">
        <v>6.15</v>
      </c>
      <c r="M120" s="131">
        <v>5.8</v>
      </c>
      <c r="N120" s="151">
        <v>107508000</v>
      </c>
      <c r="O120" s="349">
        <v>2.0658489347966429E-2</v>
      </c>
    </row>
    <row r="121" spans="1:15" ht="15">
      <c r="A121" s="130">
        <v>117</v>
      </c>
      <c r="B121" s="114" t="s">
        <v>2012</v>
      </c>
      <c r="C121" s="130" t="s">
        <v>104</v>
      </c>
      <c r="D121" s="135">
        <v>337.2</v>
      </c>
      <c r="E121" s="135">
        <v>342.98333333333329</v>
      </c>
      <c r="F121" s="136">
        <v>327.56666666666661</v>
      </c>
      <c r="G121" s="136">
        <v>317.93333333333334</v>
      </c>
      <c r="H121" s="136">
        <v>302.51666666666665</v>
      </c>
      <c r="I121" s="136">
        <v>352.61666666666656</v>
      </c>
      <c r="J121" s="136">
        <v>368.03333333333319</v>
      </c>
      <c r="K121" s="136">
        <v>377.66666666666652</v>
      </c>
      <c r="L121" s="131">
        <v>358.4</v>
      </c>
      <c r="M121" s="131">
        <v>333.35</v>
      </c>
      <c r="N121" s="151">
        <v>48132000</v>
      </c>
      <c r="O121" s="349">
        <v>4.7595190380761527E-3</v>
      </c>
    </row>
    <row r="122" spans="1:15" ht="15">
      <c r="A122" s="130">
        <v>118</v>
      </c>
      <c r="B122" s="114" t="s">
        <v>1998</v>
      </c>
      <c r="C122" s="130" t="s">
        <v>105</v>
      </c>
      <c r="D122" s="135">
        <v>1053.45</v>
      </c>
      <c r="E122" s="135">
        <v>1043.8999999999999</v>
      </c>
      <c r="F122" s="136">
        <v>1003.3499999999997</v>
      </c>
      <c r="G122" s="136">
        <v>953.24999999999977</v>
      </c>
      <c r="H122" s="136">
        <v>912.69999999999959</v>
      </c>
      <c r="I122" s="136">
        <v>1093.9999999999998</v>
      </c>
      <c r="J122" s="136">
        <v>1134.55</v>
      </c>
      <c r="K122" s="136">
        <v>1184.6499999999999</v>
      </c>
      <c r="L122" s="131">
        <v>1084.45</v>
      </c>
      <c r="M122" s="131">
        <v>993.8</v>
      </c>
      <c r="N122" s="151">
        <v>2947500</v>
      </c>
      <c r="O122" s="349">
        <v>-3.9119804400977995E-2</v>
      </c>
    </row>
    <row r="123" spans="1:15" ht="15">
      <c r="A123" s="130">
        <v>119</v>
      </c>
      <c r="B123" s="114" t="s">
        <v>1998</v>
      </c>
      <c r="C123" s="130" t="s">
        <v>106</v>
      </c>
      <c r="D123" s="135">
        <v>435.35</v>
      </c>
      <c r="E123" s="135">
        <v>435.7166666666667</v>
      </c>
      <c r="F123" s="136">
        <v>418.13333333333338</v>
      </c>
      <c r="G123" s="136">
        <v>400.91666666666669</v>
      </c>
      <c r="H123" s="136">
        <v>383.33333333333337</v>
      </c>
      <c r="I123" s="136">
        <v>452.93333333333339</v>
      </c>
      <c r="J123" s="136">
        <v>470.51666666666665</v>
      </c>
      <c r="K123" s="136">
        <v>487.73333333333341</v>
      </c>
      <c r="L123" s="131">
        <v>453.3</v>
      </c>
      <c r="M123" s="131">
        <v>418.5</v>
      </c>
      <c r="N123" s="151">
        <v>2051000</v>
      </c>
      <c r="O123" s="349">
        <v>1.6655100624566273E-2</v>
      </c>
    </row>
    <row r="124" spans="1:15" ht="15">
      <c r="A124" s="130">
        <v>120</v>
      </c>
      <c r="B124" s="114" t="s">
        <v>1998</v>
      </c>
      <c r="C124" s="130" t="s">
        <v>1033</v>
      </c>
      <c r="D124" s="135">
        <v>382.65</v>
      </c>
      <c r="E124" s="135">
        <v>380.41666666666669</v>
      </c>
      <c r="F124" s="136">
        <v>362.83333333333337</v>
      </c>
      <c r="G124" s="136">
        <v>343.01666666666671</v>
      </c>
      <c r="H124" s="136">
        <v>325.43333333333339</v>
      </c>
      <c r="I124" s="136">
        <v>400.23333333333335</v>
      </c>
      <c r="J124" s="136">
        <v>417.81666666666672</v>
      </c>
      <c r="K124" s="136">
        <v>437.63333333333333</v>
      </c>
      <c r="L124" s="131">
        <v>398</v>
      </c>
      <c r="M124" s="131">
        <v>360.6</v>
      </c>
      <c r="N124" s="151">
        <v>2053000</v>
      </c>
      <c r="O124" s="349">
        <v>-4.1997200186654225E-2</v>
      </c>
    </row>
    <row r="125" spans="1:15" ht="15">
      <c r="A125" s="130">
        <v>121</v>
      </c>
      <c r="B125" s="114" t="s">
        <v>2001</v>
      </c>
      <c r="C125" s="130" t="s">
        <v>107</v>
      </c>
      <c r="D125" s="135">
        <v>1160.75</v>
      </c>
      <c r="E125" s="135">
        <v>1170.8833333333334</v>
      </c>
      <c r="F125" s="136">
        <v>1144.7666666666669</v>
      </c>
      <c r="G125" s="136">
        <v>1128.7833333333335</v>
      </c>
      <c r="H125" s="136">
        <v>1102.666666666667</v>
      </c>
      <c r="I125" s="136">
        <v>1186.8666666666668</v>
      </c>
      <c r="J125" s="136">
        <v>1212.9833333333331</v>
      </c>
      <c r="K125" s="136">
        <v>1228.9666666666667</v>
      </c>
      <c r="L125" s="131">
        <v>1197</v>
      </c>
      <c r="M125" s="131">
        <v>1154.9000000000001</v>
      </c>
      <c r="N125" s="151">
        <v>11016800</v>
      </c>
      <c r="O125" s="349">
        <v>7.4264763242062562E-2</v>
      </c>
    </row>
    <row r="126" spans="1:15" ht="15">
      <c r="A126" s="130">
        <v>122</v>
      </c>
      <c r="B126" s="114" t="s">
        <v>2011</v>
      </c>
      <c r="C126" s="130" t="s">
        <v>203</v>
      </c>
      <c r="D126" s="135">
        <v>218.55</v>
      </c>
      <c r="E126" s="135">
        <v>215.78333333333333</v>
      </c>
      <c r="F126" s="136">
        <v>211.26666666666665</v>
      </c>
      <c r="G126" s="136">
        <v>203.98333333333332</v>
      </c>
      <c r="H126" s="136">
        <v>199.46666666666664</v>
      </c>
      <c r="I126" s="136">
        <v>223.06666666666666</v>
      </c>
      <c r="J126" s="136">
        <v>227.58333333333337</v>
      </c>
      <c r="K126" s="136">
        <v>234.86666666666667</v>
      </c>
      <c r="L126" s="131">
        <v>220.3</v>
      </c>
      <c r="M126" s="131">
        <v>208.5</v>
      </c>
      <c r="N126" s="151">
        <v>8442000</v>
      </c>
      <c r="O126" s="349">
        <v>-1.7801047120418849E-2</v>
      </c>
    </row>
    <row r="127" spans="1:15" ht="15">
      <c r="A127" s="130">
        <v>123</v>
      </c>
      <c r="B127" s="114" t="s">
        <v>1998</v>
      </c>
      <c r="C127" s="130" t="s">
        <v>229</v>
      </c>
      <c r="D127" s="135">
        <v>460.25</v>
      </c>
      <c r="E127" s="135">
        <v>460.45</v>
      </c>
      <c r="F127" s="136">
        <v>446.79999999999995</v>
      </c>
      <c r="G127" s="136">
        <v>433.34999999999997</v>
      </c>
      <c r="H127" s="136">
        <v>419.69999999999993</v>
      </c>
      <c r="I127" s="136">
        <v>473.9</v>
      </c>
      <c r="J127" s="136">
        <v>487.54999999999995</v>
      </c>
      <c r="K127" s="136">
        <v>501</v>
      </c>
      <c r="L127" s="131">
        <v>474.1</v>
      </c>
      <c r="M127" s="131">
        <v>447</v>
      </c>
      <c r="N127" s="151">
        <v>804000</v>
      </c>
      <c r="O127" s="349">
        <v>1.3232514177693762E-2</v>
      </c>
    </row>
    <row r="128" spans="1:15" ht="15">
      <c r="A128" s="130">
        <v>124</v>
      </c>
      <c r="B128" s="114" t="s">
        <v>2001</v>
      </c>
      <c r="C128" s="130" t="s">
        <v>108</v>
      </c>
      <c r="D128" s="135">
        <v>96.2</v>
      </c>
      <c r="E128" s="135">
        <v>96.2</v>
      </c>
      <c r="F128" s="136">
        <v>94.45</v>
      </c>
      <c r="G128" s="136">
        <v>92.7</v>
      </c>
      <c r="H128" s="136">
        <v>90.95</v>
      </c>
      <c r="I128" s="136">
        <v>97.95</v>
      </c>
      <c r="J128" s="136">
        <v>99.7</v>
      </c>
      <c r="K128" s="136">
        <v>101.45</v>
      </c>
      <c r="L128" s="131">
        <v>97.95</v>
      </c>
      <c r="M128" s="131">
        <v>94.45</v>
      </c>
      <c r="N128" s="151">
        <v>16366500</v>
      </c>
      <c r="O128" s="349">
        <v>-1.5430427720628045E-2</v>
      </c>
    </row>
    <row r="129" spans="1:15" ht="15">
      <c r="A129" s="130">
        <v>125</v>
      </c>
      <c r="B129" s="114" t="s">
        <v>2004</v>
      </c>
      <c r="C129" s="130" t="s">
        <v>109</v>
      </c>
      <c r="D129" s="135">
        <v>117.65</v>
      </c>
      <c r="E129" s="135">
        <v>117.93333333333334</v>
      </c>
      <c r="F129" s="136">
        <v>115.21666666666667</v>
      </c>
      <c r="G129" s="136">
        <v>112.78333333333333</v>
      </c>
      <c r="H129" s="136">
        <v>110.06666666666666</v>
      </c>
      <c r="I129" s="136">
        <v>120.36666666666667</v>
      </c>
      <c r="J129" s="136">
        <v>123.08333333333334</v>
      </c>
      <c r="K129" s="136">
        <v>125.51666666666668</v>
      </c>
      <c r="L129" s="131">
        <v>120.65</v>
      </c>
      <c r="M129" s="131">
        <v>115.5</v>
      </c>
      <c r="N129" s="151">
        <v>28962000</v>
      </c>
      <c r="O129" s="349">
        <v>1.4342001576044129E-2</v>
      </c>
    </row>
    <row r="130" spans="1:15" ht="15">
      <c r="A130" s="130">
        <v>126</v>
      </c>
      <c r="B130" s="114" t="s">
        <v>2004</v>
      </c>
      <c r="C130" s="130" t="s">
        <v>110</v>
      </c>
      <c r="D130" s="135">
        <v>405.45</v>
      </c>
      <c r="E130" s="135">
        <v>405.73333333333329</v>
      </c>
      <c r="F130" s="136">
        <v>401.86666666666656</v>
      </c>
      <c r="G130" s="136">
        <v>398.28333333333325</v>
      </c>
      <c r="H130" s="136">
        <v>394.41666666666652</v>
      </c>
      <c r="I130" s="136">
        <v>409.31666666666661</v>
      </c>
      <c r="J130" s="136">
        <v>413.18333333333328</v>
      </c>
      <c r="K130" s="136">
        <v>416.76666666666665</v>
      </c>
      <c r="L130" s="131">
        <v>409.6</v>
      </c>
      <c r="M130" s="131">
        <v>402.15</v>
      </c>
      <c r="N130" s="151">
        <v>9137700</v>
      </c>
      <c r="O130" s="349">
        <v>-8.2378223495701997E-3</v>
      </c>
    </row>
    <row r="131" spans="1:15" ht="15">
      <c r="A131" s="130">
        <v>127</v>
      </c>
      <c r="B131" s="114" t="s">
        <v>2006</v>
      </c>
      <c r="C131" s="130" t="s">
        <v>111</v>
      </c>
      <c r="D131" s="135">
        <v>1202.8</v>
      </c>
      <c r="E131" s="135">
        <v>1206.45</v>
      </c>
      <c r="F131" s="136">
        <v>1193.4000000000001</v>
      </c>
      <c r="G131" s="136">
        <v>1184</v>
      </c>
      <c r="H131" s="136">
        <v>1170.95</v>
      </c>
      <c r="I131" s="136">
        <v>1215.8500000000001</v>
      </c>
      <c r="J131" s="136">
        <v>1228.8999999999999</v>
      </c>
      <c r="K131" s="136">
        <v>1238.3000000000002</v>
      </c>
      <c r="L131" s="131">
        <v>1219.5</v>
      </c>
      <c r="M131" s="131">
        <v>1197.05</v>
      </c>
      <c r="N131" s="151">
        <v>10666875</v>
      </c>
      <c r="O131" s="349">
        <v>1.3503883702700777E-2</v>
      </c>
    </row>
    <row r="132" spans="1:15" ht="15">
      <c r="A132" s="130">
        <v>128</v>
      </c>
      <c r="B132" s="114" t="s">
        <v>2000</v>
      </c>
      <c r="C132" s="130" t="s">
        <v>112</v>
      </c>
      <c r="D132" s="135">
        <v>852.95</v>
      </c>
      <c r="E132" s="135">
        <v>852.43333333333339</v>
      </c>
      <c r="F132" s="136">
        <v>839.16666666666674</v>
      </c>
      <c r="G132" s="136">
        <v>825.38333333333333</v>
      </c>
      <c r="H132" s="136">
        <v>812.11666666666667</v>
      </c>
      <c r="I132" s="136">
        <v>866.21666666666681</v>
      </c>
      <c r="J132" s="136">
        <v>879.48333333333346</v>
      </c>
      <c r="K132" s="136">
        <v>893.26666666666688</v>
      </c>
      <c r="L132" s="131">
        <v>865.7</v>
      </c>
      <c r="M132" s="131">
        <v>838.65</v>
      </c>
      <c r="N132" s="151">
        <v>8162700</v>
      </c>
      <c r="O132" s="349">
        <v>1.6918112845556815E-2</v>
      </c>
    </row>
    <row r="133" spans="1:15" ht="15">
      <c r="A133" s="130">
        <v>129</v>
      </c>
      <c r="B133" s="114" t="s">
        <v>2002</v>
      </c>
      <c r="C133" s="130" t="s">
        <v>113</v>
      </c>
      <c r="D133" s="135">
        <v>729</v>
      </c>
      <c r="E133" s="135">
        <v>732.06666666666661</v>
      </c>
      <c r="F133" s="136">
        <v>720.68333333333317</v>
      </c>
      <c r="G133" s="136">
        <v>712.36666666666656</v>
      </c>
      <c r="H133" s="136">
        <v>700.98333333333312</v>
      </c>
      <c r="I133" s="136">
        <v>740.38333333333321</v>
      </c>
      <c r="J133" s="136">
        <v>751.76666666666665</v>
      </c>
      <c r="K133" s="136">
        <v>760.08333333333326</v>
      </c>
      <c r="L133" s="131">
        <v>743.45</v>
      </c>
      <c r="M133" s="131">
        <v>723.75</v>
      </c>
      <c r="N133" s="151">
        <v>17130000</v>
      </c>
      <c r="O133" s="349">
        <v>1.3444788682995265E-3</v>
      </c>
    </row>
    <row r="134" spans="1:15" ht="15">
      <c r="A134" s="130">
        <v>130</v>
      </c>
      <c r="B134" s="114" t="s">
        <v>2004</v>
      </c>
      <c r="C134" s="130" t="s">
        <v>114</v>
      </c>
      <c r="D134" s="135">
        <v>391.9</v>
      </c>
      <c r="E134" s="135">
        <v>391.38333333333338</v>
      </c>
      <c r="F134" s="136">
        <v>375.51666666666677</v>
      </c>
      <c r="G134" s="136">
        <v>359.13333333333338</v>
      </c>
      <c r="H134" s="136">
        <v>343.26666666666677</v>
      </c>
      <c r="I134" s="136">
        <v>407.76666666666677</v>
      </c>
      <c r="J134" s="136">
        <v>423.63333333333344</v>
      </c>
      <c r="K134" s="136">
        <v>440.01666666666677</v>
      </c>
      <c r="L134" s="131">
        <v>407.25</v>
      </c>
      <c r="M134" s="131">
        <v>375</v>
      </c>
      <c r="N134" s="151">
        <v>10042500</v>
      </c>
      <c r="O134" s="349">
        <v>1.5163002274450341E-2</v>
      </c>
    </row>
    <row r="135" spans="1:15" ht="15">
      <c r="A135" s="130">
        <v>131</v>
      </c>
      <c r="B135" s="49" t="s">
        <v>1998</v>
      </c>
      <c r="C135" s="130" t="s">
        <v>1157</v>
      </c>
      <c r="D135" s="135">
        <v>72.5</v>
      </c>
      <c r="E135" s="135">
        <v>72.350000000000009</v>
      </c>
      <c r="F135" s="136">
        <v>70.950000000000017</v>
      </c>
      <c r="G135" s="136">
        <v>69.400000000000006</v>
      </c>
      <c r="H135" s="136">
        <v>68.000000000000014</v>
      </c>
      <c r="I135" s="136">
        <v>73.90000000000002</v>
      </c>
      <c r="J135" s="136">
        <v>75.300000000000026</v>
      </c>
      <c r="K135" s="136">
        <v>76.850000000000023</v>
      </c>
      <c r="L135" s="131">
        <v>73.75</v>
      </c>
      <c r="M135" s="131">
        <v>70.8</v>
      </c>
      <c r="N135" s="151">
        <v>14910000</v>
      </c>
      <c r="O135" s="349">
        <v>-1.2057877813504824E-3</v>
      </c>
    </row>
    <row r="136" spans="1:15" ht="15">
      <c r="A136" s="130">
        <v>132</v>
      </c>
      <c r="B136" s="114" t="s">
        <v>2003</v>
      </c>
      <c r="C136" s="130" t="s">
        <v>242</v>
      </c>
      <c r="D136" s="135">
        <v>299.7</v>
      </c>
      <c r="E136" s="135">
        <v>299.2</v>
      </c>
      <c r="F136" s="136">
        <v>296.79999999999995</v>
      </c>
      <c r="G136" s="136">
        <v>293.89999999999998</v>
      </c>
      <c r="H136" s="136">
        <v>291.49999999999994</v>
      </c>
      <c r="I136" s="136">
        <v>302.09999999999997</v>
      </c>
      <c r="J136" s="136">
        <v>304.49999999999994</v>
      </c>
      <c r="K136" s="136">
        <v>307.39999999999998</v>
      </c>
      <c r="L136" s="131">
        <v>301.60000000000002</v>
      </c>
      <c r="M136" s="131">
        <v>296.3</v>
      </c>
      <c r="N136" s="151">
        <v>5881200</v>
      </c>
      <c r="O136" s="349">
        <v>5.0627032048304689E-2</v>
      </c>
    </row>
    <row r="137" spans="1:15" ht="15">
      <c r="A137" s="130">
        <v>133</v>
      </c>
      <c r="B137" s="114" t="s">
        <v>2002</v>
      </c>
      <c r="C137" s="130" t="s">
        <v>115</v>
      </c>
      <c r="D137" s="135">
        <v>6724.25</v>
      </c>
      <c r="E137" s="135">
        <v>6686.4333333333334</v>
      </c>
      <c r="F137" s="136">
        <v>6556.8666666666668</v>
      </c>
      <c r="G137" s="136">
        <v>6389.4833333333336</v>
      </c>
      <c r="H137" s="136">
        <v>6259.916666666667</v>
      </c>
      <c r="I137" s="136">
        <v>6853.8166666666666</v>
      </c>
      <c r="J137" s="136">
        <v>6983.3833333333341</v>
      </c>
      <c r="K137" s="136">
        <v>7150.7666666666664</v>
      </c>
      <c r="L137" s="131">
        <v>6816</v>
      </c>
      <c r="M137" s="131">
        <v>6519.05</v>
      </c>
      <c r="N137" s="151">
        <v>2841975</v>
      </c>
      <c r="O137" s="349">
        <v>-1.4756647078974412E-3</v>
      </c>
    </row>
    <row r="138" spans="1:15" ht="15">
      <c r="A138" s="130">
        <v>134</v>
      </c>
      <c r="B138" s="114" t="s">
        <v>2003</v>
      </c>
      <c r="C138" s="130" t="s">
        <v>352</v>
      </c>
      <c r="D138" s="135">
        <v>520.1</v>
      </c>
      <c r="E138" s="135">
        <v>525.76666666666677</v>
      </c>
      <c r="F138" s="136">
        <v>510.93333333333351</v>
      </c>
      <c r="G138" s="136">
        <v>501.76666666666677</v>
      </c>
      <c r="H138" s="136">
        <v>486.93333333333351</v>
      </c>
      <c r="I138" s="136">
        <v>534.93333333333351</v>
      </c>
      <c r="J138" s="136">
        <v>549.76666666666677</v>
      </c>
      <c r="K138" s="136">
        <v>558.93333333333351</v>
      </c>
      <c r="L138" s="131">
        <v>540.6</v>
      </c>
      <c r="M138" s="131">
        <v>516.6</v>
      </c>
      <c r="N138" s="151">
        <v>11422500</v>
      </c>
      <c r="O138" s="349">
        <v>8.4979582827502485E-3</v>
      </c>
    </row>
    <row r="139" spans="1:15" ht="15">
      <c r="A139" s="130">
        <v>135</v>
      </c>
      <c r="B139" s="114" t="s">
        <v>1998</v>
      </c>
      <c r="C139" s="130" t="s">
        <v>1187</v>
      </c>
      <c r="D139" s="135">
        <v>726.55</v>
      </c>
      <c r="E139" s="135">
        <v>719.81666666666661</v>
      </c>
      <c r="F139" s="136">
        <v>687.63333333333321</v>
      </c>
      <c r="G139" s="136">
        <v>648.71666666666658</v>
      </c>
      <c r="H139" s="136">
        <v>616.53333333333319</v>
      </c>
      <c r="I139" s="136">
        <v>758.73333333333323</v>
      </c>
      <c r="J139" s="136">
        <v>790.91666666666663</v>
      </c>
      <c r="K139" s="136">
        <v>829.83333333333326</v>
      </c>
      <c r="L139" s="131">
        <v>752</v>
      </c>
      <c r="M139" s="131">
        <v>680.9</v>
      </c>
      <c r="N139" s="151">
        <v>3924200</v>
      </c>
      <c r="O139" s="349">
        <v>-3.5609840013762259E-2</v>
      </c>
    </row>
    <row r="140" spans="1:15" ht="15">
      <c r="A140" s="130">
        <v>136</v>
      </c>
      <c r="B140" s="114" t="s">
        <v>2004</v>
      </c>
      <c r="C140" s="130" t="s">
        <v>356</v>
      </c>
      <c r="D140" s="135">
        <v>366.85</v>
      </c>
      <c r="E140" s="135">
        <v>369.09999999999997</v>
      </c>
      <c r="F140" s="136">
        <v>360.79999999999995</v>
      </c>
      <c r="G140" s="136">
        <v>354.75</v>
      </c>
      <c r="H140" s="136">
        <v>346.45</v>
      </c>
      <c r="I140" s="136">
        <v>375.14999999999992</v>
      </c>
      <c r="J140" s="136">
        <v>383.45</v>
      </c>
      <c r="K140" s="136">
        <v>389.49999999999989</v>
      </c>
      <c r="L140" s="131">
        <v>377.4</v>
      </c>
      <c r="M140" s="131">
        <v>363.05</v>
      </c>
      <c r="N140" s="151">
        <v>2148000</v>
      </c>
      <c r="O140" s="349">
        <v>2.0524515393386546E-2</v>
      </c>
    </row>
    <row r="141" spans="1:15" ht="15">
      <c r="A141" s="130">
        <v>137</v>
      </c>
      <c r="B141" s="114" t="s">
        <v>1998</v>
      </c>
      <c r="C141" s="130" t="s">
        <v>1892</v>
      </c>
      <c r="D141" s="135">
        <v>818.4</v>
      </c>
      <c r="E141" s="135">
        <v>817.28333333333342</v>
      </c>
      <c r="F141" s="136">
        <v>806.31666666666683</v>
      </c>
      <c r="G141" s="136">
        <v>794.23333333333346</v>
      </c>
      <c r="H141" s="136">
        <v>783.26666666666688</v>
      </c>
      <c r="I141" s="136">
        <v>829.36666666666679</v>
      </c>
      <c r="J141" s="136">
        <v>840.33333333333326</v>
      </c>
      <c r="K141" s="136">
        <v>852.41666666666674</v>
      </c>
      <c r="L141" s="131">
        <v>828.25</v>
      </c>
      <c r="M141" s="131">
        <v>805.2</v>
      </c>
      <c r="N141" s="151">
        <v>1665000</v>
      </c>
      <c r="O141" s="349">
        <v>1.9096584649283876E-2</v>
      </c>
    </row>
    <row r="142" spans="1:15" ht="15">
      <c r="A142" s="130">
        <v>138</v>
      </c>
      <c r="B142" s="114" t="s">
        <v>2011</v>
      </c>
      <c r="C142" s="130" t="s">
        <v>117</v>
      </c>
      <c r="D142" s="135">
        <v>772</v>
      </c>
      <c r="E142" s="135">
        <v>772.44999999999993</v>
      </c>
      <c r="F142" s="136">
        <v>754.89999999999986</v>
      </c>
      <c r="G142" s="136">
        <v>737.8</v>
      </c>
      <c r="H142" s="136">
        <v>720.24999999999989</v>
      </c>
      <c r="I142" s="136">
        <v>789.54999999999984</v>
      </c>
      <c r="J142" s="136">
        <v>807.0999999999998</v>
      </c>
      <c r="K142" s="136">
        <v>824.19999999999982</v>
      </c>
      <c r="L142" s="131">
        <v>790</v>
      </c>
      <c r="M142" s="131">
        <v>755.35</v>
      </c>
      <c r="N142" s="151">
        <v>4438800</v>
      </c>
      <c r="O142" s="349">
        <v>-2.9649595687331535E-3</v>
      </c>
    </row>
    <row r="143" spans="1:15" ht="15">
      <c r="A143" s="130">
        <v>139</v>
      </c>
      <c r="B143" s="114" t="s">
        <v>2002</v>
      </c>
      <c r="C143" s="130" t="s">
        <v>118</v>
      </c>
      <c r="D143" s="135">
        <v>225.75</v>
      </c>
      <c r="E143" s="135">
        <v>227.76666666666665</v>
      </c>
      <c r="F143" s="136">
        <v>222.18333333333331</v>
      </c>
      <c r="G143" s="136">
        <v>218.61666666666665</v>
      </c>
      <c r="H143" s="136">
        <v>213.0333333333333</v>
      </c>
      <c r="I143" s="136">
        <v>231.33333333333331</v>
      </c>
      <c r="J143" s="136">
        <v>236.91666666666669</v>
      </c>
      <c r="K143" s="136">
        <v>240.48333333333332</v>
      </c>
      <c r="L143" s="131">
        <v>233.35</v>
      </c>
      <c r="M143" s="131">
        <v>224.2</v>
      </c>
      <c r="N143" s="151">
        <v>15376000</v>
      </c>
      <c r="O143" s="349">
        <v>5.6740708159225862E-2</v>
      </c>
    </row>
    <row r="144" spans="1:15" ht="15">
      <c r="A144" s="130">
        <v>140</v>
      </c>
      <c r="B144" s="114" t="s">
        <v>2002</v>
      </c>
      <c r="C144" s="130" t="s">
        <v>119</v>
      </c>
      <c r="D144" s="135">
        <v>63364.800000000003</v>
      </c>
      <c r="E144" s="135">
        <v>62701.166666666664</v>
      </c>
      <c r="F144" s="136">
        <v>61563.633333333331</v>
      </c>
      <c r="G144" s="136">
        <v>59762.466666666667</v>
      </c>
      <c r="H144" s="136">
        <v>58624.933333333334</v>
      </c>
      <c r="I144" s="136">
        <v>64502.333333333328</v>
      </c>
      <c r="J144" s="136">
        <v>65639.866666666669</v>
      </c>
      <c r="K144" s="136">
        <v>67441.033333333326</v>
      </c>
      <c r="L144" s="131">
        <v>63838.7</v>
      </c>
      <c r="M144" s="131">
        <v>60900</v>
      </c>
      <c r="N144" s="151">
        <v>22690</v>
      </c>
      <c r="O144" s="349">
        <v>5.3389043639740022E-2</v>
      </c>
    </row>
    <row r="145" spans="1:15" ht="15">
      <c r="A145" s="130">
        <v>141</v>
      </c>
      <c r="B145" s="114" t="s">
        <v>1998</v>
      </c>
      <c r="C145" s="130" t="s">
        <v>1226</v>
      </c>
      <c r="D145" s="135">
        <v>81.7</v>
      </c>
      <c r="E145" s="135">
        <v>81.816666666666677</v>
      </c>
      <c r="F145" s="136">
        <v>79.78333333333336</v>
      </c>
      <c r="G145" s="136">
        <v>77.866666666666688</v>
      </c>
      <c r="H145" s="136">
        <v>75.833333333333371</v>
      </c>
      <c r="I145" s="136">
        <v>83.733333333333348</v>
      </c>
      <c r="J145" s="136">
        <v>85.76666666666668</v>
      </c>
      <c r="K145" s="136">
        <v>87.683333333333337</v>
      </c>
      <c r="L145" s="131">
        <v>83.85</v>
      </c>
      <c r="M145" s="131">
        <v>79.900000000000006</v>
      </c>
      <c r="N145" s="151">
        <v>4410000</v>
      </c>
      <c r="O145" s="349">
        <v>-1.3091641490433032E-2</v>
      </c>
    </row>
    <row r="146" spans="1:15" ht="15">
      <c r="A146" s="130">
        <v>142</v>
      </c>
      <c r="B146" s="114" t="s">
        <v>2004</v>
      </c>
      <c r="C146" s="130" t="s">
        <v>1242</v>
      </c>
      <c r="D146" s="135">
        <v>396.95</v>
      </c>
      <c r="E146" s="135">
        <v>394.01666666666665</v>
      </c>
      <c r="F146" s="136">
        <v>388.23333333333329</v>
      </c>
      <c r="G146" s="136">
        <v>379.51666666666665</v>
      </c>
      <c r="H146" s="136">
        <v>373.73333333333329</v>
      </c>
      <c r="I146" s="136">
        <v>402.73333333333329</v>
      </c>
      <c r="J146" s="136">
        <v>408.51666666666659</v>
      </c>
      <c r="K146" s="136">
        <v>417.23333333333329</v>
      </c>
      <c r="L146" s="131">
        <v>399.8</v>
      </c>
      <c r="M146" s="131">
        <v>385.3</v>
      </c>
      <c r="N146" s="151">
        <v>1761000</v>
      </c>
      <c r="O146" s="349">
        <v>3.4361233480176209E-2</v>
      </c>
    </row>
    <row r="147" spans="1:15" ht="15">
      <c r="A147" s="130">
        <v>143</v>
      </c>
      <c r="B147" s="114" t="s">
        <v>1998</v>
      </c>
      <c r="C147" s="130" t="s">
        <v>1257</v>
      </c>
      <c r="D147" s="135">
        <v>67.349999999999994</v>
      </c>
      <c r="E147" s="135">
        <v>66.666666666666671</v>
      </c>
      <c r="F147" s="136">
        <v>65.483333333333348</v>
      </c>
      <c r="G147" s="136">
        <v>63.616666666666674</v>
      </c>
      <c r="H147" s="136">
        <v>62.433333333333351</v>
      </c>
      <c r="I147" s="136">
        <v>68.533333333333346</v>
      </c>
      <c r="J147" s="136">
        <v>69.716666666666654</v>
      </c>
      <c r="K147" s="136">
        <v>71.583333333333343</v>
      </c>
      <c r="L147" s="131">
        <v>67.849999999999994</v>
      </c>
      <c r="M147" s="131">
        <v>64.8</v>
      </c>
      <c r="N147" s="151">
        <v>30248000</v>
      </c>
      <c r="O147" s="349">
        <v>-1.5877147319104633E-2</v>
      </c>
    </row>
    <row r="148" spans="1:15" ht="15">
      <c r="A148" s="130">
        <v>144</v>
      </c>
      <c r="B148" s="114" t="s">
        <v>1998</v>
      </c>
      <c r="C148" s="130" t="s">
        <v>371</v>
      </c>
      <c r="D148" s="135">
        <v>51.9</v>
      </c>
      <c r="E148" s="135">
        <v>53</v>
      </c>
      <c r="F148" s="136">
        <v>49.6</v>
      </c>
      <c r="G148" s="136">
        <v>47.300000000000004</v>
      </c>
      <c r="H148" s="136">
        <v>43.900000000000006</v>
      </c>
      <c r="I148" s="136">
        <v>55.3</v>
      </c>
      <c r="J148" s="136">
        <v>58.7</v>
      </c>
      <c r="K148" s="136">
        <v>60.999999999999993</v>
      </c>
      <c r="L148" s="131">
        <v>56.4</v>
      </c>
      <c r="M148" s="131">
        <v>50.7</v>
      </c>
      <c r="N148" s="151">
        <v>22386000</v>
      </c>
      <c r="O148" s="349">
        <v>-8.5038533085304274E-3</v>
      </c>
    </row>
    <row r="149" spans="1:15" ht="15">
      <c r="A149" s="130">
        <v>145</v>
      </c>
      <c r="B149" s="114" t="s">
        <v>2010</v>
      </c>
      <c r="C149" s="130" t="s">
        <v>243</v>
      </c>
      <c r="D149" s="135">
        <v>67.150000000000006</v>
      </c>
      <c r="E149" s="135">
        <v>66.083333333333329</v>
      </c>
      <c r="F149" s="136">
        <v>64.516666666666652</v>
      </c>
      <c r="G149" s="136">
        <v>61.883333333333326</v>
      </c>
      <c r="H149" s="136">
        <v>60.316666666666649</v>
      </c>
      <c r="I149" s="136">
        <v>68.716666666666654</v>
      </c>
      <c r="J149" s="136">
        <v>70.283333333333346</v>
      </c>
      <c r="K149" s="136">
        <v>72.916666666666657</v>
      </c>
      <c r="L149" s="131">
        <v>67.650000000000006</v>
      </c>
      <c r="M149" s="131">
        <v>63.45</v>
      </c>
      <c r="N149" s="151">
        <v>46232000</v>
      </c>
      <c r="O149" s="349">
        <v>3.0492154065620541E-2</v>
      </c>
    </row>
    <row r="150" spans="1:15" ht="15">
      <c r="A150" s="130">
        <v>146</v>
      </c>
      <c r="B150" s="114" t="s">
        <v>1998</v>
      </c>
      <c r="C150" s="130" t="s">
        <v>1275</v>
      </c>
      <c r="D150" s="135">
        <v>9573.6</v>
      </c>
      <c r="E150" s="135">
        <v>9613.7333333333318</v>
      </c>
      <c r="F150" s="136">
        <v>9477.4666666666635</v>
      </c>
      <c r="G150" s="136">
        <v>9381.3333333333321</v>
      </c>
      <c r="H150" s="136">
        <v>9245.0666666666639</v>
      </c>
      <c r="I150" s="136">
        <v>9709.8666666666631</v>
      </c>
      <c r="J150" s="136">
        <v>9846.1333333333296</v>
      </c>
      <c r="K150" s="136">
        <v>9942.2666666666628</v>
      </c>
      <c r="L150" s="131">
        <v>9750</v>
      </c>
      <c r="M150" s="131">
        <v>9517.6</v>
      </c>
      <c r="N150" s="151">
        <v>446300</v>
      </c>
      <c r="O150" s="349">
        <v>2.9213483146067415E-3</v>
      </c>
    </row>
    <row r="151" spans="1:15" ht="15">
      <c r="A151" s="130">
        <v>147</v>
      </c>
      <c r="B151" s="114" t="s">
        <v>1999</v>
      </c>
      <c r="C151" s="130" t="s">
        <v>120</v>
      </c>
      <c r="D151" s="135">
        <v>24.3</v>
      </c>
      <c r="E151" s="135">
        <v>24.183333333333337</v>
      </c>
      <c r="F151" s="136">
        <v>24.016666666666673</v>
      </c>
      <c r="G151" s="136">
        <v>23.733333333333334</v>
      </c>
      <c r="H151" s="136">
        <v>23.56666666666667</v>
      </c>
      <c r="I151" s="136">
        <v>24.466666666666676</v>
      </c>
      <c r="J151" s="136">
        <v>24.63333333333334</v>
      </c>
      <c r="K151" s="136">
        <v>24.916666666666679</v>
      </c>
      <c r="L151" s="131">
        <v>24.35</v>
      </c>
      <c r="M151" s="131">
        <v>23.9</v>
      </c>
      <c r="N151" s="151">
        <v>18657000</v>
      </c>
      <c r="O151" s="349">
        <v>4.3604651162790697E-3</v>
      </c>
    </row>
    <row r="152" spans="1:15" ht="15">
      <c r="A152" s="130">
        <v>148</v>
      </c>
      <c r="B152" s="114" t="s">
        <v>2011</v>
      </c>
      <c r="C152" s="130" t="s">
        <v>1290</v>
      </c>
      <c r="D152" s="135">
        <v>1193.2</v>
      </c>
      <c r="E152" s="135">
        <v>1197.4333333333334</v>
      </c>
      <c r="F152" s="136">
        <v>1171.7666666666669</v>
      </c>
      <c r="G152" s="136">
        <v>1150.3333333333335</v>
      </c>
      <c r="H152" s="136">
        <v>1124.666666666667</v>
      </c>
      <c r="I152" s="136">
        <v>1218.8666666666668</v>
      </c>
      <c r="J152" s="136">
        <v>1244.5333333333333</v>
      </c>
      <c r="K152" s="136">
        <v>1265.9666666666667</v>
      </c>
      <c r="L152" s="131">
        <v>1223.0999999999999</v>
      </c>
      <c r="M152" s="131">
        <v>1176</v>
      </c>
      <c r="N152" s="151">
        <v>1335000</v>
      </c>
      <c r="O152" s="349">
        <v>-1.0011123470522803E-2</v>
      </c>
    </row>
    <row r="153" spans="1:15" ht="15">
      <c r="A153" s="130">
        <v>149</v>
      </c>
      <c r="B153" s="114" t="s">
        <v>2012</v>
      </c>
      <c r="C153" s="130" t="s">
        <v>121</v>
      </c>
      <c r="D153" s="135">
        <v>106.05</v>
      </c>
      <c r="E153" s="135">
        <v>106.55</v>
      </c>
      <c r="F153" s="136">
        <v>103.8</v>
      </c>
      <c r="G153" s="136">
        <v>101.55</v>
      </c>
      <c r="H153" s="136">
        <v>98.8</v>
      </c>
      <c r="I153" s="136">
        <v>108.8</v>
      </c>
      <c r="J153" s="136">
        <v>111.55</v>
      </c>
      <c r="K153" s="136">
        <v>113.8</v>
      </c>
      <c r="L153" s="131">
        <v>109.3</v>
      </c>
      <c r="M153" s="131">
        <v>104.3</v>
      </c>
      <c r="N153" s="151">
        <v>19380000</v>
      </c>
      <c r="O153" s="349">
        <v>2.0214782059380921E-2</v>
      </c>
    </row>
    <row r="154" spans="1:15" ht="15">
      <c r="A154" s="130">
        <v>150</v>
      </c>
      <c r="B154" s="114" t="s">
        <v>1999</v>
      </c>
      <c r="C154" s="130" t="s">
        <v>122</v>
      </c>
      <c r="D154" s="135">
        <v>159.25</v>
      </c>
      <c r="E154" s="135">
        <v>158.33333333333334</v>
      </c>
      <c r="F154" s="136">
        <v>156.31666666666669</v>
      </c>
      <c r="G154" s="136">
        <v>153.38333333333335</v>
      </c>
      <c r="H154" s="136">
        <v>151.3666666666667</v>
      </c>
      <c r="I154" s="136">
        <v>161.26666666666668</v>
      </c>
      <c r="J154" s="136">
        <v>163.28333333333333</v>
      </c>
      <c r="K154" s="136">
        <v>166.21666666666667</v>
      </c>
      <c r="L154" s="131">
        <v>160.35</v>
      </c>
      <c r="M154" s="131">
        <v>155.4</v>
      </c>
      <c r="N154" s="151">
        <v>31676000</v>
      </c>
      <c r="O154" s="349">
        <v>-9.9192355818450692E-2</v>
      </c>
    </row>
    <row r="155" spans="1:15" ht="15">
      <c r="A155" s="130">
        <v>151</v>
      </c>
      <c r="B155" s="114" t="s">
        <v>2011</v>
      </c>
      <c r="C155" s="130" t="s">
        <v>123</v>
      </c>
      <c r="D155" s="135">
        <v>3552.5</v>
      </c>
      <c r="E155" s="135">
        <v>3575.5</v>
      </c>
      <c r="F155" s="136">
        <v>3511</v>
      </c>
      <c r="G155" s="136">
        <v>3469.5</v>
      </c>
      <c r="H155" s="136">
        <v>3405</v>
      </c>
      <c r="I155" s="136">
        <v>3617</v>
      </c>
      <c r="J155" s="136">
        <v>3681.5</v>
      </c>
      <c r="K155" s="136">
        <v>3723</v>
      </c>
      <c r="L155" s="131">
        <v>3640</v>
      </c>
      <c r="M155" s="131">
        <v>3534</v>
      </c>
      <c r="N155" s="151">
        <v>220500</v>
      </c>
      <c r="O155" s="349">
        <v>-2.584493041749503E-2</v>
      </c>
    </row>
    <row r="156" spans="1:15" ht="15">
      <c r="A156" s="130">
        <v>152</v>
      </c>
      <c r="B156" s="114" t="s">
        <v>2007</v>
      </c>
      <c r="C156" s="130" t="s">
        <v>207</v>
      </c>
      <c r="D156" s="135">
        <v>197.55</v>
      </c>
      <c r="E156" s="135">
        <v>196.38333333333335</v>
      </c>
      <c r="F156" s="136">
        <v>193.9666666666667</v>
      </c>
      <c r="G156" s="136">
        <v>190.38333333333335</v>
      </c>
      <c r="H156" s="136">
        <v>187.9666666666667</v>
      </c>
      <c r="I156" s="136">
        <v>199.9666666666667</v>
      </c>
      <c r="J156" s="136">
        <v>202.38333333333338</v>
      </c>
      <c r="K156" s="136">
        <v>205.9666666666667</v>
      </c>
      <c r="L156" s="131">
        <v>198.8</v>
      </c>
      <c r="M156" s="131">
        <v>192.8</v>
      </c>
      <c r="N156" s="151">
        <v>2389497</v>
      </c>
      <c r="O156" s="349">
        <v>1.5895953757225433E-2</v>
      </c>
    </row>
    <row r="157" spans="1:15" ht="15">
      <c r="A157" s="130">
        <v>153</v>
      </c>
      <c r="B157" s="114" t="s">
        <v>2007</v>
      </c>
      <c r="C157" s="130" t="s">
        <v>124</v>
      </c>
      <c r="D157" s="135">
        <v>152.30000000000001</v>
      </c>
      <c r="E157" s="135">
        <v>152.81666666666669</v>
      </c>
      <c r="F157" s="136">
        <v>149.58333333333337</v>
      </c>
      <c r="G157" s="136">
        <v>146.86666666666667</v>
      </c>
      <c r="H157" s="136">
        <v>143.63333333333335</v>
      </c>
      <c r="I157" s="136">
        <v>155.53333333333339</v>
      </c>
      <c r="J157" s="136">
        <v>158.76666666666668</v>
      </c>
      <c r="K157" s="136">
        <v>161.48333333333341</v>
      </c>
      <c r="L157" s="131">
        <v>156.05000000000001</v>
      </c>
      <c r="M157" s="131">
        <v>150.1</v>
      </c>
      <c r="N157" s="151">
        <v>35985000</v>
      </c>
      <c r="O157" s="349">
        <v>7.1580122836404247E-2</v>
      </c>
    </row>
    <row r="158" spans="1:15" ht="15">
      <c r="A158" s="130">
        <v>154</v>
      </c>
      <c r="B158" s="114" t="s">
        <v>2001</v>
      </c>
      <c r="C158" s="130" t="s">
        <v>125</v>
      </c>
      <c r="D158" s="135">
        <v>66.25</v>
      </c>
      <c r="E158" s="135">
        <v>65.650000000000006</v>
      </c>
      <c r="F158" s="136">
        <v>64.250000000000014</v>
      </c>
      <c r="G158" s="136">
        <v>62.250000000000007</v>
      </c>
      <c r="H158" s="136">
        <v>60.850000000000016</v>
      </c>
      <c r="I158" s="136">
        <v>67.650000000000006</v>
      </c>
      <c r="J158" s="136">
        <v>69.049999999999983</v>
      </c>
      <c r="K158" s="136">
        <v>71.050000000000011</v>
      </c>
      <c r="L158" s="131">
        <v>67.05</v>
      </c>
      <c r="M158" s="131">
        <v>63.65</v>
      </c>
      <c r="N158" s="151">
        <v>11070000</v>
      </c>
      <c r="O158" s="349">
        <v>-2.3809523809523808E-2</v>
      </c>
    </row>
    <row r="159" spans="1:15" ht="15">
      <c r="A159" s="130">
        <v>155</v>
      </c>
      <c r="B159" s="114" t="s">
        <v>1996</v>
      </c>
      <c r="C159" s="130" t="s">
        <v>231</v>
      </c>
      <c r="D159" s="135">
        <v>29440.55</v>
      </c>
      <c r="E159" s="135">
        <v>29146.816666666666</v>
      </c>
      <c r="F159" s="136">
        <v>28603.73333333333</v>
      </c>
      <c r="G159" s="136">
        <v>27766.916666666664</v>
      </c>
      <c r="H159" s="136">
        <v>27223.833333333328</v>
      </c>
      <c r="I159" s="136">
        <v>29983.633333333331</v>
      </c>
      <c r="J159" s="136">
        <v>30526.716666666667</v>
      </c>
      <c r="K159" s="136">
        <v>31363.533333333333</v>
      </c>
      <c r="L159" s="131">
        <v>29689.9</v>
      </c>
      <c r="M159" s="131">
        <v>28310</v>
      </c>
      <c r="N159" s="151">
        <v>106050</v>
      </c>
      <c r="O159" s="349">
        <v>-1.5777262180974479E-2</v>
      </c>
    </row>
    <row r="160" spans="1:15" ht="15">
      <c r="A160" s="130">
        <v>156</v>
      </c>
      <c r="B160" s="114" t="s">
        <v>1998</v>
      </c>
      <c r="C160" s="130" t="s">
        <v>353</v>
      </c>
      <c r="D160" s="135">
        <v>49.2</v>
      </c>
      <c r="E160" s="135">
        <v>49.35</v>
      </c>
      <c r="F160" s="136">
        <v>46.2</v>
      </c>
      <c r="G160" s="136">
        <v>43.2</v>
      </c>
      <c r="H160" s="136">
        <v>40.050000000000004</v>
      </c>
      <c r="I160" s="136">
        <v>52.35</v>
      </c>
      <c r="J160" s="136">
        <v>55.499999999999993</v>
      </c>
      <c r="K160" s="136">
        <v>58.5</v>
      </c>
      <c r="L160" s="131">
        <v>52.5</v>
      </c>
      <c r="M160" s="131">
        <v>46.35</v>
      </c>
      <c r="N160" s="151">
        <v>9321500</v>
      </c>
      <c r="O160" s="349">
        <v>2.3946833635414951E-2</v>
      </c>
    </row>
    <row r="161" spans="1:15" ht="15">
      <c r="A161" s="130">
        <v>157</v>
      </c>
      <c r="B161" s="114" t="s">
        <v>2000</v>
      </c>
      <c r="C161" s="130" t="s">
        <v>209</v>
      </c>
      <c r="D161" s="135">
        <v>1918.85</v>
      </c>
      <c r="E161" s="135">
        <v>1886.9333333333334</v>
      </c>
      <c r="F161" s="136">
        <v>1829.9166666666667</v>
      </c>
      <c r="G161" s="136">
        <v>1740.9833333333333</v>
      </c>
      <c r="H161" s="136">
        <v>1683.9666666666667</v>
      </c>
      <c r="I161" s="136">
        <v>1975.8666666666668</v>
      </c>
      <c r="J161" s="136">
        <v>2032.8833333333332</v>
      </c>
      <c r="K161" s="136">
        <v>2121.8166666666666</v>
      </c>
      <c r="L161" s="131">
        <v>1943.95</v>
      </c>
      <c r="M161" s="131">
        <v>1798</v>
      </c>
      <c r="N161" s="151">
        <v>3577794</v>
      </c>
      <c r="O161" s="349">
        <v>-1.6928055763007221E-2</v>
      </c>
    </row>
    <row r="162" spans="1:15" ht="15">
      <c r="A162" s="130">
        <v>158</v>
      </c>
      <c r="B162" s="114" t="s">
        <v>2007</v>
      </c>
      <c r="C162" s="130" t="s">
        <v>126</v>
      </c>
      <c r="D162" s="135">
        <v>216.55</v>
      </c>
      <c r="E162" s="135">
        <v>214.58333333333334</v>
      </c>
      <c r="F162" s="136">
        <v>211.36666666666667</v>
      </c>
      <c r="G162" s="136">
        <v>206.18333333333334</v>
      </c>
      <c r="H162" s="136">
        <v>202.96666666666667</v>
      </c>
      <c r="I162" s="136">
        <v>219.76666666666668</v>
      </c>
      <c r="J162" s="136">
        <v>222.98333333333332</v>
      </c>
      <c r="K162" s="136">
        <v>228.16666666666669</v>
      </c>
      <c r="L162" s="131">
        <v>217.8</v>
      </c>
      <c r="M162" s="131">
        <v>209.4</v>
      </c>
      <c r="N162" s="151">
        <v>10635000</v>
      </c>
      <c r="O162" s="349">
        <v>2.8430519292138093E-2</v>
      </c>
    </row>
    <row r="163" spans="1:15" ht="15">
      <c r="A163" s="130">
        <v>159</v>
      </c>
      <c r="B163" s="114" t="s">
        <v>2004</v>
      </c>
      <c r="C163" s="130" t="s">
        <v>127</v>
      </c>
      <c r="D163" s="135">
        <v>84.1</v>
      </c>
      <c r="E163" s="135">
        <v>83.566666666666663</v>
      </c>
      <c r="F163" s="136">
        <v>81.783333333333331</v>
      </c>
      <c r="G163" s="136">
        <v>79.466666666666669</v>
      </c>
      <c r="H163" s="136">
        <v>77.683333333333337</v>
      </c>
      <c r="I163" s="136">
        <v>85.883333333333326</v>
      </c>
      <c r="J163" s="136">
        <v>87.666666666666657</v>
      </c>
      <c r="K163" s="136">
        <v>89.98333333333332</v>
      </c>
      <c r="L163" s="131">
        <v>85.35</v>
      </c>
      <c r="M163" s="131">
        <v>81.25</v>
      </c>
      <c r="N163" s="151">
        <v>32094000</v>
      </c>
      <c r="O163" s="349">
        <v>-1.4190932546995945E-2</v>
      </c>
    </row>
    <row r="164" spans="1:15" ht="15">
      <c r="A164" s="130">
        <v>160</v>
      </c>
      <c r="B164" s="114" t="s">
        <v>2003</v>
      </c>
      <c r="C164" s="130" t="s">
        <v>208</v>
      </c>
      <c r="D164" s="135">
        <v>939.15</v>
      </c>
      <c r="E164" s="135">
        <v>935.01666666666677</v>
      </c>
      <c r="F164" s="136">
        <v>926.13333333333355</v>
      </c>
      <c r="G164" s="136">
        <v>913.11666666666679</v>
      </c>
      <c r="H164" s="136">
        <v>904.23333333333358</v>
      </c>
      <c r="I164" s="136">
        <v>948.03333333333353</v>
      </c>
      <c r="J164" s="136">
        <v>956.91666666666674</v>
      </c>
      <c r="K164" s="136">
        <v>969.93333333333351</v>
      </c>
      <c r="L164" s="131">
        <v>943.9</v>
      </c>
      <c r="M164" s="131">
        <v>922</v>
      </c>
      <c r="N164" s="151">
        <v>2913500</v>
      </c>
      <c r="O164" s="349">
        <v>-7.3253833049403746E-3</v>
      </c>
    </row>
    <row r="165" spans="1:15" ht="15">
      <c r="A165" s="130">
        <v>161</v>
      </c>
      <c r="B165" s="114" t="s">
        <v>2001</v>
      </c>
      <c r="C165" s="130" t="s">
        <v>128</v>
      </c>
      <c r="D165" s="135">
        <v>66.3</v>
      </c>
      <c r="E165" s="135">
        <v>66.5</v>
      </c>
      <c r="F165" s="136">
        <v>65.3</v>
      </c>
      <c r="G165" s="136">
        <v>64.3</v>
      </c>
      <c r="H165" s="136">
        <v>63.099999999999994</v>
      </c>
      <c r="I165" s="136">
        <v>67.5</v>
      </c>
      <c r="J165" s="136">
        <v>68.699999999999989</v>
      </c>
      <c r="K165" s="136">
        <v>69.7</v>
      </c>
      <c r="L165" s="131">
        <v>67.7</v>
      </c>
      <c r="M165" s="131">
        <v>65.5</v>
      </c>
      <c r="N165" s="151">
        <v>104595000</v>
      </c>
      <c r="O165" s="349">
        <v>2.1829709702473121E-2</v>
      </c>
    </row>
    <row r="166" spans="1:15" ht="15">
      <c r="A166" s="130">
        <v>162</v>
      </c>
      <c r="B166" s="114" t="s">
        <v>1999</v>
      </c>
      <c r="C166" s="130" t="s">
        <v>129</v>
      </c>
      <c r="D166" s="135">
        <v>189.1</v>
      </c>
      <c r="E166" s="135">
        <v>189.73333333333335</v>
      </c>
      <c r="F166" s="136">
        <v>187.7166666666667</v>
      </c>
      <c r="G166" s="136">
        <v>186.33333333333334</v>
      </c>
      <c r="H166" s="136">
        <v>184.31666666666669</v>
      </c>
      <c r="I166" s="136">
        <v>191.1166666666667</v>
      </c>
      <c r="J166" s="136">
        <v>193.13333333333335</v>
      </c>
      <c r="K166" s="136">
        <v>194.51666666666671</v>
      </c>
      <c r="L166" s="131">
        <v>191.75</v>
      </c>
      <c r="M166" s="131">
        <v>188.35</v>
      </c>
      <c r="N166" s="151">
        <v>36492000</v>
      </c>
      <c r="O166" s="349">
        <v>6.2872270019854399E-3</v>
      </c>
    </row>
    <row r="167" spans="1:15" ht="15">
      <c r="A167" s="130">
        <v>163</v>
      </c>
      <c r="B167" s="114" t="s">
        <v>1999</v>
      </c>
      <c r="C167" s="130" t="s">
        <v>130</v>
      </c>
      <c r="D167" s="135">
        <v>76.150000000000006</v>
      </c>
      <c r="E167" s="135">
        <v>75.533333333333346</v>
      </c>
      <c r="F167" s="136">
        <v>74.416666666666686</v>
      </c>
      <c r="G167" s="136">
        <v>72.683333333333337</v>
      </c>
      <c r="H167" s="136">
        <v>71.566666666666677</v>
      </c>
      <c r="I167" s="136">
        <v>77.266666666666694</v>
      </c>
      <c r="J167" s="136">
        <v>78.38333333333334</v>
      </c>
      <c r="K167" s="136">
        <v>80.116666666666703</v>
      </c>
      <c r="L167" s="131">
        <v>76.650000000000006</v>
      </c>
      <c r="M167" s="131">
        <v>73.8</v>
      </c>
      <c r="N167" s="151">
        <v>9648000</v>
      </c>
      <c r="O167" s="349">
        <v>1.8581081081081082E-2</v>
      </c>
    </row>
    <row r="168" spans="1:15" ht="15">
      <c r="A168" s="130">
        <v>164</v>
      </c>
      <c r="B168" s="114" t="s">
        <v>1998</v>
      </c>
      <c r="C168" s="130" t="s">
        <v>1401</v>
      </c>
      <c r="D168" s="135">
        <v>1297.6500000000001</v>
      </c>
      <c r="E168" s="135">
        <v>1289.7666666666667</v>
      </c>
      <c r="F168" s="136">
        <v>1251.5333333333333</v>
      </c>
      <c r="G168" s="136">
        <v>1205.4166666666667</v>
      </c>
      <c r="H168" s="136">
        <v>1167.1833333333334</v>
      </c>
      <c r="I168" s="136">
        <v>1335.8833333333332</v>
      </c>
      <c r="J168" s="136">
        <v>1374.1166666666663</v>
      </c>
      <c r="K168" s="136">
        <v>1420.2333333333331</v>
      </c>
      <c r="L168" s="131">
        <v>1328</v>
      </c>
      <c r="M168" s="131">
        <v>1243.6500000000001</v>
      </c>
      <c r="N168" s="151">
        <v>1175600</v>
      </c>
      <c r="O168" s="349">
        <v>-1.705685618729097E-2</v>
      </c>
    </row>
    <row r="169" spans="1:15" ht="15">
      <c r="A169" s="130">
        <v>165</v>
      </c>
      <c r="B169" s="114" t="s">
        <v>1997</v>
      </c>
      <c r="C169" s="130" t="s">
        <v>214</v>
      </c>
      <c r="D169" s="135">
        <v>561.25</v>
      </c>
      <c r="E169" s="135">
        <v>563.80000000000007</v>
      </c>
      <c r="F169" s="136">
        <v>550.95000000000016</v>
      </c>
      <c r="G169" s="136">
        <v>540.65000000000009</v>
      </c>
      <c r="H169" s="136">
        <v>527.80000000000018</v>
      </c>
      <c r="I169" s="136">
        <v>574.10000000000014</v>
      </c>
      <c r="J169" s="136">
        <v>586.95000000000005</v>
      </c>
      <c r="K169" s="136">
        <v>597.25000000000011</v>
      </c>
      <c r="L169" s="131">
        <v>576.65</v>
      </c>
      <c r="M169" s="131">
        <v>553.5</v>
      </c>
      <c r="N169" s="151">
        <v>706400</v>
      </c>
      <c r="O169" s="349">
        <v>3.4090909090909089E-3</v>
      </c>
    </row>
    <row r="170" spans="1:15" ht="15">
      <c r="A170" s="130">
        <v>166</v>
      </c>
      <c r="B170" s="114" t="s">
        <v>1998</v>
      </c>
      <c r="C170" s="130" t="s">
        <v>1431</v>
      </c>
      <c r="D170" s="135">
        <v>691.05</v>
      </c>
      <c r="E170" s="135">
        <v>672.68333333333328</v>
      </c>
      <c r="F170" s="136">
        <v>642.41666666666652</v>
      </c>
      <c r="G170" s="136">
        <v>593.78333333333319</v>
      </c>
      <c r="H170" s="136">
        <v>563.51666666666642</v>
      </c>
      <c r="I170" s="136">
        <v>721.31666666666661</v>
      </c>
      <c r="J170" s="136">
        <v>751.58333333333326</v>
      </c>
      <c r="K170" s="136">
        <v>800.2166666666667</v>
      </c>
      <c r="L170" s="131">
        <v>702.95</v>
      </c>
      <c r="M170" s="131">
        <v>624.04999999999995</v>
      </c>
      <c r="N170" s="151">
        <v>4214400</v>
      </c>
      <c r="O170" s="349">
        <v>-2.9834254143646408E-2</v>
      </c>
    </row>
    <row r="171" spans="1:15" ht="15">
      <c r="A171" s="130">
        <v>167</v>
      </c>
      <c r="B171" s="114" t="s">
        <v>2001</v>
      </c>
      <c r="C171" s="130" t="s">
        <v>1939</v>
      </c>
      <c r="D171" s="135">
        <v>498.4</v>
      </c>
      <c r="E171" s="135">
        <v>498.2166666666667</v>
      </c>
      <c r="F171" s="136">
        <v>487.68333333333339</v>
      </c>
      <c r="G171" s="136">
        <v>476.9666666666667</v>
      </c>
      <c r="H171" s="136">
        <v>466.43333333333339</v>
      </c>
      <c r="I171" s="136">
        <v>508.93333333333339</v>
      </c>
      <c r="J171" s="136">
        <v>519.4666666666667</v>
      </c>
      <c r="K171" s="136">
        <v>530.18333333333339</v>
      </c>
      <c r="L171" s="131">
        <v>508.75</v>
      </c>
      <c r="M171" s="131">
        <v>487.5</v>
      </c>
      <c r="N171" s="151">
        <v>7092000</v>
      </c>
      <c r="O171" s="349">
        <v>-1.1209636941609502E-2</v>
      </c>
    </row>
    <row r="172" spans="1:15" ht="15">
      <c r="A172" s="130">
        <v>168</v>
      </c>
      <c r="B172" s="114" t="s">
        <v>2005</v>
      </c>
      <c r="C172" s="130" t="s">
        <v>131</v>
      </c>
      <c r="D172" s="135">
        <v>10.1</v>
      </c>
      <c r="E172" s="135">
        <v>10.116666666666665</v>
      </c>
      <c r="F172" s="136">
        <v>9.7833333333333314</v>
      </c>
      <c r="G172" s="136">
        <v>9.4666666666666668</v>
      </c>
      <c r="H172" s="136">
        <v>9.1333333333333329</v>
      </c>
      <c r="I172" s="136">
        <v>10.43333333333333</v>
      </c>
      <c r="J172" s="136">
        <v>10.766666666666662</v>
      </c>
      <c r="K172" s="136">
        <v>11.083333333333329</v>
      </c>
      <c r="L172" s="131">
        <v>10.45</v>
      </c>
      <c r="M172" s="131">
        <v>9.8000000000000007</v>
      </c>
      <c r="N172" s="151">
        <v>85848000</v>
      </c>
      <c r="O172" s="349">
        <v>2.5418060200668897E-2</v>
      </c>
    </row>
    <row r="173" spans="1:15" ht="15">
      <c r="A173" s="130">
        <v>169</v>
      </c>
      <c r="B173" s="114" t="s">
        <v>1999</v>
      </c>
      <c r="C173" s="130" t="s">
        <v>132</v>
      </c>
      <c r="D173" s="135">
        <v>106.9</v>
      </c>
      <c r="E173" s="135">
        <v>106.18333333333334</v>
      </c>
      <c r="F173" s="136">
        <v>104.61666666666667</v>
      </c>
      <c r="G173" s="136">
        <v>102.33333333333334</v>
      </c>
      <c r="H173" s="136">
        <v>100.76666666666668</v>
      </c>
      <c r="I173" s="136">
        <v>108.46666666666667</v>
      </c>
      <c r="J173" s="136">
        <v>110.03333333333333</v>
      </c>
      <c r="K173" s="136">
        <v>112.31666666666666</v>
      </c>
      <c r="L173" s="131">
        <v>107.75</v>
      </c>
      <c r="M173" s="131">
        <v>103.9</v>
      </c>
      <c r="N173" s="151">
        <v>34260000</v>
      </c>
      <c r="O173" s="349">
        <v>1.2274241627213747E-3</v>
      </c>
    </row>
    <row r="174" spans="1:15" ht="15">
      <c r="A174" s="130">
        <v>170</v>
      </c>
      <c r="B174" s="114" t="s">
        <v>2004</v>
      </c>
      <c r="C174" s="130" t="s">
        <v>133</v>
      </c>
      <c r="D174" s="135">
        <v>225.25</v>
      </c>
      <c r="E174" s="135">
        <v>227.76666666666665</v>
      </c>
      <c r="F174" s="136">
        <v>220.08333333333331</v>
      </c>
      <c r="G174" s="136">
        <v>214.91666666666666</v>
      </c>
      <c r="H174" s="136">
        <v>207.23333333333332</v>
      </c>
      <c r="I174" s="136">
        <v>232.93333333333331</v>
      </c>
      <c r="J174" s="136">
        <v>240.61666666666665</v>
      </c>
      <c r="K174" s="136">
        <v>245.7833333333333</v>
      </c>
      <c r="L174" s="131">
        <v>235.45</v>
      </c>
      <c r="M174" s="131">
        <v>222.6</v>
      </c>
      <c r="N174" s="151">
        <v>11608500</v>
      </c>
      <c r="O174" s="349">
        <v>7.9057445621862801E-2</v>
      </c>
    </row>
    <row r="175" spans="1:15" ht="15">
      <c r="A175" s="130">
        <v>171</v>
      </c>
      <c r="B175" s="114" t="s">
        <v>2007</v>
      </c>
      <c r="C175" s="130" t="s">
        <v>134</v>
      </c>
      <c r="D175" s="135">
        <v>1047.8499999999999</v>
      </c>
      <c r="E175" s="135">
        <v>1044.8833333333332</v>
      </c>
      <c r="F175" s="136">
        <v>1027.9666666666665</v>
      </c>
      <c r="G175" s="136">
        <v>1008.0833333333333</v>
      </c>
      <c r="H175" s="136">
        <v>991.16666666666652</v>
      </c>
      <c r="I175" s="136">
        <v>1064.7666666666664</v>
      </c>
      <c r="J175" s="136">
        <v>1081.6833333333334</v>
      </c>
      <c r="K175" s="136">
        <v>1101.5666666666664</v>
      </c>
      <c r="L175" s="131">
        <v>1061.8</v>
      </c>
      <c r="M175" s="131">
        <v>1025</v>
      </c>
      <c r="N175" s="151">
        <v>46883000</v>
      </c>
      <c r="O175" s="349">
        <v>1.5223040277176266E-2</v>
      </c>
    </row>
    <row r="176" spans="1:15" ht="15">
      <c r="A176" s="130">
        <v>172</v>
      </c>
      <c r="B176" s="114" t="s">
        <v>1999</v>
      </c>
      <c r="C176" s="130" t="s">
        <v>135</v>
      </c>
      <c r="D176" s="135">
        <v>332.85</v>
      </c>
      <c r="E176" s="135">
        <v>334.11666666666667</v>
      </c>
      <c r="F176" s="136">
        <v>326.08333333333337</v>
      </c>
      <c r="G176" s="136">
        <v>319.31666666666672</v>
      </c>
      <c r="H176" s="136">
        <v>311.28333333333342</v>
      </c>
      <c r="I176" s="136">
        <v>340.88333333333333</v>
      </c>
      <c r="J176" s="136">
        <v>348.91666666666663</v>
      </c>
      <c r="K176" s="136">
        <v>355.68333333333328</v>
      </c>
      <c r="L176" s="131">
        <v>342.15</v>
      </c>
      <c r="M176" s="131">
        <v>327.35000000000002</v>
      </c>
      <c r="N176" s="151">
        <v>6212700</v>
      </c>
      <c r="O176" s="349">
        <v>-8.5062240663900408E-3</v>
      </c>
    </row>
    <row r="177" spans="1:15" ht="15">
      <c r="A177" s="130">
        <v>173</v>
      </c>
      <c r="B177" s="49" t="s">
        <v>1998</v>
      </c>
      <c r="C177" s="130" t="s">
        <v>1450</v>
      </c>
      <c r="D177" s="135">
        <v>332.35</v>
      </c>
      <c r="E177" s="135">
        <v>331.13333333333338</v>
      </c>
      <c r="F177" s="136">
        <v>319.41666666666674</v>
      </c>
      <c r="G177" s="136">
        <v>306.48333333333335</v>
      </c>
      <c r="H177" s="136">
        <v>294.76666666666671</v>
      </c>
      <c r="I177" s="136">
        <v>344.06666666666678</v>
      </c>
      <c r="J177" s="136">
        <v>355.78333333333336</v>
      </c>
      <c r="K177" s="136">
        <v>368.71666666666681</v>
      </c>
      <c r="L177" s="131">
        <v>342.85</v>
      </c>
      <c r="M177" s="131">
        <v>318.2</v>
      </c>
      <c r="N177" s="151">
        <v>669600</v>
      </c>
      <c r="O177" s="349">
        <v>0.14814814814814814</v>
      </c>
    </row>
    <row r="178" spans="1:15" ht="15">
      <c r="A178" s="130">
        <v>174</v>
      </c>
      <c r="B178" s="114" t="s">
        <v>1999</v>
      </c>
      <c r="C178" s="130" t="s">
        <v>136</v>
      </c>
      <c r="D178" s="135">
        <v>27.5</v>
      </c>
      <c r="E178" s="135">
        <v>27.566666666666666</v>
      </c>
      <c r="F178" s="136">
        <v>26.983333333333334</v>
      </c>
      <c r="G178" s="136">
        <v>26.466666666666669</v>
      </c>
      <c r="H178" s="136">
        <v>25.883333333333336</v>
      </c>
      <c r="I178" s="136">
        <v>28.083333333333332</v>
      </c>
      <c r="J178" s="136">
        <v>28.666666666666668</v>
      </c>
      <c r="K178" s="136">
        <v>29.18333333333333</v>
      </c>
      <c r="L178" s="131">
        <v>28.15</v>
      </c>
      <c r="M178" s="131">
        <v>27.05</v>
      </c>
      <c r="N178" s="151">
        <v>42445000</v>
      </c>
      <c r="O178" s="349">
        <v>-1.2998790810157194E-2</v>
      </c>
    </row>
    <row r="179" spans="1:15" ht="15">
      <c r="A179" s="130">
        <v>175</v>
      </c>
      <c r="B179" s="114" t="s">
        <v>2012</v>
      </c>
      <c r="C179" s="130" t="s">
        <v>137</v>
      </c>
      <c r="D179" s="135">
        <v>63.45</v>
      </c>
      <c r="E179" s="135">
        <v>63.233333333333327</v>
      </c>
      <c r="F179" s="136">
        <v>62.11666666666666</v>
      </c>
      <c r="G179" s="136">
        <v>60.783333333333331</v>
      </c>
      <c r="H179" s="136">
        <v>59.666666666666664</v>
      </c>
      <c r="I179" s="136">
        <v>64.566666666666663</v>
      </c>
      <c r="J179" s="136">
        <v>65.683333333333309</v>
      </c>
      <c r="K179" s="136">
        <v>67.016666666666652</v>
      </c>
      <c r="L179" s="131">
        <v>64.349999999999994</v>
      </c>
      <c r="M179" s="131">
        <v>61.9</v>
      </c>
      <c r="N179" s="151">
        <v>67080000</v>
      </c>
      <c r="O179" s="349">
        <v>-1.2890693978456649E-2</v>
      </c>
    </row>
    <row r="180" spans="1:15" ht="15">
      <c r="A180" s="130">
        <v>176</v>
      </c>
      <c r="B180" s="114" t="s">
        <v>2001</v>
      </c>
      <c r="C180" s="130" t="s">
        <v>138</v>
      </c>
      <c r="D180" s="135">
        <v>249.25</v>
      </c>
      <c r="E180" s="135">
        <v>250.6</v>
      </c>
      <c r="F180" s="136">
        <v>247.29999999999998</v>
      </c>
      <c r="G180" s="136">
        <v>245.35</v>
      </c>
      <c r="H180" s="136">
        <v>242.04999999999998</v>
      </c>
      <c r="I180" s="136">
        <v>252.54999999999998</v>
      </c>
      <c r="J180" s="136">
        <v>255.85</v>
      </c>
      <c r="K180" s="136">
        <v>257.79999999999995</v>
      </c>
      <c r="L180" s="131">
        <v>253.9</v>
      </c>
      <c r="M180" s="131">
        <v>248.65</v>
      </c>
      <c r="N180" s="151">
        <v>94725000</v>
      </c>
      <c r="O180" s="349">
        <v>3.2807797985084389E-2</v>
      </c>
    </row>
    <row r="181" spans="1:15" ht="15">
      <c r="A181" s="130">
        <v>177</v>
      </c>
      <c r="B181" s="114" t="s">
        <v>1997</v>
      </c>
      <c r="C181" s="130" t="s">
        <v>212</v>
      </c>
      <c r="D181" s="135">
        <v>13659.7</v>
      </c>
      <c r="E181" s="135">
        <v>13669.35</v>
      </c>
      <c r="F181" s="136">
        <v>13490.35</v>
      </c>
      <c r="G181" s="136">
        <v>13321</v>
      </c>
      <c r="H181" s="136">
        <v>13142</v>
      </c>
      <c r="I181" s="136">
        <v>13838.7</v>
      </c>
      <c r="J181" s="136">
        <v>14017.7</v>
      </c>
      <c r="K181" s="136">
        <v>14187.050000000001</v>
      </c>
      <c r="L181" s="131">
        <v>13848.35</v>
      </c>
      <c r="M181" s="131">
        <v>13500</v>
      </c>
      <c r="N181" s="151">
        <v>108650</v>
      </c>
      <c r="O181" s="349">
        <v>1.4472455648926238E-2</v>
      </c>
    </row>
    <row r="182" spans="1:15" ht="15">
      <c r="A182" s="130">
        <v>178</v>
      </c>
      <c r="B182" s="114" t="s">
        <v>2006</v>
      </c>
      <c r="C182" s="130" t="s">
        <v>139</v>
      </c>
      <c r="D182" s="135">
        <v>868.85</v>
      </c>
      <c r="E182" s="135">
        <v>873.03333333333342</v>
      </c>
      <c r="F182" s="136">
        <v>857.76666666666688</v>
      </c>
      <c r="G182" s="136">
        <v>846.68333333333351</v>
      </c>
      <c r="H182" s="136">
        <v>831.41666666666697</v>
      </c>
      <c r="I182" s="136">
        <v>884.11666666666679</v>
      </c>
      <c r="J182" s="136">
        <v>899.38333333333344</v>
      </c>
      <c r="K182" s="136">
        <v>910.4666666666667</v>
      </c>
      <c r="L182" s="131">
        <v>888.3</v>
      </c>
      <c r="M182" s="131">
        <v>861.95</v>
      </c>
      <c r="N182" s="151">
        <v>1119500</v>
      </c>
      <c r="O182" s="349">
        <v>-1.3380909901873326E-3</v>
      </c>
    </row>
    <row r="183" spans="1:15" ht="15">
      <c r="A183" s="130">
        <v>179</v>
      </c>
      <c r="B183" s="114" t="s">
        <v>2001</v>
      </c>
      <c r="C183" s="130" t="s">
        <v>213</v>
      </c>
      <c r="D183" s="135">
        <v>13.35</v>
      </c>
      <c r="E183" s="135">
        <v>13.383333333333333</v>
      </c>
      <c r="F183" s="136">
        <v>13.116666666666665</v>
      </c>
      <c r="G183" s="136">
        <v>12.883333333333333</v>
      </c>
      <c r="H183" s="136">
        <v>12.616666666666665</v>
      </c>
      <c r="I183" s="136">
        <v>13.616666666666665</v>
      </c>
      <c r="J183" s="136">
        <v>13.883333333333331</v>
      </c>
      <c r="K183" s="136">
        <v>14.116666666666665</v>
      </c>
      <c r="L183" s="131">
        <v>13.65</v>
      </c>
      <c r="M183" s="131">
        <v>13.15</v>
      </c>
      <c r="N183" s="151">
        <v>124742724</v>
      </c>
      <c r="O183" s="349">
        <v>-3.7056643726839597E-3</v>
      </c>
    </row>
    <row r="184" spans="1:15" ht="15">
      <c r="A184" s="130">
        <v>180</v>
      </c>
      <c r="B184" s="49" t="s">
        <v>1998</v>
      </c>
      <c r="C184" s="130" t="s">
        <v>1597</v>
      </c>
      <c r="D184" s="135">
        <v>28.5</v>
      </c>
      <c r="E184" s="135">
        <v>28.583333333333332</v>
      </c>
      <c r="F184" s="136">
        <v>27.316666666666663</v>
      </c>
      <c r="G184" s="136">
        <v>26.133333333333329</v>
      </c>
      <c r="H184" s="136">
        <v>24.86666666666666</v>
      </c>
      <c r="I184" s="136">
        <v>29.766666666666666</v>
      </c>
      <c r="J184" s="136">
        <v>31.033333333333339</v>
      </c>
      <c r="K184" s="136">
        <v>32.216666666666669</v>
      </c>
      <c r="L184" s="131">
        <v>29.85</v>
      </c>
      <c r="M184" s="131">
        <v>27.4</v>
      </c>
      <c r="N184" s="151">
        <v>11991000</v>
      </c>
      <c r="O184" s="349">
        <v>1.9642857142857142E-2</v>
      </c>
    </row>
    <row r="185" spans="1:15" ht="15">
      <c r="A185" s="130">
        <v>181</v>
      </c>
      <c r="B185" s="114" t="s">
        <v>1996</v>
      </c>
      <c r="C185" s="130" t="s">
        <v>230</v>
      </c>
      <c r="D185" s="135">
        <v>1798.2</v>
      </c>
      <c r="E185" s="135">
        <v>1775.4166666666667</v>
      </c>
      <c r="F185" s="136">
        <v>1744.8833333333334</v>
      </c>
      <c r="G185" s="136">
        <v>1691.5666666666666</v>
      </c>
      <c r="H185" s="136">
        <v>1661.0333333333333</v>
      </c>
      <c r="I185" s="136">
        <v>1828.7333333333336</v>
      </c>
      <c r="J185" s="136">
        <v>1859.2666666666669</v>
      </c>
      <c r="K185" s="136">
        <v>1912.5833333333337</v>
      </c>
      <c r="L185" s="131">
        <v>1805.95</v>
      </c>
      <c r="M185" s="131">
        <v>1722.1</v>
      </c>
      <c r="N185" s="151">
        <v>678000</v>
      </c>
      <c r="O185" s="349">
        <v>7.0244672454617199E-2</v>
      </c>
    </row>
    <row r="186" spans="1:15" ht="15">
      <c r="A186" s="130">
        <v>182</v>
      </c>
      <c r="B186" s="114" t="s">
        <v>2004</v>
      </c>
      <c r="C186" s="130" t="s">
        <v>140</v>
      </c>
      <c r="D186" s="135">
        <v>1067.25</v>
      </c>
      <c r="E186" s="135">
        <v>1073.05</v>
      </c>
      <c r="F186" s="136">
        <v>1037.3499999999999</v>
      </c>
      <c r="G186" s="136">
        <v>1007.45</v>
      </c>
      <c r="H186" s="136">
        <v>971.75</v>
      </c>
      <c r="I186" s="136">
        <v>1102.9499999999998</v>
      </c>
      <c r="J186" s="136">
        <v>1138.6500000000001</v>
      </c>
      <c r="K186" s="136">
        <v>1168.5499999999997</v>
      </c>
      <c r="L186" s="131">
        <v>1108.75</v>
      </c>
      <c r="M186" s="131">
        <v>1043.1500000000001</v>
      </c>
      <c r="N186" s="151">
        <v>3643800</v>
      </c>
      <c r="O186" s="349">
        <v>-3.5725627183232772E-2</v>
      </c>
    </row>
    <row r="187" spans="1:15" ht="15">
      <c r="A187" s="130">
        <v>183</v>
      </c>
      <c r="B187" s="114" t="s">
        <v>2000</v>
      </c>
      <c r="C187" s="130" t="s">
        <v>141</v>
      </c>
      <c r="D187" s="135">
        <v>399.55</v>
      </c>
      <c r="E187" s="135">
        <v>399.33333333333331</v>
      </c>
      <c r="F187" s="136">
        <v>389.41666666666663</v>
      </c>
      <c r="G187" s="136">
        <v>379.2833333333333</v>
      </c>
      <c r="H187" s="136">
        <v>369.36666666666662</v>
      </c>
      <c r="I187" s="136">
        <v>409.46666666666664</v>
      </c>
      <c r="J187" s="136">
        <v>419.38333333333327</v>
      </c>
      <c r="K187" s="136">
        <v>429.51666666666665</v>
      </c>
      <c r="L187" s="131">
        <v>409.25</v>
      </c>
      <c r="M187" s="131">
        <v>389.2</v>
      </c>
      <c r="N187" s="151">
        <v>3772000</v>
      </c>
      <c r="O187" s="349">
        <v>-1.7298874531054605E-2</v>
      </c>
    </row>
    <row r="188" spans="1:15" ht="15">
      <c r="A188" s="130">
        <v>184</v>
      </c>
      <c r="B188" s="114" t="s">
        <v>2000</v>
      </c>
      <c r="C188" s="130" t="s">
        <v>142</v>
      </c>
      <c r="D188" s="135">
        <v>555</v>
      </c>
      <c r="E188" s="135">
        <v>556.5</v>
      </c>
      <c r="F188" s="136">
        <v>550.1</v>
      </c>
      <c r="G188" s="136">
        <v>545.20000000000005</v>
      </c>
      <c r="H188" s="136">
        <v>538.80000000000007</v>
      </c>
      <c r="I188" s="136">
        <v>561.4</v>
      </c>
      <c r="J188" s="136">
        <v>567.80000000000007</v>
      </c>
      <c r="K188" s="136">
        <v>572.69999999999993</v>
      </c>
      <c r="L188" s="131">
        <v>562.9</v>
      </c>
      <c r="M188" s="131">
        <v>551.6</v>
      </c>
      <c r="N188" s="151">
        <v>30288500</v>
      </c>
      <c r="O188" s="349">
        <v>1.3545846063238488E-2</v>
      </c>
    </row>
    <row r="189" spans="1:15" ht="15">
      <c r="A189" s="130">
        <v>185</v>
      </c>
      <c r="B189" s="114" t="s">
        <v>2008</v>
      </c>
      <c r="C189" s="130" t="s">
        <v>143</v>
      </c>
      <c r="D189" s="135">
        <v>617.04999999999995</v>
      </c>
      <c r="E189" s="135">
        <v>617.9</v>
      </c>
      <c r="F189" s="136">
        <v>599.79999999999995</v>
      </c>
      <c r="G189" s="136">
        <v>582.54999999999995</v>
      </c>
      <c r="H189" s="136">
        <v>564.44999999999993</v>
      </c>
      <c r="I189" s="136">
        <v>635.15</v>
      </c>
      <c r="J189" s="136">
        <v>653.25000000000011</v>
      </c>
      <c r="K189" s="136">
        <v>670.5</v>
      </c>
      <c r="L189" s="131">
        <v>636</v>
      </c>
      <c r="M189" s="131">
        <v>600.65</v>
      </c>
      <c r="N189" s="151">
        <v>6448000</v>
      </c>
      <c r="O189" s="349">
        <v>7.9724871033296854E-3</v>
      </c>
    </row>
    <row r="190" spans="1:15" ht="15">
      <c r="A190" s="130">
        <v>186</v>
      </c>
      <c r="B190" s="114" t="s">
        <v>1999</v>
      </c>
      <c r="C190" s="130" t="s">
        <v>1637</v>
      </c>
      <c r="D190" s="135">
        <v>6.1</v>
      </c>
      <c r="E190" s="135">
        <v>6.0333333333333341</v>
      </c>
      <c r="F190" s="136">
        <v>5.9166666666666679</v>
      </c>
      <c r="G190" s="136">
        <v>5.7333333333333334</v>
      </c>
      <c r="H190" s="136">
        <v>5.6166666666666671</v>
      </c>
      <c r="I190" s="136">
        <v>6.2166666666666686</v>
      </c>
      <c r="J190" s="136">
        <v>6.3333333333333339</v>
      </c>
      <c r="K190" s="136">
        <v>6.5166666666666693</v>
      </c>
      <c r="L190" s="131">
        <v>6.15</v>
      </c>
      <c r="M190" s="131">
        <v>5.85</v>
      </c>
      <c r="N190" s="151">
        <v>278463000</v>
      </c>
      <c r="O190" s="349">
        <v>4.7193808518698919E-3</v>
      </c>
    </row>
    <row r="191" spans="1:15" ht="15">
      <c r="A191" s="130">
        <v>187</v>
      </c>
      <c r="B191" s="114" t="s">
        <v>2001</v>
      </c>
      <c r="C191" s="130" t="s">
        <v>144</v>
      </c>
      <c r="D191" s="135">
        <v>31.4</v>
      </c>
      <c r="E191" s="135">
        <v>31.316666666666666</v>
      </c>
      <c r="F191" s="136">
        <v>30.883333333333333</v>
      </c>
      <c r="G191" s="136">
        <v>30.366666666666667</v>
      </c>
      <c r="H191" s="136">
        <v>29.933333333333334</v>
      </c>
      <c r="I191" s="136">
        <v>31.833333333333332</v>
      </c>
      <c r="J191" s="136">
        <v>32.266666666666666</v>
      </c>
      <c r="K191" s="136">
        <v>32.783333333333331</v>
      </c>
      <c r="L191" s="131">
        <v>31.75</v>
      </c>
      <c r="M191" s="131">
        <v>30.8</v>
      </c>
      <c r="N191" s="151">
        <v>23841000</v>
      </c>
      <c r="O191" s="349">
        <v>1.1841100076394193E-2</v>
      </c>
    </row>
    <row r="192" spans="1:15" ht="15">
      <c r="A192" s="130">
        <v>188</v>
      </c>
      <c r="B192" s="114" t="s">
        <v>2013</v>
      </c>
      <c r="C192" s="130" t="s">
        <v>145</v>
      </c>
      <c r="D192" s="135">
        <v>673.05</v>
      </c>
      <c r="E192" s="135">
        <v>667.66666666666663</v>
      </c>
      <c r="F192" s="136">
        <v>659.83333333333326</v>
      </c>
      <c r="G192" s="136">
        <v>646.61666666666667</v>
      </c>
      <c r="H192" s="136">
        <v>638.7833333333333</v>
      </c>
      <c r="I192" s="136">
        <v>680.88333333333321</v>
      </c>
      <c r="J192" s="136">
        <v>688.71666666666647</v>
      </c>
      <c r="K192" s="136">
        <v>701.93333333333317</v>
      </c>
      <c r="L192" s="131">
        <v>675.5</v>
      </c>
      <c r="M192" s="131">
        <v>654.45000000000005</v>
      </c>
      <c r="N192" s="151">
        <v>2259750</v>
      </c>
      <c r="O192" s="349">
        <v>-2.931701030927835E-2</v>
      </c>
    </row>
    <row r="193" spans="1:15" ht="15">
      <c r="A193" s="130">
        <v>189</v>
      </c>
      <c r="B193" s="114" t="s">
        <v>2005</v>
      </c>
      <c r="C193" s="130" t="s">
        <v>146</v>
      </c>
      <c r="D193" s="135">
        <v>447.1</v>
      </c>
      <c r="E193" s="135">
        <v>448.18333333333334</v>
      </c>
      <c r="F193" s="136">
        <v>434.91666666666669</v>
      </c>
      <c r="G193" s="136">
        <v>422.73333333333335</v>
      </c>
      <c r="H193" s="136">
        <v>409.4666666666667</v>
      </c>
      <c r="I193" s="136">
        <v>460.36666666666667</v>
      </c>
      <c r="J193" s="136">
        <v>473.63333333333333</v>
      </c>
      <c r="K193" s="136">
        <v>485.81666666666666</v>
      </c>
      <c r="L193" s="131">
        <v>461.45</v>
      </c>
      <c r="M193" s="131">
        <v>436</v>
      </c>
      <c r="N193" s="151">
        <v>2842400</v>
      </c>
      <c r="O193" s="349">
        <v>2.5395033860045146E-3</v>
      </c>
    </row>
    <row r="194" spans="1:15" ht="15">
      <c r="A194" s="130">
        <v>190</v>
      </c>
      <c r="B194" s="114" t="s">
        <v>2011</v>
      </c>
      <c r="C194" s="130" t="s">
        <v>354</v>
      </c>
      <c r="D194" s="135">
        <v>968.05</v>
      </c>
      <c r="E194" s="135">
        <v>957.11666666666667</v>
      </c>
      <c r="F194" s="136">
        <v>939.7833333333333</v>
      </c>
      <c r="G194" s="136">
        <v>911.51666666666665</v>
      </c>
      <c r="H194" s="136">
        <v>894.18333333333328</v>
      </c>
      <c r="I194" s="136">
        <v>985.38333333333333</v>
      </c>
      <c r="J194" s="136">
        <v>1002.7166666666666</v>
      </c>
      <c r="K194" s="136">
        <v>1030.9833333333333</v>
      </c>
      <c r="L194" s="131">
        <v>974.45</v>
      </c>
      <c r="M194" s="131">
        <v>928.85</v>
      </c>
      <c r="N194" s="151">
        <v>1490000</v>
      </c>
      <c r="O194" s="349">
        <v>-2.9947916666666668E-2</v>
      </c>
    </row>
    <row r="195" spans="1:15" ht="15">
      <c r="A195" s="130">
        <v>191</v>
      </c>
      <c r="B195" s="114" t="s">
        <v>2003</v>
      </c>
      <c r="C195" s="130" t="s">
        <v>147</v>
      </c>
      <c r="D195" s="135">
        <v>218.25</v>
      </c>
      <c r="E195" s="135">
        <v>219.7166666666667</v>
      </c>
      <c r="F195" s="136">
        <v>215.0833333333334</v>
      </c>
      <c r="G195" s="136">
        <v>211.91666666666671</v>
      </c>
      <c r="H195" s="136">
        <v>207.28333333333342</v>
      </c>
      <c r="I195" s="136">
        <v>222.88333333333338</v>
      </c>
      <c r="J195" s="136">
        <v>227.51666666666671</v>
      </c>
      <c r="K195" s="136">
        <v>230.68333333333337</v>
      </c>
      <c r="L195" s="131">
        <v>224.35</v>
      </c>
      <c r="M195" s="131">
        <v>216.55</v>
      </c>
      <c r="N195" s="151">
        <v>9184500</v>
      </c>
      <c r="O195" s="349">
        <v>3.185035389282103E-2</v>
      </c>
    </row>
    <row r="196" spans="1:15" ht="15">
      <c r="A196" s="130">
        <v>192</v>
      </c>
      <c r="B196" s="114" t="s">
        <v>2002</v>
      </c>
      <c r="C196" s="130" t="s">
        <v>148</v>
      </c>
      <c r="D196" s="135">
        <v>169.4</v>
      </c>
      <c r="E196" s="135">
        <v>169.96666666666667</v>
      </c>
      <c r="F196" s="136">
        <v>166.23333333333335</v>
      </c>
      <c r="G196" s="136">
        <v>163.06666666666669</v>
      </c>
      <c r="H196" s="136">
        <v>159.33333333333337</v>
      </c>
      <c r="I196" s="136">
        <v>173.13333333333333</v>
      </c>
      <c r="J196" s="136">
        <v>176.86666666666662</v>
      </c>
      <c r="K196" s="136">
        <v>180.0333333333333</v>
      </c>
      <c r="L196" s="131">
        <v>173.7</v>
      </c>
      <c r="M196" s="131">
        <v>166.8</v>
      </c>
      <c r="N196" s="151">
        <v>67230500</v>
      </c>
      <c r="O196" s="349">
        <v>5.8656336852713542E-2</v>
      </c>
    </row>
    <row r="197" spans="1:15" ht="15">
      <c r="A197" s="130">
        <v>193</v>
      </c>
      <c r="B197" s="114" t="s">
        <v>2002</v>
      </c>
      <c r="C197" s="130" t="s">
        <v>149</v>
      </c>
      <c r="D197" s="135">
        <v>91.65</v>
      </c>
      <c r="E197" s="135">
        <v>92.583333333333329</v>
      </c>
      <c r="F197" s="136">
        <v>90.316666666666663</v>
      </c>
      <c r="G197" s="136">
        <v>88.983333333333334</v>
      </c>
      <c r="H197" s="136">
        <v>86.716666666666669</v>
      </c>
      <c r="I197" s="136">
        <v>93.916666666666657</v>
      </c>
      <c r="J197" s="136">
        <v>96.183333333333337</v>
      </c>
      <c r="K197" s="136">
        <v>97.516666666666652</v>
      </c>
      <c r="L197" s="131">
        <v>94.85</v>
      </c>
      <c r="M197" s="131">
        <v>91.25</v>
      </c>
      <c r="N197" s="151">
        <v>27460600</v>
      </c>
      <c r="O197" s="349">
        <v>4.8690883539044362E-2</v>
      </c>
    </row>
    <row r="198" spans="1:15" ht="15">
      <c r="A198" s="130">
        <v>194</v>
      </c>
      <c r="B198" s="114" t="s">
        <v>1999</v>
      </c>
      <c r="C198" s="130" t="s">
        <v>150</v>
      </c>
      <c r="D198" s="135">
        <v>69.3</v>
      </c>
      <c r="E198" s="135">
        <v>69.55</v>
      </c>
      <c r="F198" s="136">
        <v>68</v>
      </c>
      <c r="G198" s="136">
        <v>66.7</v>
      </c>
      <c r="H198" s="136">
        <v>65.150000000000006</v>
      </c>
      <c r="I198" s="136">
        <v>70.849999999999994</v>
      </c>
      <c r="J198" s="136">
        <v>72.399999999999977</v>
      </c>
      <c r="K198" s="136">
        <v>73.699999999999989</v>
      </c>
      <c r="L198" s="131">
        <v>71.099999999999994</v>
      </c>
      <c r="M198" s="131">
        <v>68.25</v>
      </c>
      <c r="N198" s="151">
        <v>39555000</v>
      </c>
      <c r="O198" s="349">
        <v>-3.8531278331822303E-3</v>
      </c>
    </row>
    <row r="199" spans="1:15" ht="15">
      <c r="A199" s="130">
        <v>195</v>
      </c>
      <c r="B199" s="114" t="s">
        <v>2012</v>
      </c>
      <c r="C199" s="130" t="s">
        <v>151</v>
      </c>
      <c r="D199" s="135">
        <v>552.4</v>
      </c>
      <c r="E199" s="135">
        <v>553.5333333333333</v>
      </c>
      <c r="F199" s="136">
        <v>542.51666666666665</v>
      </c>
      <c r="G199" s="136">
        <v>532.63333333333333</v>
      </c>
      <c r="H199" s="136">
        <v>521.61666666666667</v>
      </c>
      <c r="I199" s="136">
        <v>563.41666666666663</v>
      </c>
      <c r="J199" s="136">
        <v>574.43333333333328</v>
      </c>
      <c r="K199" s="136">
        <v>584.31666666666661</v>
      </c>
      <c r="L199" s="131">
        <v>564.54999999999995</v>
      </c>
      <c r="M199" s="131">
        <v>543.65</v>
      </c>
      <c r="N199" s="151">
        <v>30077228</v>
      </c>
      <c r="O199" s="349">
        <v>4.4202151171357007E-2</v>
      </c>
    </row>
    <row r="200" spans="1:15" ht="15">
      <c r="A200" s="130">
        <v>196</v>
      </c>
      <c r="B200" s="114" t="s">
        <v>2011</v>
      </c>
      <c r="C200" s="130" t="s">
        <v>152</v>
      </c>
      <c r="D200" s="135">
        <v>1806.55</v>
      </c>
      <c r="E200" s="135">
        <v>1824.8999999999999</v>
      </c>
      <c r="F200" s="136">
        <v>1781.0999999999997</v>
      </c>
      <c r="G200" s="136">
        <v>1755.6499999999999</v>
      </c>
      <c r="H200" s="136">
        <v>1711.8499999999997</v>
      </c>
      <c r="I200" s="136">
        <v>1850.3499999999997</v>
      </c>
      <c r="J200" s="136">
        <v>1894.1499999999999</v>
      </c>
      <c r="K200" s="136">
        <v>1919.5999999999997</v>
      </c>
      <c r="L200" s="131">
        <v>1868.7</v>
      </c>
      <c r="M200" s="131">
        <v>1799.45</v>
      </c>
      <c r="N200" s="151">
        <v>9328750</v>
      </c>
      <c r="O200" s="349">
        <v>4.8174157303370789E-2</v>
      </c>
    </row>
    <row r="201" spans="1:15" ht="15">
      <c r="A201" s="130">
        <v>197</v>
      </c>
      <c r="B201" s="114" t="s">
        <v>2011</v>
      </c>
      <c r="C201" s="130" t="s">
        <v>153</v>
      </c>
      <c r="D201" s="135">
        <v>654.15</v>
      </c>
      <c r="E201" s="135">
        <v>652.56666666666661</v>
      </c>
      <c r="F201" s="136">
        <v>644.58333333333326</v>
      </c>
      <c r="G201" s="136">
        <v>635.01666666666665</v>
      </c>
      <c r="H201" s="136">
        <v>627.0333333333333</v>
      </c>
      <c r="I201" s="136">
        <v>662.13333333333321</v>
      </c>
      <c r="J201" s="136">
        <v>670.11666666666656</v>
      </c>
      <c r="K201" s="136">
        <v>679.68333333333317</v>
      </c>
      <c r="L201" s="131">
        <v>660.55</v>
      </c>
      <c r="M201" s="131">
        <v>643</v>
      </c>
      <c r="N201" s="151">
        <v>14137200</v>
      </c>
      <c r="O201" s="349">
        <v>4.861821903787103E-3</v>
      </c>
    </row>
    <row r="202" spans="1:15" ht="15">
      <c r="A202" s="130">
        <v>198</v>
      </c>
      <c r="B202" s="114" t="s">
        <v>2003</v>
      </c>
      <c r="C202" s="130" t="s">
        <v>154</v>
      </c>
      <c r="D202" s="135">
        <v>807.4</v>
      </c>
      <c r="E202" s="135">
        <v>807</v>
      </c>
      <c r="F202" s="136">
        <v>790.85</v>
      </c>
      <c r="G202" s="136">
        <v>774.30000000000007</v>
      </c>
      <c r="H202" s="136">
        <v>758.15000000000009</v>
      </c>
      <c r="I202" s="136">
        <v>823.55</v>
      </c>
      <c r="J202" s="136">
        <v>839.7</v>
      </c>
      <c r="K202" s="136">
        <v>856.24999999999989</v>
      </c>
      <c r="L202" s="131">
        <v>823.15</v>
      </c>
      <c r="M202" s="131">
        <v>790.45</v>
      </c>
      <c r="N202" s="151">
        <v>14022750</v>
      </c>
      <c r="O202" s="349">
        <v>-1.0217046056114346E-2</v>
      </c>
    </row>
    <row r="203" spans="1:15" ht="15">
      <c r="A203" s="130">
        <v>199</v>
      </c>
      <c r="B203" s="114" t="s">
        <v>2000</v>
      </c>
      <c r="C203" s="130" t="s">
        <v>216</v>
      </c>
      <c r="D203" s="135">
        <v>1628.85</v>
      </c>
      <c r="E203" s="135">
        <v>1619.6166666666668</v>
      </c>
      <c r="F203" s="136">
        <v>1584.2333333333336</v>
      </c>
      <c r="G203" s="136">
        <v>1539.6166666666668</v>
      </c>
      <c r="H203" s="136">
        <v>1504.2333333333336</v>
      </c>
      <c r="I203" s="136">
        <v>1664.2333333333336</v>
      </c>
      <c r="J203" s="136">
        <v>1699.6166666666668</v>
      </c>
      <c r="K203" s="136">
        <v>1744.2333333333336</v>
      </c>
      <c r="L203" s="131">
        <v>1655</v>
      </c>
      <c r="M203" s="131">
        <v>1575</v>
      </c>
      <c r="N203" s="67">
        <v>424000</v>
      </c>
      <c r="O203" s="349">
        <v>-6.0908084163898119E-2</v>
      </c>
    </row>
    <row r="204" spans="1:15" ht="15">
      <c r="A204" s="130">
        <v>200</v>
      </c>
      <c r="B204" s="114" t="s">
        <v>1999</v>
      </c>
      <c r="C204" s="130" t="s">
        <v>217</v>
      </c>
      <c r="D204" s="135">
        <v>226.15</v>
      </c>
      <c r="E204" s="135">
        <v>227.43333333333331</v>
      </c>
      <c r="F204" s="136">
        <v>223.46666666666661</v>
      </c>
      <c r="G204" s="136">
        <v>220.7833333333333</v>
      </c>
      <c r="H204" s="136">
        <v>216.81666666666661</v>
      </c>
      <c r="I204" s="136">
        <v>230.11666666666662</v>
      </c>
      <c r="J204" s="136">
        <v>234.08333333333331</v>
      </c>
      <c r="K204" s="136">
        <v>236.76666666666662</v>
      </c>
      <c r="L204" s="131">
        <v>231.4</v>
      </c>
      <c r="M204" s="131">
        <v>224.75</v>
      </c>
      <c r="N204" s="67">
        <v>1899000</v>
      </c>
      <c r="O204" s="349">
        <v>-1.0937499999999999E-2</v>
      </c>
    </row>
    <row r="205" spans="1:15" ht="15">
      <c r="A205" s="130">
        <v>201</v>
      </c>
      <c r="B205" s="114" t="s">
        <v>2008</v>
      </c>
      <c r="C205" s="130" t="s">
        <v>244</v>
      </c>
      <c r="D205" s="135">
        <v>37.1</v>
      </c>
      <c r="E205" s="135">
        <v>37.250000000000007</v>
      </c>
      <c r="F205" s="136">
        <v>36.300000000000011</v>
      </c>
      <c r="G205" s="136">
        <v>35.500000000000007</v>
      </c>
      <c r="H205" s="136">
        <v>34.550000000000011</v>
      </c>
      <c r="I205" s="136">
        <v>38.050000000000011</v>
      </c>
      <c r="J205" s="136">
        <v>39.000000000000014</v>
      </c>
      <c r="K205" s="136">
        <v>39.800000000000011</v>
      </c>
      <c r="L205" s="131">
        <v>38.200000000000003</v>
      </c>
      <c r="M205" s="131">
        <v>36.450000000000003</v>
      </c>
      <c r="N205" s="67">
        <v>47277000</v>
      </c>
      <c r="O205" s="349">
        <v>2.7041644131963224E-3</v>
      </c>
    </row>
    <row r="206" spans="1:15" ht="15">
      <c r="A206" s="130">
        <v>202</v>
      </c>
      <c r="B206" s="114" t="s">
        <v>2002</v>
      </c>
      <c r="C206" s="130" t="s">
        <v>155</v>
      </c>
      <c r="D206" s="135">
        <v>523.35</v>
      </c>
      <c r="E206" s="135">
        <v>520.48333333333335</v>
      </c>
      <c r="F206" s="136">
        <v>513.06666666666672</v>
      </c>
      <c r="G206" s="136">
        <v>502.78333333333336</v>
      </c>
      <c r="H206" s="136">
        <v>495.36666666666673</v>
      </c>
      <c r="I206" s="136">
        <v>530.76666666666665</v>
      </c>
      <c r="J206" s="136">
        <v>538.18333333333317</v>
      </c>
      <c r="K206" s="136">
        <v>548.4666666666667</v>
      </c>
      <c r="L206" s="131">
        <v>527.9</v>
      </c>
      <c r="M206" s="131">
        <v>510.2</v>
      </c>
      <c r="N206" s="67">
        <v>8710000</v>
      </c>
      <c r="O206" s="349">
        <v>-1.0322284665672669E-3</v>
      </c>
    </row>
    <row r="207" spans="1:15" ht="15">
      <c r="A207" s="130">
        <v>203</v>
      </c>
      <c r="B207" s="114" t="s">
        <v>2003</v>
      </c>
      <c r="C207" s="130" t="s">
        <v>156</v>
      </c>
      <c r="D207" s="135">
        <v>1120.2</v>
      </c>
      <c r="E207" s="135">
        <v>1136.75</v>
      </c>
      <c r="F207" s="136">
        <v>1094</v>
      </c>
      <c r="G207" s="136">
        <v>1067.8</v>
      </c>
      <c r="H207" s="136">
        <v>1025.05</v>
      </c>
      <c r="I207" s="136">
        <v>1162.95</v>
      </c>
      <c r="J207" s="136">
        <v>1205.7</v>
      </c>
      <c r="K207" s="136">
        <v>1231.9000000000001</v>
      </c>
      <c r="L207" s="131">
        <v>1179.5</v>
      </c>
      <c r="M207" s="131">
        <v>1110.55</v>
      </c>
      <c r="N207" s="67">
        <v>1775200</v>
      </c>
      <c r="O207" s="349">
        <v>0.10936132983377078</v>
      </c>
    </row>
    <row r="208" spans="1:15" ht="15">
      <c r="A208" s="130">
        <v>204</v>
      </c>
      <c r="B208" s="114" t="s">
        <v>2004</v>
      </c>
      <c r="C208" s="130" t="s">
        <v>1756</v>
      </c>
      <c r="D208" s="135">
        <v>180.2</v>
      </c>
      <c r="E208" s="135">
        <v>180.65</v>
      </c>
      <c r="F208" s="136">
        <v>166.05</v>
      </c>
      <c r="G208" s="136">
        <v>151.9</v>
      </c>
      <c r="H208" s="136">
        <v>137.30000000000001</v>
      </c>
      <c r="I208" s="136">
        <v>194.8</v>
      </c>
      <c r="J208" s="136">
        <v>209.39999999999998</v>
      </c>
      <c r="K208" s="136">
        <v>223.55</v>
      </c>
      <c r="L208" s="131">
        <v>195.25</v>
      </c>
      <c r="M208" s="131">
        <v>166.5</v>
      </c>
      <c r="N208" s="67">
        <v>4612800</v>
      </c>
      <c r="O208" s="349">
        <v>2.8540849090260435E-2</v>
      </c>
    </row>
    <row r="209" spans="1:15" ht="15">
      <c r="A209" s="130">
        <v>205</v>
      </c>
      <c r="B209" s="114" t="s">
        <v>1997</v>
      </c>
      <c r="C209" s="130" t="s">
        <v>158</v>
      </c>
      <c r="D209" s="135">
        <v>3389.95</v>
      </c>
      <c r="E209" s="135">
        <v>3372.6833333333329</v>
      </c>
      <c r="F209" s="136">
        <v>3325.3666666666659</v>
      </c>
      <c r="G209" s="136">
        <v>3260.7833333333328</v>
      </c>
      <c r="H209" s="136">
        <v>3213.4666666666658</v>
      </c>
      <c r="I209" s="136">
        <v>3437.266666666666</v>
      </c>
      <c r="J209" s="136">
        <v>3484.5833333333326</v>
      </c>
      <c r="K209" s="136">
        <v>3549.1666666666661</v>
      </c>
      <c r="L209" s="131">
        <v>3420</v>
      </c>
      <c r="M209" s="131">
        <v>3308.1</v>
      </c>
      <c r="N209" s="67">
        <v>1868000</v>
      </c>
      <c r="O209" s="349">
        <v>-2.4644945697577275E-2</v>
      </c>
    </row>
    <row r="210" spans="1:15" ht="15">
      <c r="A210" s="130">
        <v>206</v>
      </c>
      <c r="B210" s="114" t="s">
        <v>2001</v>
      </c>
      <c r="C210" s="130" t="s">
        <v>159</v>
      </c>
      <c r="D210" s="135">
        <v>62.6</v>
      </c>
      <c r="E210" s="135">
        <v>62.9</v>
      </c>
      <c r="F210" s="136">
        <v>61.3</v>
      </c>
      <c r="G210" s="136">
        <v>60</v>
      </c>
      <c r="H210" s="136">
        <v>58.4</v>
      </c>
      <c r="I210" s="136">
        <v>64.199999999999989</v>
      </c>
      <c r="J210" s="136">
        <v>65.800000000000011</v>
      </c>
      <c r="K210" s="136">
        <v>67.099999999999994</v>
      </c>
      <c r="L210" s="131">
        <v>64.5</v>
      </c>
      <c r="M210" s="131">
        <v>61.6</v>
      </c>
      <c r="N210" s="67">
        <v>37152000</v>
      </c>
      <c r="O210" s="349">
        <v>4.2599764270079138E-2</v>
      </c>
    </row>
    <row r="211" spans="1:15" ht="15">
      <c r="A211" s="130">
        <v>207</v>
      </c>
      <c r="B211" s="114" t="s">
        <v>2013</v>
      </c>
      <c r="C211" s="130" t="s">
        <v>161</v>
      </c>
      <c r="D211" s="135">
        <v>624.6</v>
      </c>
      <c r="E211" s="135">
        <v>613.51666666666677</v>
      </c>
      <c r="F211" s="136">
        <v>598.08333333333348</v>
      </c>
      <c r="G211" s="136">
        <v>571.56666666666672</v>
      </c>
      <c r="H211" s="136">
        <v>556.13333333333344</v>
      </c>
      <c r="I211" s="136">
        <v>640.03333333333353</v>
      </c>
      <c r="J211" s="136">
        <v>655.4666666666667</v>
      </c>
      <c r="K211" s="136">
        <v>681.98333333333358</v>
      </c>
      <c r="L211" s="131">
        <v>628.95000000000005</v>
      </c>
      <c r="M211" s="131">
        <v>587</v>
      </c>
      <c r="N211" s="67">
        <v>16436400</v>
      </c>
      <c r="O211" s="349">
        <v>3.1789077212806029E-2</v>
      </c>
    </row>
    <row r="212" spans="1:15" ht="15">
      <c r="A212" s="130">
        <v>208</v>
      </c>
      <c r="B212" s="114" t="s">
        <v>2012</v>
      </c>
      <c r="C212" s="130" t="s">
        <v>228</v>
      </c>
      <c r="D212" s="135">
        <v>203.3</v>
      </c>
      <c r="E212" s="135">
        <v>202.61666666666667</v>
      </c>
      <c r="F212" s="136">
        <v>198.48333333333335</v>
      </c>
      <c r="G212" s="136">
        <v>193.66666666666669</v>
      </c>
      <c r="H212" s="136">
        <v>189.53333333333336</v>
      </c>
      <c r="I212" s="136">
        <v>207.43333333333334</v>
      </c>
      <c r="J212" s="136">
        <v>211.56666666666666</v>
      </c>
      <c r="K212" s="136">
        <v>216.38333333333333</v>
      </c>
      <c r="L212" s="131">
        <v>206.75</v>
      </c>
      <c r="M212" s="131">
        <v>197.8</v>
      </c>
      <c r="N212" s="67">
        <v>31403750</v>
      </c>
      <c r="O212" s="349">
        <v>-2.8477072167180987E-2</v>
      </c>
    </row>
    <row r="213" spans="1:15" ht="15">
      <c r="A213" s="130">
        <v>209</v>
      </c>
      <c r="B213" s="114" t="s">
        <v>1998</v>
      </c>
      <c r="C213" s="130" t="s">
        <v>1794</v>
      </c>
      <c r="D213" s="135">
        <v>173.4</v>
      </c>
      <c r="E213" s="135">
        <v>172.15</v>
      </c>
      <c r="F213" s="136">
        <v>168.8</v>
      </c>
      <c r="G213" s="136">
        <v>164.20000000000002</v>
      </c>
      <c r="H213" s="136">
        <v>160.85000000000002</v>
      </c>
      <c r="I213" s="136">
        <v>176.75</v>
      </c>
      <c r="J213" s="136">
        <v>180.09999999999997</v>
      </c>
      <c r="K213" s="136">
        <v>184.7</v>
      </c>
      <c r="L213" s="131">
        <v>175.5</v>
      </c>
      <c r="M213" s="131">
        <v>167.55</v>
      </c>
      <c r="N213" s="67">
        <v>2889000</v>
      </c>
      <c r="O213" s="349">
        <v>4.3336944745395449E-2</v>
      </c>
    </row>
    <row r="214" spans="1:15" ht="15">
      <c r="A214" s="130">
        <v>210</v>
      </c>
      <c r="B214" s="114" t="s">
        <v>2006</v>
      </c>
      <c r="C214" s="130" t="s">
        <v>162</v>
      </c>
      <c r="D214" s="135">
        <v>496.7</v>
      </c>
      <c r="E214" s="135">
        <v>502.98333333333335</v>
      </c>
      <c r="F214" s="136">
        <v>487.4666666666667</v>
      </c>
      <c r="G214" s="136">
        <v>478.23333333333335</v>
      </c>
      <c r="H214" s="136">
        <v>462.7166666666667</v>
      </c>
      <c r="I214" s="136">
        <v>512.2166666666667</v>
      </c>
      <c r="J214" s="136">
        <v>527.73333333333335</v>
      </c>
      <c r="K214" s="136">
        <v>536.9666666666667</v>
      </c>
      <c r="L214" s="131">
        <v>518.5</v>
      </c>
      <c r="M214" s="131">
        <v>493.75</v>
      </c>
      <c r="N214" s="67">
        <v>3611000</v>
      </c>
      <c r="O214" s="349">
        <v>8.5688514732411306E-2</v>
      </c>
    </row>
    <row r="215" spans="1:15" ht="15">
      <c r="A215" s="130">
        <v>211</v>
      </c>
      <c r="B215" s="114" t="s">
        <v>2011</v>
      </c>
      <c r="C215" s="130" t="s">
        <v>163</v>
      </c>
      <c r="D215" s="135">
        <v>320.7</v>
      </c>
      <c r="E215" s="135">
        <v>320.2833333333333</v>
      </c>
      <c r="F215" s="136">
        <v>317.66666666666663</v>
      </c>
      <c r="G215" s="136">
        <v>314.63333333333333</v>
      </c>
      <c r="H215" s="136">
        <v>312.01666666666665</v>
      </c>
      <c r="I215" s="136">
        <v>323.31666666666661</v>
      </c>
      <c r="J215" s="136">
        <v>325.93333333333328</v>
      </c>
      <c r="K215" s="136">
        <v>328.96666666666658</v>
      </c>
      <c r="L215" s="131">
        <v>322.89999999999998</v>
      </c>
      <c r="M215" s="131">
        <v>317.25</v>
      </c>
      <c r="N215" s="67">
        <v>29479200</v>
      </c>
      <c r="O215" s="349">
        <v>-1.4916994145480792E-2</v>
      </c>
    </row>
    <row r="216" spans="1:15" ht="15">
      <c r="A216" s="130">
        <v>212</v>
      </c>
      <c r="B216" s="114" t="s">
        <v>2000</v>
      </c>
      <c r="C216" s="130" t="s">
        <v>164</v>
      </c>
      <c r="D216" s="135">
        <v>448.15</v>
      </c>
      <c r="E216" s="135">
        <v>450.38333333333338</v>
      </c>
      <c r="F216" s="136">
        <v>435.76666666666677</v>
      </c>
      <c r="G216" s="136">
        <v>423.38333333333338</v>
      </c>
      <c r="H216" s="136">
        <v>408.76666666666677</v>
      </c>
      <c r="I216" s="136">
        <v>462.76666666666677</v>
      </c>
      <c r="J216" s="136">
        <v>477.38333333333344</v>
      </c>
      <c r="K216" s="136">
        <v>489.76666666666677</v>
      </c>
      <c r="L216" s="131">
        <v>465</v>
      </c>
      <c r="M216" s="131">
        <v>438</v>
      </c>
      <c r="N216" s="67">
        <v>3403800</v>
      </c>
      <c r="O216" s="349">
        <v>2.3268398268398268E-2</v>
      </c>
    </row>
    <row r="217" spans="1:15" ht="15">
      <c r="A217" s="130">
        <v>213</v>
      </c>
      <c r="B217" s="114" t="s">
        <v>2001</v>
      </c>
      <c r="C217" s="130" t="s">
        <v>165</v>
      </c>
      <c r="D217" s="135">
        <v>181.6</v>
      </c>
      <c r="E217" s="135">
        <v>182.18333333333331</v>
      </c>
      <c r="F217" s="136">
        <v>171.86666666666662</v>
      </c>
      <c r="G217" s="136">
        <v>162.1333333333333</v>
      </c>
      <c r="H217" s="136">
        <v>151.81666666666661</v>
      </c>
      <c r="I217" s="136">
        <v>191.91666666666663</v>
      </c>
      <c r="J217" s="136">
        <v>202.23333333333329</v>
      </c>
      <c r="K217" s="136">
        <v>211.96666666666664</v>
      </c>
      <c r="L217" s="131">
        <v>192.5</v>
      </c>
      <c r="M217" s="131">
        <v>172.45</v>
      </c>
      <c r="N217" s="67">
        <v>122913000</v>
      </c>
      <c r="O217" s="349">
        <v>6.5667293803483642E-2</v>
      </c>
    </row>
    <row r="218" spans="1:15" ht="15">
      <c r="A218" s="130">
        <v>214</v>
      </c>
      <c r="B218" s="114" t="s">
        <v>2008</v>
      </c>
      <c r="C218" s="130" t="s">
        <v>166</v>
      </c>
      <c r="D218" s="135">
        <v>423.05</v>
      </c>
      <c r="E218" s="135">
        <v>424.88333333333338</v>
      </c>
      <c r="F218" s="136">
        <v>416.66666666666674</v>
      </c>
      <c r="G218" s="136">
        <v>410.28333333333336</v>
      </c>
      <c r="H218" s="136">
        <v>402.06666666666672</v>
      </c>
      <c r="I218" s="136">
        <v>431.26666666666677</v>
      </c>
      <c r="J218" s="136">
        <v>439.48333333333335</v>
      </c>
      <c r="K218" s="136">
        <v>445.86666666666679</v>
      </c>
      <c r="L218" s="131">
        <v>433.1</v>
      </c>
      <c r="M218" s="131">
        <v>418.5</v>
      </c>
      <c r="N218" s="67">
        <v>10608000</v>
      </c>
      <c r="O218" s="349">
        <v>6.2776764782495442E-2</v>
      </c>
    </row>
    <row r="219" spans="1:15">
      <c r="A219" s="130">
        <v>215</v>
      </c>
      <c r="C219" s="153"/>
      <c r="D219" s="177"/>
      <c r="E219" s="177"/>
      <c r="F219" s="178"/>
      <c r="G219" s="178"/>
      <c r="H219" s="178"/>
      <c r="I219" s="178"/>
      <c r="J219" s="178"/>
      <c r="K219" s="178"/>
      <c r="L219" s="179"/>
      <c r="M219" s="179"/>
    </row>
    <row r="220" spans="1:15">
      <c r="A220" s="130">
        <v>217</v>
      </c>
      <c r="C220" s="26"/>
      <c r="D220" s="27"/>
      <c r="E220" s="27"/>
      <c r="F220" s="28"/>
      <c r="G220" s="28"/>
      <c r="H220" s="28"/>
      <c r="I220" s="28"/>
      <c r="J220" s="28"/>
      <c r="K220" s="28"/>
      <c r="L220" s="28"/>
      <c r="M220" s="28"/>
    </row>
    <row r="221" spans="1:15">
      <c r="A221" s="130">
        <v>218</v>
      </c>
      <c r="C221" s="26"/>
      <c r="D221" s="27"/>
      <c r="E221" s="27"/>
      <c r="F221" s="28"/>
      <c r="G221" s="28"/>
      <c r="H221" s="28"/>
      <c r="I221" s="28"/>
      <c r="J221" s="28"/>
      <c r="K221" s="28"/>
      <c r="L221" s="28"/>
      <c r="M221" s="28"/>
    </row>
    <row r="222" spans="1:15">
      <c r="A222" s="153"/>
      <c r="C222" s="26"/>
      <c r="D222" s="27"/>
      <c r="E222" s="27"/>
      <c r="F222" s="28"/>
      <c r="G222" s="28"/>
      <c r="H222" s="28"/>
      <c r="I222" s="28"/>
      <c r="J222" s="28"/>
      <c r="K222" s="28"/>
      <c r="L222" s="28"/>
      <c r="M222" s="28"/>
    </row>
    <row r="223" spans="1:15">
      <c r="A223" s="153"/>
      <c r="C223" s="26"/>
      <c r="D223" s="27"/>
      <c r="E223" s="27"/>
      <c r="F223" s="28"/>
      <c r="G223" s="28"/>
      <c r="H223" s="28"/>
      <c r="I223" s="28"/>
      <c r="J223" s="28"/>
      <c r="K223" s="28"/>
      <c r="L223" s="28"/>
      <c r="M223" s="28"/>
    </row>
    <row r="224" spans="1:15">
      <c r="C224" s="26"/>
      <c r="D224" s="27"/>
      <c r="E224" s="27"/>
      <c r="F224" s="28"/>
      <c r="G224" s="28"/>
      <c r="H224" s="28"/>
      <c r="I224" s="28"/>
      <c r="J224" s="28"/>
      <c r="K224" s="28"/>
      <c r="L224" s="28"/>
      <c r="M224" s="28"/>
    </row>
    <row r="226" spans="1:13">
      <c r="C226" s="27"/>
      <c r="D226" s="27"/>
      <c r="E226" s="27"/>
      <c r="F226" s="28"/>
      <c r="G226" s="28"/>
      <c r="H226" s="28"/>
      <c r="I226" s="28"/>
      <c r="J226" s="28"/>
      <c r="K226" s="28"/>
      <c r="L226" s="28"/>
      <c r="M226" s="28"/>
    </row>
    <row r="227" spans="1:13">
      <c r="C227" s="27"/>
      <c r="D227" s="27"/>
      <c r="E227" s="27"/>
      <c r="F227" s="28"/>
      <c r="G227" s="28"/>
      <c r="H227" s="28"/>
      <c r="I227" s="28"/>
      <c r="J227" s="28"/>
      <c r="K227" s="28"/>
      <c r="L227" s="28"/>
      <c r="M227" s="28"/>
    </row>
    <row r="228" spans="1:13">
      <c r="C228" s="27"/>
      <c r="D228" s="27"/>
      <c r="E228" s="27"/>
      <c r="F228" s="28"/>
      <c r="G228" s="28"/>
      <c r="H228" s="28"/>
      <c r="I228" s="28"/>
      <c r="J228" s="28"/>
      <c r="K228" s="28"/>
      <c r="L228" s="28"/>
      <c r="M228" s="28"/>
    </row>
    <row r="229" spans="1:13">
      <c r="B229" s="26"/>
      <c r="C229" s="27"/>
      <c r="D229" s="27"/>
      <c r="E229" s="27"/>
      <c r="F229" s="28"/>
      <c r="G229" s="28"/>
      <c r="H229" s="28"/>
      <c r="I229" s="28"/>
      <c r="J229" s="28"/>
      <c r="K229" s="28"/>
      <c r="L229" s="28"/>
      <c r="M229" s="28"/>
    </row>
    <row r="230" spans="1:13">
      <c r="A230" s="26" t="s">
        <v>167</v>
      </c>
      <c r="B230" s="26"/>
      <c r="C230" s="27"/>
      <c r="D230" s="27"/>
      <c r="E230" s="27"/>
      <c r="F230" s="28"/>
      <c r="G230" s="28"/>
      <c r="H230" s="28"/>
      <c r="I230" s="28"/>
      <c r="J230" s="28"/>
      <c r="K230" s="28"/>
      <c r="L230" s="28"/>
      <c r="M230" s="28"/>
    </row>
    <row r="231" spans="1:13">
      <c r="A231" s="26" t="s">
        <v>168</v>
      </c>
      <c r="B231" s="26"/>
      <c r="C231" s="27"/>
      <c r="D231" s="27"/>
      <c r="E231" s="27"/>
      <c r="F231" s="28"/>
      <c r="G231" s="28"/>
      <c r="H231" s="28"/>
      <c r="I231" s="28"/>
      <c r="J231" s="28"/>
      <c r="K231" s="28"/>
      <c r="L231" s="28"/>
      <c r="M231" s="28"/>
    </row>
    <row r="232" spans="1:13">
      <c r="A232" s="26" t="s">
        <v>169</v>
      </c>
      <c r="B232" s="26"/>
      <c r="D232" s="29"/>
      <c r="E232" s="29"/>
      <c r="F232" s="25"/>
      <c r="G232" s="25"/>
      <c r="H232" s="28"/>
      <c r="I232" s="25"/>
      <c r="J232" s="25"/>
      <c r="K232" s="25"/>
      <c r="L232" s="25"/>
      <c r="M232" s="25"/>
    </row>
    <row r="233" spans="1:13">
      <c r="A233" s="26" t="s">
        <v>170</v>
      </c>
      <c r="B233" s="26"/>
      <c r="D233" s="29"/>
      <c r="E233" s="29"/>
      <c r="F233" s="25"/>
      <c r="G233" s="25"/>
      <c r="H233" s="25"/>
      <c r="I233" s="25"/>
      <c r="J233" s="25"/>
      <c r="K233" s="25"/>
      <c r="L233" s="25"/>
      <c r="M233" s="25"/>
    </row>
    <row r="234" spans="1:13">
      <c r="A234" s="26" t="s">
        <v>171</v>
      </c>
      <c r="D234" s="30"/>
      <c r="E234" s="30"/>
      <c r="F234" s="25"/>
      <c r="G234" s="25"/>
      <c r="H234" s="25"/>
      <c r="I234" s="25"/>
      <c r="J234" s="25"/>
      <c r="K234" s="25"/>
      <c r="L234" s="25"/>
      <c r="M234" s="25"/>
    </row>
    <row r="235" spans="1:13">
      <c r="B235" s="21"/>
      <c r="D235" s="30"/>
      <c r="E235" s="30"/>
      <c r="F235" s="25"/>
      <c r="G235" s="25"/>
      <c r="H235" s="25"/>
      <c r="I235" s="25"/>
      <c r="J235" s="25"/>
      <c r="K235" s="25"/>
      <c r="L235" s="25"/>
      <c r="M235" s="25"/>
    </row>
    <row r="236" spans="1:13">
      <c r="A236" s="21" t="s">
        <v>172</v>
      </c>
      <c r="B236" s="29"/>
      <c r="D236" s="30"/>
      <c r="E236" s="30"/>
      <c r="F236" s="25"/>
      <c r="G236" s="25"/>
      <c r="H236" s="25"/>
      <c r="I236" s="25"/>
      <c r="J236" s="25"/>
      <c r="K236" s="25"/>
      <c r="L236" s="25"/>
      <c r="M236" s="25"/>
    </row>
    <row r="237" spans="1:13">
      <c r="A237" s="29" t="s">
        <v>173</v>
      </c>
      <c r="B237" s="29"/>
      <c r="D237" s="30"/>
      <c r="E237" s="30"/>
      <c r="F237" s="25"/>
      <c r="G237" s="25"/>
      <c r="H237" s="25"/>
      <c r="I237" s="25"/>
      <c r="J237" s="25"/>
      <c r="K237" s="25"/>
      <c r="L237" s="25"/>
      <c r="M237" s="25"/>
    </row>
    <row r="238" spans="1:13">
      <c r="A238" s="29" t="s">
        <v>174</v>
      </c>
      <c r="B238" s="29"/>
      <c r="D238" s="30"/>
      <c r="E238" s="30"/>
      <c r="F238" s="25"/>
      <c r="G238" s="25"/>
      <c r="H238" s="25"/>
      <c r="I238" s="25"/>
      <c r="J238" s="25"/>
      <c r="K238" s="25"/>
      <c r="L238" s="25"/>
      <c r="M238" s="25"/>
    </row>
    <row r="239" spans="1:13">
      <c r="A239" s="29" t="s">
        <v>175</v>
      </c>
      <c r="B239" s="30"/>
      <c r="D239" s="30"/>
      <c r="E239" s="30"/>
      <c r="F239" s="25"/>
      <c r="G239" s="25"/>
      <c r="H239" s="25"/>
      <c r="I239" s="25"/>
      <c r="J239" s="25"/>
      <c r="K239" s="25"/>
      <c r="L239" s="25"/>
      <c r="M239" s="25"/>
    </row>
    <row r="240" spans="1:13">
      <c r="A240" s="30" t="s">
        <v>176</v>
      </c>
      <c r="B240" s="30"/>
      <c r="H240" s="25"/>
    </row>
    <row r="241" spans="1:2">
      <c r="A241" s="30" t="s">
        <v>177</v>
      </c>
      <c r="B241" s="30"/>
    </row>
    <row r="242" spans="1:2">
      <c r="A242" s="30" t="s">
        <v>178</v>
      </c>
      <c r="B242" s="30"/>
    </row>
    <row r="243" spans="1:2">
      <c r="A243" s="30" t="s">
        <v>179</v>
      </c>
      <c r="B243" s="30"/>
    </row>
    <row r="244" spans="1:2">
      <c r="A244" s="30" t="s">
        <v>180</v>
      </c>
      <c r="B244" s="30"/>
    </row>
    <row r="245" spans="1:2">
      <c r="A245" s="30" t="s">
        <v>181</v>
      </c>
    </row>
  </sheetData>
  <sheetProtection selectLockedCells="1" selectUnlockedCells="1"/>
  <mergeCells count="5">
    <mergeCell ref="F9:H9"/>
    <mergeCell ref="I9:K9"/>
    <mergeCell ref="A9:A10"/>
    <mergeCell ref="C9:C10"/>
    <mergeCell ref="B9:B10"/>
  </mergeCells>
  <phoneticPr fontId="0" type="noConversion"/>
  <hyperlinks>
    <hyperlink ref="M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2:O352"/>
  <sheetViews>
    <sheetView zoomScale="85" zoomScaleNormal="85" workbookViewId="0">
      <pane ySplit="9" topLeftCell="A10" activePane="bottomLeft" state="frozen"/>
      <selection sqref="A1:B1"/>
      <selection pane="bottomLeft" activeCell="N16" sqref="N16"/>
    </sheetView>
  </sheetViews>
  <sheetFormatPr defaultRowHeight="12.75"/>
  <cols>
    <col min="1" max="1" width="6" style="1" customWidth="1"/>
    <col min="2" max="2" width="14.28515625" style="1" customWidth="1"/>
    <col min="3" max="3" width="9" style="1" customWidth="1"/>
    <col min="4" max="4" width="9.5703125" style="1" customWidth="1"/>
    <col min="5" max="11" width="9.85546875" style="1" customWidth="1"/>
    <col min="12" max="12" width="9.85546875" style="31" customWidth="1"/>
    <col min="13" max="13" width="12.5703125" style="1" customWidth="1"/>
    <col min="14" max="16384" width="9.140625" style="1"/>
  </cols>
  <sheetData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3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  <c r="M4" s="32"/>
      <c r="N4" s="32"/>
      <c r="O4" s="32"/>
    </row>
    <row r="5" spans="1:15" ht="25.5" customHeight="1">
      <c r="M5" s="71" t="s">
        <v>236</v>
      </c>
    </row>
    <row r="6" spans="1:15">
      <c r="A6" s="21" t="s">
        <v>12</v>
      </c>
      <c r="K6" s="10">
        <f>Main!B10</f>
        <v>43402</v>
      </c>
    </row>
    <row r="7" spans="1:15" ht="13.5" thickBot="1">
      <c r="A7"/>
    </row>
    <row r="8" spans="1:15" ht="28.5" customHeight="1" thickBot="1">
      <c r="A8" s="531" t="s">
        <v>13</v>
      </c>
      <c r="B8" s="532" t="s">
        <v>14</v>
      </c>
      <c r="C8" s="530" t="s">
        <v>15</v>
      </c>
      <c r="D8" s="530" t="s">
        <v>16</v>
      </c>
      <c r="E8" s="530" t="s">
        <v>17</v>
      </c>
      <c r="F8" s="530"/>
      <c r="G8" s="530"/>
      <c r="H8" s="530" t="s">
        <v>18</v>
      </c>
      <c r="I8" s="530"/>
      <c r="J8" s="530"/>
      <c r="K8" s="23"/>
      <c r="L8" s="34"/>
      <c r="M8" s="34"/>
    </row>
    <row r="9" spans="1:15" ht="36" customHeight="1">
      <c r="A9" s="526"/>
      <c r="B9" s="528"/>
      <c r="C9" s="533" t="s">
        <v>19</v>
      </c>
      <c r="D9" s="533"/>
      <c r="E9" s="15" t="s">
        <v>20</v>
      </c>
      <c r="F9" s="15" t="s">
        <v>21</v>
      </c>
      <c r="G9" s="15" t="s">
        <v>22</v>
      </c>
      <c r="H9" s="15" t="s">
        <v>23</v>
      </c>
      <c r="I9" s="15" t="s">
        <v>24</v>
      </c>
      <c r="J9" s="15" t="s">
        <v>25</v>
      </c>
      <c r="K9" s="15" t="s">
        <v>26</v>
      </c>
      <c r="L9" s="74" t="s">
        <v>27</v>
      </c>
      <c r="M9" s="73" t="s">
        <v>238</v>
      </c>
    </row>
    <row r="10" spans="1:15">
      <c r="A10" s="66">
        <v>1</v>
      </c>
      <c r="B10" s="124" t="s">
        <v>249</v>
      </c>
      <c r="C10" s="127">
        <v>10030</v>
      </c>
      <c r="D10" s="128">
        <v>10054.466666666665</v>
      </c>
      <c r="E10" s="128">
        <v>9980.0833333333303</v>
      </c>
      <c r="F10" s="128">
        <v>9930.1666666666642</v>
      </c>
      <c r="G10" s="128">
        <v>9855.7833333333292</v>
      </c>
      <c r="H10" s="128">
        <v>10104.383333333331</v>
      </c>
      <c r="I10" s="128">
        <v>10178.766666666666</v>
      </c>
      <c r="J10" s="128">
        <v>10228.683333333332</v>
      </c>
      <c r="K10" s="127">
        <v>10128.85</v>
      </c>
      <c r="L10" s="127">
        <v>10004.549999999999</v>
      </c>
      <c r="M10" s="129"/>
    </row>
    <row r="11" spans="1:15">
      <c r="A11" s="66">
        <v>2</v>
      </c>
      <c r="B11" s="124" t="s">
        <v>250</v>
      </c>
      <c r="C11" s="126">
        <v>24421.05</v>
      </c>
      <c r="D11" s="125">
        <v>24515.366666666669</v>
      </c>
      <c r="E11" s="125">
        <v>24258.783333333336</v>
      </c>
      <c r="F11" s="125">
        <v>24096.516666666666</v>
      </c>
      <c r="G11" s="125">
        <v>23839.933333333334</v>
      </c>
      <c r="H11" s="125">
        <v>24677.633333333339</v>
      </c>
      <c r="I11" s="125">
        <v>24934.216666666667</v>
      </c>
      <c r="J11" s="125">
        <v>25096.483333333341</v>
      </c>
      <c r="K11" s="126">
        <v>24771.95</v>
      </c>
      <c r="L11" s="126">
        <v>24353.1</v>
      </c>
      <c r="M11" s="129"/>
    </row>
    <row r="12" spans="1:15">
      <c r="A12" s="66">
        <v>3</v>
      </c>
      <c r="B12" s="123" t="s">
        <v>2051</v>
      </c>
      <c r="C12" s="126">
        <v>2129.4</v>
      </c>
      <c r="D12" s="125">
        <v>2121.7833333333333</v>
      </c>
      <c r="E12" s="125">
        <v>2102.2666666666664</v>
      </c>
      <c r="F12" s="125">
        <v>2075.1333333333332</v>
      </c>
      <c r="G12" s="125">
        <v>2055.6166666666663</v>
      </c>
      <c r="H12" s="125">
        <v>2148.9166666666665</v>
      </c>
      <c r="I12" s="125">
        <v>2168.4333333333338</v>
      </c>
      <c r="J12" s="125">
        <v>2195.5666666666666</v>
      </c>
      <c r="K12" s="126">
        <v>2141.3000000000002</v>
      </c>
      <c r="L12" s="126">
        <v>2094.65</v>
      </c>
      <c r="M12" s="129"/>
    </row>
    <row r="13" spans="1:15">
      <c r="A13" s="66">
        <v>4</v>
      </c>
      <c r="B13" s="124" t="s">
        <v>251</v>
      </c>
      <c r="C13" s="126">
        <v>2834.75</v>
      </c>
      <c r="D13" s="125">
        <v>2838</v>
      </c>
      <c r="E13" s="125">
        <v>2814.05</v>
      </c>
      <c r="F13" s="125">
        <v>2793.3500000000004</v>
      </c>
      <c r="G13" s="125">
        <v>2769.4000000000005</v>
      </c>
      <c r="H13" s="125">
        <v>2858.7</v>
      </c>
      <c r="I13" s="125">
        <v>2882.6499999999996</v>
      </c>
      <c r="J13" s="125">
        <v>2903.3499999999995</v>
      </c>
      <c r="K13" s="126">
        <v>2861.95</v>
      </c>
      <c r="L13" s="126">
        <v>2817.3</v>
      </c>
      <c r="M13" s="129"/>
    </row>
    <row r="14" spans="1:15">
      <c r="A14" s="66">
        <v>5</v>
      </c>
      <c r="B14" s="124" t="s">
        <v>252</v>
      </c>
      <c r="C14" s="126">
        <v>13798.6</v>
      </c>
      <c r="D14" s="125">
        <v>13879.5</v>
      </c>
      <c r="E14" s="125">
        <v>13688.95</v>
      </c>
      <c r="F14" s="125">
        <v>13579.300000000001</v>
      </c>
      <c r="G14" s="125">
        <v>13388.750000000002</v>
      </c>
      <c r="H14" s="125">
        <v>13989.15</v>
      </c>
      <c r="I14" s="125">
        <v>14179.699999999999</v>
      </c>
      <c r="J14" s="125">
        <v>14289.349999999999</v>
      </c>
      <c r="K14" s="126">
        <v>14070.05</v>
      </c>
      <c r="L14" s="126">
        <v>13769.85</v>
      </c>
      <c r="M14" s="129"/>
    </row>
    <row r="15" spans="1:15">
      <c r="A15" s="66">
        <v>6</v>
      </c>
      <c r="B15" s="124" t="s">
        <v>253</v>
      </c>
      <c r="C15" s="126">
        <v>3336.05</v>
      </c>
      <c r="D15" s="125">
        <v>3327.9166666666665</v>
      </c>
      <c r="E15" s="125">
        <v>3306.6333333333332</v>
      </c>
      <c r="F15" s="125">
        <v>3277.2166666666667</v>
      </c>
      <c r="G15" s="125">
        <v>3255.9333333333334</v>
      </c>
      <c r="H15" s="125">
        <v>3357.333333333333</v>
      </c>
      <c r="I15" s="125">
        <v>3378.6166666666668</v>
      </c>
      <c r="J15" s="125">
        <v>3408.0333333333328</v>
      </c>
      <c r="K15" s="126">
        <v>3349.2</v>
      </c>
      <c r="L15" s="126">
        <v>3298.5</v>
      </c>
      <c r="M15" s="129"/>
    </row>
    <row r="16" spans="1:15">
      <c r="A16" s="66">
        <v>7</v>
      </c>
      <c r="B16" s="124" t="s">
        <v>245</v>
      </c>
      <c r="C16" s="126">
        <v>4444.3999999999996</v>
      </c>
      <c r="D16" s="125">
        <v>4446.7</v>
      </c>
      <c r="E16" s="125">
        <v>4382.5999999999995</v>
      </c>
      <c r="F16" s="125">
        <v>4320.7999999999993</v>
      </c>
      <c r="G16" s="125">
        <v>4256.6999999999989</v>
      </c>
      <c r="H16" s="125">
        <v>4508.5</v>
      </c>
      <c r="I16" s="125">
        <v>4572.6000000000004</v>
      </c>
      <c r="J16" s="125">
        <v>4634.4000000000005</v>
      </c>
      <c r="K16" s="126">
        <v>4510.8</v>
      </c>
      <c r="L16" s="126">
        <v>4384.8999999999996</v>
      </c>
      <c r="M16" s="129"/>
    </row>
    <row r="17" spans="1:13">
      <c r="A17" s="66">
        <v>8</v>
      </c>
      <c r="B17" s="124" t="s">
        <v>186</v>
      </c>
      <c r="C17" s="124">
        <v>1232.6500000000001</v>
      </c>
      <c r="D17" s="125">
        <v>1230.8833333333334</v>
      </c>
      <c r="E17" s="125">
        <v>1206.7666666666669</v>
      </c>
      <c r="F17" s="125">
        <v>1180.8833333333334</v>
      </c>
      <c r="G17" s="125">
        <v>1156.7666666666669</v>
      </c>
      <c r="H17" s="125">
        <v>1256.7666666666669</v>
      </c>
      <c r="I17" s="125">
        <v>1280.8833333333332</v>
      </c>
      <c r="J17" s="125">
        <v>1306.7666666666669</v>
      </c>
      <c r="K17" s="124">
        <v>1255</v>
      </c>
      <c r="L17" s="124">
        <v>1205</v>
      </c>
      <c r="M17" s="124">
        <v>0.29738999999999999</v>
      </c>
    </row>
    <row r="18" spans="1:13">
      <c r="A18" s="66">
        <v>9</v>
      </c>
      <c r="B18" s="124" t="s">
        <v>30</v>
      </c>
      <c r="C18" s="124">
        <v>1349.65</v>
      </c>
      <c r="D18" s="125">
        <v>1354.2833333333335</v>
      </c>
      <c r="E18" s="125">
        <v>1338.5666666666671</v>
      </c>
      <c r="F18" s="125">
        <v>1327.4833333333336</v>
      </c>
      <c r="G18" s="125">
        <v>1311.7666666666671</v>
      </c>
      <c r="H18" s="125">
        <v>1365.366666666667</v>
      </c>
      <c r="I18" s="125">
        <v>1381.0833333333337</v>
      </c>
      <c r="J18" s="125">
        <v>1392.166666666667</v>
      </c>
      <c r="K18" s="124">
        <v>1370</v>
      </c>
      <c r="L18" s="124">
        <v>1343.2</v>
      </c>
      <c r="M18" s="124">
        <v>4.7560700000000002</v>
      </c>
    </row>
    <row r="19" spans="1:13">
      <c r="A19" s="66">
        <v>10</v>
      </c>
      <c r="B19" s="124" t="s">
        <v>417</v>
      </c>
      <c r="C19" s="124">
        <v>1699.15</v>
      </c>
      <c r="D19" s="125">
        <v>1683.1166666666668</v>
      </c>
      <c r="E19" s="125">
        <v>1591.5333333333335</v>
      </c>
      <c r="F19" s="125">
        <v>1483.9166666666667</v>
      </c>
      <c r="G19" s="125">
        <v>1392.3333333333335</v>
      </c>
      <c r="H19" s="125">
        <v>1790.7333333333336</v>
      </c>
      <c r="I19" s="125">
        <v>1882.3166666666666</v>
      </c>
      <c r="J19" s="125">
        <v>1989.9333333333336</v>
      </c>
      <c r="K19" s="124">
        <v>1774.7</v>
      </c>
      <c r="L19" s="124">
        <v>1575.5</v>
      </c>
      <c r="M19" s="124">
        <v>0.31569000000000003</v>
      </c>
    </row>
    <row r="20" spans="1:13">
      <c r="A20" s="66">
        <v>11</v>
      </c>
      <c r="B20" s="124" t="s">
        <v>2184</v>
      </c>
      <c r="C20" s="124">
        <v>523.85</v>
      </c>
      <c r="D20" s="125">
        <v>525.61666666666667</v>
      </c>
      <c r="E20" s="125">
        <v>513.23333333333335</v>
      </c>
      <c r="F20" s="125">
        <v>502.61666666666667</v>
      </c>
      <c r="G20" s="125">
        <v>490.23333333333335</v>
      </c>
      <c r="H20" s="125">
        <v>536.23333333333335</v>
      </c>
      <c r="I20" s="125">
        <v>548.61666666666679</v>
      </c>
      <c r="J20" s="125">
        <v>559.23333333333335</v>
      </c>
      <c r="K20" s="124">
        <v>538</v>
      </c>
      <c r="L20" s="124">
        <v>515</v>
      </c>
      <c r="M20" s="124">
        <v>3.8475199999999998</v>
      </c>
    </row>
    <row r="21" spans="1:13">
      <c r="A21" s="66">
        <v>12</v>
      </c>
      <c r="B21" s="124" t="s">
        <v>31</v>
      </c>
      <c r="C21" s="124">
        <v>166.75</v>
      </c>
      <c r="D21" s="125">
        <v>168.93333333333334</v>
      </c>
      <c r="E21" s="125">
        <v>163.11666666666667</v>
      </c>
      <c r="F21" s="125">
        <v>159.48333333333335</v>
      </c>
      <c r="G21" s="125">
        <v>153.66666666666669</v>
      </c>
      <c r="H21" s="125">
        <v>172.56666666666666</v>
      </c>
      <c r="I21" s="125">
        <v>178.38333333333333</v>
      </c>
      <c r="J21" s="125">
        <v>182.01666666666665</v>
      </c>
      <c r="K21" s="124">
        <v>174.75</v>
      </c>
      <c r="L21" s="124">
        <v>165.3</v>
      </c>
      <c r="M21" s="124">
        <v>69.829909999999998</v>
      </c>
    </row>
    <row r="22" spans="1:13">
      <c r="A22" s="66">
        <v>13</v>
      </c>
      <c r="B22" s="124" t="s">
        <v>32</v>
      </c>
      <c r="C22" s="124">
        <v>304.10000000000002</v>
      </c>
      <c r="D22" s="125">
        <v>305.36666666666673</v>
      </c>
      <c r="E22" s="125">
        <v>300.18333333333345</v>
      </c>
      <c r="F22" s="125">
        <v>296.26666666666671</v>
      </c>
      <c r="G22" s="125">
        <v>291.08333333333343</v>
      </c>
      <c r="H22" s="125">
        <v>309.28333333333347</v>
      </c>
      <c r="I22" s="125">
        <v>314.46666666666675</v>
      </c>
      <c r="J22" s="125">
        <v>318.3833333333335</v>
      </c>
      <c r="K22" s="124">
        <v>310.55</v>
      </c>
      <c r="L22" s="124">
        <v>301.45</v>
      </c>
      <c r="M22" s="124">
        <v>47.043439999999997</v>
      </c>
    </row>
    <row r="23" spans="1:13">
      <c r="A23" s="66">
        <v>14</v>
      </c>
      <c r="B23" s="124" t="s">
        <v>33</v>
      </c>
      <c r="C23" s="124">
        <v>35.549999999999997</v>
      </c>
      <c r="D23" s="125">
        <v>34.666666666666664</v>
      </c>
      <c r="E23" s="125">
        <v>33.18333333333333</v>
      </c>
      <c r="F23" s="125">
        <v>30.816666666666663</v>
      </c>
      <c r="G23" s="125">
        <v>29.333333333333329</v>
      </c>
      <c r="H23" s="125">
        <v>37.033333333333331</v>
      </c>
      <c r="I23" s="125">
        <v>38.516666666666666</v>
      </c>
      <c r="J23" s="125">
        <v>40.883333333333333</v>
      </c>
      <c r="K23" s="124">
        <v>36.15</v>
      </c>
      <c r="L23" s="124">
        <v>32.299999999999997</v>
      </c>
      <c r="M23" s="124">
        <v>256.59732000000002</v>
      </c>
    </row>
    <row r="24" spans="1:13">
      <c r="A24" s="66">
        <v>15</v>
      </c>
      <c r="B24" s="124" t="s">
        <v>398</v>
      </c>
      <c r="C24" s="124">
        <v>177.65</v>
      </c>
      <c r="D24" s="125">
        <v>176.54999999999998</v>
      </c>
      <c r="E24" s="125">
        <v>173.09999999999997</v>
      </c>
      <c r="F24" s="125">
        <v>168.54999999999998</v>
      </c>
      <c r="G24" s="125">
        <v>165.09999999999997</v>
      </c>
      <c r="H24" s="125">
        <v>181.09999999999997</v>
      </c>
      <c r="I24" s="125">
        <v>184.54999999999995</v>
      </c>
      <c r="J24" s="125">
        <v>189.09999999999997</v>
      </c>
      <c r="K24" s="124">
        <v>180</v>
      </c>
      <c r="L24" s="124">
        <v>172</v>
      </c>
      <c r="M24" s="124">
        <v>3.27075</v>
      </c>
    </row>
    <row r="25" spans="1:13">
      <c r="A25" s="66">
        <v>16</v>
      </c>
      <c r="B25" s="124" t="s">
        <v>235</v>
      </c>
      <c r="C25" s="124">
        <v>977.35</v>
      </c>
      <c r="D25" s="125">
        <v>987.30000000000007</v>
      </c>
      <c r="E25" s="125">
        <v>962.05000000000018</v>
      </c>
      <c r="F25" s="125">
        <v>946.75000000000011</v>
      </c>
      <c r="G25" s="125">
        <v>921.50000000000023</v>
      </c>
      <c r="H25" s="125">
        <v>1002.6000000000001</v>
      </c>
      <c r="I25" s="125">
        <v>1027.8499999999999</v>
      </c>
      <c r="J25" s="125">
        <v>1043.1500000000001</v>
      </c>
      <c r="K25" s="124">
        <v>1012.55</v>
      </c>
      <c r="L25" s="124">
        <v>972</v>
      </c>
      <c r="M25" s="124">
        <v>2.0768399999999998</v>
      </c>
    </row>
    <row r="26" spans="1:13">
      <c r="A26" s="66">
        <v>17</v>
      </c>
      <c r="B26" s="124" t="s">
        <v>428</v>
      </c>
      <c r="C26" s="124">
        <v>1940.3</v>
      </c>
      <c r="D26" s="125">
        <v>1944.95</v>
      </c>
      <c r="E26" s="125">
        <v>1920.4</v>
      </c>
      <c r="F26" s="125">
        <v>1900.5</v>
      </c>
      <c r="G26" s="125">
        <v>1875.95</v>
      </c>
      <c r="H26" s="125">
        <v>1964.8500000000001</v>
      </c>
      <c r="I26" s="125">
        <v>1989.3999999999999</v>
      </c>
      <c r="J26" s="125">
        <v>2009.3000000000002</v>
      </c>
      <c r="K26" s="124">
        <v>1969.5</v>
      </c>
      <c r="L26" s="124">
        <v>1925.05</v>
      </c>
      <c r="M26" s="124">
        <v>0.97982999999999998</v>
      </c>
    </row>
    <row r="27" spans="1:13">
      <c r="A27" s="66">
        <v>18</v>
      </c>
      <c r="B27" s="124" t="s">
        <v>187</v>
      </c>
      <c r="C27" s="124">
        <v>768.95</v>
      </c>
      <c r="D27" s="125">
        <v>766.68333333333339</v>
      </c>
      <c r="E27" s="125">
        <v>755.86666666666679</v>
      </c>
      <c r="F27" s="125">
        <v>742.78333333333342</v>
      </c>
      <c r="G27" s="125">
        <v>731.96666666666681</v>
      </c>
      <c r="H27" s="125">
        <v>779.76666666666677</v>
      </c>
      <c r="I27" s="125">
        <v>790.58333333333337</v>
      </c>
      <c r="J27" s="125">
        <v>803.66666666666674</v>
      </c>
      <c r="K27" s="124">
        <v>777.5</v>
      </c>
      <c r="L27" s="124">
        <v>753.6</v>
      </c>
      <c r="M27" s="124">
        <v>3.7484099999999998</v>
      </c>
    </row>
    <row r="28" spans="1:13">
      <c r="A28" s="66">
        <v>19</v>
      </c>
      <c r="B28" s="124" t="s">
        <v>35</v>
      </c>
      <c r="C28" s="124">
        <v>190.45</v>
      </c>
      <c r="D28" s="125">
        <v>190.86666666666667</v>
      </c>
      <c r="E28" s="125">
        <v>188.08333333333334</v>
      </c>
      <c r="F28" s="125">
        <v>185.71666666666667</v>
      </c>
      <c r="G28" s="125">
        <v>182.93333333333334</v>
      </c>
      <c r="H28" s="125">
        <v>193.23333333333335</v>
      </c>
      <c r="I28" s="125">
        <v>196.01666666666665</v>
      </c>
      <c r="J28" s="125">
        <v>198.38333333333335</v>
      </c>
      <c r="K28" s="124">
        <v>193.65</v>
      </c>
      <c r="L28" s="124">
        <v>188.5</v>
      </c>
      <c r="M28" s="124">
        <v>164.13374999999999</v>
      </c>
    </row>
    <row r="29" spans="1:13">
      <c r="A29" s="66">
        <v>20</v>
      </c>
      <c r="B29" s="124" t="s">
        <v>37</v>
      </c>
      <c r="C29" s="124">
        <v>1082.8499999999999</v>
      </c>
      <c r="D29" s="125">
        <v>1081.8999999999999</v>
      </c>
      <c r="E29" s="125">
        <v>1067.9499999999998</v>
      </c>
      <c r="F29" s="125">
        <v>1053.05</v>
      </c>
      <c r="G29" s="125">
        <v>1039.0999999999999</v>
      </c>
      <c r="H29" s="125">
        <v>1096.7999999999997</v>
      </c>
      <c r="I29" s="125">
        <v>1110.75</v>
      </c>
      <c r="J29" s="125">
        <v>1125.6499999999996</v>
      </c>
      <c r="K29" s="124">
        <v>1095.8499999999999</v>
      </c>
      <c r="L29" s="124">
        <v>1067</v>
      </c>
      <c r="M29" s="124">
        <v>4.0889899999999999</v>
      </c>
    </row>
    <row r="30" spans="1:13">
      <c r="A30" s="66">
        <v>21</v>
      </c>
      <c r="B30" s="124" t="s">
        <v>38</v>
      </c>
      <c r="C30" s="124">
        <v>207.55</v>
      </c>
      <c r="D30" s="125">
        <v>207.13333333333333</v>
      </c>
      <c r="E30" s="125">
        <v>200.81666666666666</v>
      </c>
      <c r="F30" s="125">
        <v>194.08333333333334</v>
      </c>
      <c r="G30" s="125">
        <v>187.76666666666668</v>
      </c>
      <c r="H30" s="125">
        <v>213.86666666666665</v>
      </c>
      <c r="I30" s="125">
        <v>220.18333333333331</v>
      </c>
      <c r="J30" s="125">
        <v>226.91666666666663</v>
      </c>
      <c r="K30" s="124">
        <v>213.45</v>
      </c>
      <c r="L30" s="124">
        <v>200.4</v>
      </c>
      <c r="M30" s="124">
        <v>31.717590000000001</v>
      </c>
    </row>
    <row r="31" spans="1:13">
      <c r="A31" s="66">
        <v>22</v>
      </c>
      <c r="B31" s="124" t="s">
        <v>39</v>
      </c>
      <c r="C31" s="124">
        <v>321.3</v>
      </c>
      <c r="D31" s="125">
        <v>323.48333333333329</v>
      </c>
      <c r="E31" s="125">
        <v>315.46666666666658</v>
      </c>
      <c r="F31" s="125">
        <v>309.63333333333327</v>
      </c>
      <c r="G31" s="125">
        <v>301.61666666666656</v>
      </c>
      <c r="H31" s="125">
        <v>329.31666666666661</v>
      </c>
      <c r="I31" s="125">
        <v>337.33333333333337</v>
      </c>
      <c r="J31" s="125">
        <v>343.16666666666663</v>
      </c>
      <c r="K31" s="124">
        <v>331.5</v>
      </c>
      <c r="L31" s="124">
        <v>317.64999999999998</v>
      </c>
      <c r="M31" s="124">
        <v>28.970839999999999</v>
      </c>
    </row>
    <row r="32" spans="1:13">
      <c r="A32" s="66">
        <v>23</v>
      </c>
      <c r="B32" s="124" t="s">
        <v>40</v>
      </c>
      <c r="C32" s="124">
        <v>113.15</v>
      </c>
      <c r="D32" s="125">
        <v>112.96666666666665</v>
      </c>
      <c r="E32" s="125">
        <v>111.2833333333333</v>
      </c>
      <c r="F32" s="125">
        <v>109.41666666666664</v>
      </c>
      <c r="G32" s="125">
        <v>107.73333333333329</v>
      </c>
      <c r="H32" s="125">
        <v>114.83333333333331</v>
      </c>
      <c r="I32" s="125">
        <v>116.51666666666668</v>
      </c>
      <c r="J32" s="125">
        <v>118.38333333333333</v>
      </c>
      <c r="K32" s="124">
        <v>114.65</v>
      </c>
      <c r="L32" s="124">
        <v>111.1</v>
      </c>
      <c r="M32" s="124">
        <v>149.01621</v>
      </c>
    </row>
    <row r="33" spans="1:13">
      <c r="A33" s="66">
        <v>24</v>
      </c>
      <c r="B33" s="124" t="s">
        <v>41</v>
      </c>
      <c r="C33" s="124">
        <v>1190.3</v>
      </c>
      <c r="D33" s="125">
        <v>1186.8833333333334</v>
      </c>
      <c r="E33" s="125">
        <v>1171.7666666666669</v>
      </c>
      <c r="F33" s="125">
        <v>1153.2333333333333</v>
      </c>
      <c r="G33" s="125">
        <v>1138.1166666666668</v>
      </c>
      <c r="H33" s="125">
        <v>1205.416666666667</v>
      </c>
      <c r="I33" s="125">
        <v>1220.5333333333333</v>
      </c>
      <c r="J33" s="125">
        <v>1239.0666666666671</v>
      </c>
      <c r="K33" s="124">
        <v>1202</v>
      </c>
      <c r="L33" s="124">
        <v>1168.3499999999999</v>
      </c>
      <c r="M33" s="124">
        <v>14.40249</v>
      </c>
    </row>
    <row r="34" spans="1:13">
      <c r="A34" s="66">
        <v>25</v>
      </c>
      <c r="B34" s="124" t="s">
        <v>42</v>
      </c>
      <c r="C34" s="124">
        <v>719.8</v>
      </c>
      <c r="D34" s="125">
        <v>718.73333333333323</v>
      </c>
      <c r="E34" s="125">
        <v>709.56666666666649</v>
      </c>
      <c r="F34" s="125">
        <v>699.33333333333326</v>
      </c>
      <c r="G34" s="125">
        <v>690.16666666666652</v>
      </c>
      <c r="H34" s="125">
        <v>728.96666666666647</v>
      </c>
      <c r="I34" s="125">
        <v>738.13333333333321</v>
      </c>
      <c r="J34" s="125">
        <v>748.36666666666645</v>
      </c>
      <c r="K34" s="124">
        <v>727.9</v>
      </c>
      <c r="L34" s="124">
        <v>708.5</v>
      </c>
      <c r="M34" s="124">
        <v>20.520710000000001</v>
      </c>
    </row>
    <row r="35" spans="1:13">
      <c r="A35" s="66">
        <v>26</v>
      </c>
      <c r="B35" s="124" t="s">
        <v>2090</v>
      </c>
      <c r="C35" s="124">
        <v>1226.5999999999999</v>
      </c>
      <c r="D35" s="125">
        <v>1218.5333333333333</v>
      </c>
      <c r="E35" s="125">
        <v>1173.0666666666666</v>
      </c>
      <c r="F35" s="125">
        <v>1119.5333333333333</v>
      </c>
      <c r="G35" s="125">
        <v>1074.0666666666666</v>
      </c>
      <c r="H35" s="125">
        <v>1272.0666666666666</v>
      </c>
      <c r="I35" s="125">
        <v>1317.5333333333333</v>
      </c>
      <c r="J35" s="125">
        <v>1371.0666666666666</v>
      </c>
      <c r="K35" s="124">
        <v>1264</v>
      </c>
      <c r="L35" s="124">
        <v>1165</v>
      </c>
      <c r="M35" s="124">
        <v>11.77435</v>
      </c>
    </row>
    <row r="36" spans="1:13">
      <c r="A36" s="66">
        <v>27</v>
      </c>
      <c r="B36" s="124" t="s">
        <v>43</v>
      </c>
      <c r="C36" s="124">
        <v>537.70000000000005</v>
      </c>
      <c r="D36" s="125">
        <v>545.41666666666663</v>
      </c>
      <c r="E36" s="125">
        <v>526.83333333333326</v>
      </c>
      <c r="F36" s="125">
        <v>515.96666666666658</v>
      </c>
      <c r="G36" s="125">
        <v>497.38333333333321</v>
      </c>
      <c r="H36" s="125">
        <v>556.2833333333333</v>
      </c>
      <c r="I36" s="125">
        <v>574.86666666666656</v>
      </c>
      <c r="J36" s="125">
        <v>585.73333333333335</v>
      </c>
      <c r="K36" s="124">
        <v>564</v>
      </c>
      <c r="L36" s="124">
        <v>534.54999999999995</v>
      </c>
      <c r="M36" s="124">
        <v>92.293949999999995</v>
      </c>
    </row>
    <row r="37" spans="1:13">
      <c r="A37" s="66">
        <v>28</v>
      </c>
      <c r="B37" s="124" t="s">
        <v>44</v>
      </c>
      <c r="C37" s="124">
        <v>2513.75</v>
      </c>
      <c r="D37" s="125">
        <v>2498.0166666666669</v>
      </c>
      <c r="E37" s="125">
        <v>2462.4333333333338</v>
      </c>
      <c r="F37" s="125">
        <v>2411.1166666666668</v>
      </c>
      <c r="G37" s="125">
        <v>2375.5333333333338</v>
      </c>
      <c r="H37" s="125">
        <v>2549.3333333333339</v>
      </c>
      <c r="I37" s="125">
        <v>2584.916666666667</v>
      </c>
      <c r="J37" s="125">
        <v>2636.233333333334</v>
      </c>
      <c r="K37" s="124">
        <v>2533.6</v>
      </c>
      <c r="L37" s="124">
        <v>2446.6999999999998</v>
      </c>
      <c r="M37" s="124">
        <v>4.9812399999999997</v>
      </c>
    </row>
    <row r="38" spans="1:13">
      <c r="A38" s="66">
        <v>29</v>
      </c>
      <c r="B38" s="124" t="s">
        <v>188</v>
      </c>
      <c r="C38" s="124">
        <v>2338.9</v>
      </c>
      <c r="D38" s="125">
        <v>2331.4</v>
      </c>
      <c r="E38" s="125">
        <v>2286</v>
      </c>
      <c r="F38" s="125">
        <v>2233.1</v>
      </c>
      <c r="G38" s="125">
        <v>2187.6999999999998</v>
      </c>
      <c r="H38" s="125">
        <v>2384.3000000000002</v>
      </c>
      <c r="I38" s="125">
        <v>2429.7000000000007</v>
      </c>
      <c r="J38" s="125">
        <v>2482.6000000000004</v>
      </c>
      <c r="K38" s="124">
        <v>2376.8000000000002</v>
      </c>
      <c r="L38" s="124">
        <v>2278.5</v>
      </c>
      <c r="M38" s="124">
        <v>37.958309999999997</v>
      </c>
    </row>
    <row r="39" spans="1:13">
      <c r="A39" s="66">
        <v>30</v>
      </c>
      <c r="B39" s="124" t="s">
        <v>189</v>
      </c>
      <c r="C39" s="124">
        <v>5399.2</v>
      </c>
      <c r="D39" s="125">
        <v>5363.7333333333336</v>
      </c>
      <c r="E39" s="125">
        <v>5293.4666666666672</v>
      </c>
      <c r="F39" s="125">
        <v>5187.7333333333336</v>
      </c>
      <c r="G39" s="125">
        <v>5117.4666666666672</v>
      </c>
      <c r="H39" s="125">
        <v>5469.4666666666672</v>
      </c>
      <c r="I39" s="125">
        <v>5539.7333333333336</v>
      </c>
      <c r="J39" s="125">
        <v>5645.4666666666672</v>
      </c>
      <c r="K39" s="124">
        <v>5434</v>
      </c>
      <c r="L39" s="124">
        <v>5258</v>
      </c>
      <c r="M39" s="124">
        <v>2.9053599999999999</v>
      </c>
    </row>
    <row r="40" spans="1:13">
      <c r="A40" s="66">
        <v>31</v>
      </c>
      <c r="B40" s="124" t="s">
        <v>527</v>
      </c>
      <c r="C40" s="124">
        <v>1034.2</v>
      </c>
      <c r="D40" s="125">
        <v>1034.4333333333334</v>
      </c>
      <c r="E40" s="125">
        <v>1006.3166666666668</v>
      </c>
      <c r="F40" s="125">
        <v>978.43333333333339</v>
      </c>
      <c r="G40" s="125">
        <v>950.31666666666683</v>
      </c>
      <c r="H40" s="125">
        <v>1062.3166666666668</v>
      </c>
      <c r="I40" s="125">
        <v>1090.4333333333336</v>
      </c>
      <c r="J40" s="125">
        <v>1118.3166666666668</v>
      </c>
      <c r="K40" s="124">
        <v>1062.55</v>
      </c>
      <c r="L40" s="124">
        <v>1006.55</v>
      </c>
      <c r="M40" s="124">
        <v>6.1167100000000003</v>
      </c>
    </row>
    <row r="41" spans="1:13">
      <c r="A41" s="66">
        <v>32</v>
      </c>
      <c r="B41" s="124" t="s">
        <v>45</v>
      </c>
      <c r="C41" s="124">
        <v>98.85</v>
      </c>
      <c r="D41" s="125">
        <v>99.433333333333323</v>
      </c>
      <c r="E41" s="125">
        <v>97.266666666666652</v>
      </c>
      <c r="F41" s="125">
        <v>95.683333333333323</v>
      </c>
      <c r="G41" s="125">
        <v>93.516666666666652</v>
      </c>
      <c r="H41" s="125">
        <v>101.01666666666665</v>
      </c>
      <c r="I41" s="125">
        <v>103.18333333333331</v>
      </c>
      <c r="J41" s="125">
        <v>104.76666666666665</v>
      </c>
      <c r="K41" s="124">
        <v>101.6</v>
      </c>
      <c r="L41" s="124">
        <v>97.85</v>
      </c>
      <c r="M41" s="124">
        <v>194.08496</v>
      </c>
    </row>
    <row r="42" spans="1:13">
      <c r="A42" s="66">
        <v>33</v>
      </c>
      <c r="B42" s="124" t="s">
        <v>46</v>
      </c>
      <c r="C42" s="124">
        <v>74.55</v>
      </c>
      <c r="D42" s="125">
        <v>74.766666666666666</v>
      </c>
      <c r="E42" s="125">
        <v>73.583333333333329</v>
      </c>
      <c r="F42" s="125">
        <v>72.61666666666666</v>
      </c>
      <c r="G42" s="125">
        <v>71.433333333333323</v>
      </c>
      <c r="H42" s="125">
        <v>75.733333333333334</v>
      </c>
      <c r="I42" s="125">
        <v>76.916666666666671</v>
      </c>
      <c r="J42" s="125">
        <v>77.88333333333334</v>
      </c>
      <c r="K42" s="124">
        <v>75.95</v>
      </c>
      <c r="L42" s="124">
        <v>73.8</v>
      </c>
      <c r="M42" s="124">
        <v>53.003590000000003</v>
      </c>
    </row>
    <row r="43" spans="1:13">
      <c r="A43" s="66">
        <v>34</v>
      </c>
      <c r="B43" s="124" t="s">
        <v>47</v>
      </c>
      <c r="C43" s="124">
        <v>908.95</v>
      </c>
      <c r="D43" s="125">
        <v>915.08333333333337</v>
      </c>
      <c r="E43" s="125">
        <v>898.16666666666674</v>
      </c>
      <c r="F43" s="125">
        <v>887.38333333333333</v>
      </c>
      <c r="G43" s="125">
        <v>870.4666666666667</v>
      </c>
      <c r="H43" s="125">
        <v>925.86666666666679</v>
      </c>
      <c r="I43" s="125">
        <v>942.78333333333353</v>
      </c>
      <c r="J43" s="125">
        <v>953.56666666666683</v>
      </c>
      <c r="K43" s="124">
        <v>932</v>
      </c>
      <c r="L43" s="124">
        <v>904.3</v>
      </c>
      <c r="M43" s="124">
        <v>10.54016</v>
      </c>
    </row>
    <row r="44" spans="1:13">
      <c r="A44" s="66">
        <v>35</v>
      </c>
      <c r="B44" s="124" t="s">
        <v>559</v>
      </c>
      <c r="C44" s="124">
        <v>282.5</v>
      </c>
      <c r="D44" s="125">
        <v>285.13333333333333</v>
      </c>
      <c r="E44" s="125">
        <v>277.86666666666667</v>
      </c>
      <c r="F44" s="125">
        <v>273.23333333333335</v>
      </c>
      <c r="G44" s="125">
        <v>265.9666666666667</v>
      </c>
      <c r="H44" s="125">
        <v>289.76666666666665</v>
      </c>
      <c r="I44" s="125">
        <v>297.0333333333333</v>
      </c>
      <c r="J44" s="125">
        <v>301.66666666666663</v>
      </c>
      <c r="K44" s="124">
        <v>292.39999999999998</v>
      </c>
      <c r="L44" s="124">
        <v>280.5</v>
      </c>
      <c r="M44" s="124">
        <v>5.9112099999999996</v>
      </c>
    </row>
    <row r="45" spans="1:13">
      <c r="A45" s="66">
        <v>36</v>
      </c>
      <c r="B45" s="124" t="s">
        <v>190</v>
      </c>
      <c r="C45" s="124">
        <v>88.25</v>
      </c>
      <c r="D45" s="125">
        <v>86.933333333333337</v>
      </c>
      <c r="E45" s="125">
        <v>82.866666666666674</v>
      </c>
      <c r="F45" s="125">
        <v>77.483333333333334</v>
      </c>
      <c r="G45" s="125">
        <v>73.416666666666671</v>
      </c>
      <c r="H45" s="125">
        <v>92.316666666666677</v>
      </c>
      <c r="I45" s="125">
        <v>96.38333333333334</v>
      </c>
      <c r="J45" s="125">
        <v>101.76666666666668</v>
      </c>
      <c r="K45" s="124">
        <v>91</v>
      </c>
      <c r="L45" s="124">
        <v>81.55</v>
      </c>
      <c r="M45" s="124">
        <v>241.39398</v>
      </c>
    </row>
    <row r="46" spans="1:13">
      <c r="A46" s="66">
        <v>37</v>
      </c>
      <c r="B46" s="124" t="s">
        <v>1889</v>
      </c>
      <c r="C46" s="124">
        <v>878.5</v>
      </c>
      <c r="D46" s="125">
        <v>887.45000000000016</v>
      </c>
      <c r="E46" s="125">
        <v>865.25000000000034</v>
      </c>
      <c r="F46" s="125">
        <v>852.00000000000023</v>
      </c>
      <c r="G46" s="125">
        <v>829.80000000000041</v>
      </c>
      <c r="H46" s="125">
        <v>900.70000000000027</v>
      </c>
      <c r="I46" s="125">
        <v>922.90000000000009</v>
      </c>
      <c r="J46" s="125">
        <v>936.1500000000002</v>
      </c>
      <c r="K46" s="124">
        <v>909.65</v>
      </c>
      <c r="L46" s="124">
        <v>874.2</v>
      </c>
      <c r="M46" s="124">
        <v>10.980259999999999</v>
      </c>
    </row>
    <row r="47" spans="1:13">
      <c r="A47" s="66">
        <v>38</v>
      </c>
      <c r="B47" s="124" t="s">
        <v>48</v>
      </c>
      <c r="C47" s="124">
        <v>553.35</v>
      </c>
      <c r="D47" s="125">
        <v>551.68333333333328</v>
      </c>
      <c r="E47" s="125">
        <v>543.46666666666658</v>
      </c>
      <c r="F47" s="125">
        <v>533.58333333333326</v>
      </c>
      <c r="G47" s="125">
        <v>525.36666666666656</v>
      </c>
      <c r="H47" s="125">
        <v>561.56666666666661</v>
      </c>
      <c r="I47" s="125">
        <v>569.7833333333333</v>
      </c>
      <c r="J47" s="125">
        <v>579.66666666666663</v>
      </c>
      <c r="K47" s="124">
        <v>559.9</v>
      </c>
      <c r="L47" s="124">
        <v>541.79999999999995</v>
      </c>
      <c r="M47" s="124">
        <v>8.6194799999999994</v>
      </c>
    </row>
    <row r="48" spans="1:13">
      <c r="A48" s="66">
        <v>39</v>
      </c>
      <c r="B48" s="124" t="s">
        <v>50</v>
      </c>
      <c r="C48" s="124">
        <v>67.5</v>
      </c>
      <c r="D48" s="125">
        <v>68.600000000000009</v>
      </c>
      <c r="E48" s="125">
        <v>66.15000000000002</v>
      </c>
      <c r="F48" s="125">
        <v>64.800000000000011</v>
      </c>
      <c r="G48" s="125">
        <v>62.350000000000023</v>
      </c>
      <c r="H48" s="125">
        <v>69.950000000000017</v>
      </c>
      <c r="I48" s="125">
        <v>72.400000000000006</v>
      </c>
      <c r="J48" s="125">
        <v>73.750000000000014</v>
      </c>
      <c r="K48" s="124">
        <v>71.05</v>
      </c>
      <c r="L48" s="124">
        <v>67.25</v>
      </c>
      <c r="M48" s="124">
        <v>263.51665000000003</v>
      </c>
    </row>
    <row r="49" spans="1:13">
      <c r="A49" s="66">
        <v>40</v>
      </c>
      <c r="B49" s="124" t="s">
        <v>53</v>
      </c>
      <c r="C49" s="124">
        <v>275.2</v>
      </c>
      <c r="D49" s="125">
        <v>274.06666666666666</v>
      </c>
      <c r="E49" s="125">
        <v>267.63333333333333</v>
      </c>
      <c r="F49" s="125">
        <v>260.06666666666666</v>
      </c>
      <c r="G49" s="125">
        <v>253.63333333333333</v>
      </c>
      <c r="H49" s="125">
        <v>281.63333333333333</v>
      </c>
      <c r="I49" s="125">
        <v>288.06666666666661</v>
      </c>
      <c r="J49" s="125">
        <v>295.63333333333333</v>
      </c>
      <c r="K49" s="124">
        <v>280.5</v>
      </c>
      <c r="L49" s="124">
        <v>266.5</v>
      </c>
      <c r="M49" s="124">
        <v>72.91686</v>
      </c>
    </row>
    <row r="50" spans="1:13">
      <c r="A50" s="66">
        <v>41</v>
      </c>
      <c r="B50" s="124" t="s">
        <v>49</v>
      </c>
      <c r="C50" s="124">
        <v>297.95</v>
      </c>
      <c r="D50" s="125">
        <v>296.98333333333335</v>
      </c>
      <c r="E50" s="125">
        <v>287.9666666666667</v>
      </c>
      <c r="F50" s="125">
        <v>277.98333333333335</v>
      </c>
      <c r="G50" s="125">
        <v>268.9666666666667</v>
      </c>
      <c r="H50" s="125">
        <v>306.9666666666667</v>
      </c>
      <c r="I50" s="125">
        <v>315.98333333333335</v>
      </c>
      <c r="J50" s="125">
        <v>325.9666666666667</v>
      </c>
      <c r="K50" s="124">
        <v>306</v>
      </c>
      <c r="L50" s="124">
        <v>287</v>
      </c>
      <c r="M50" s="124">
        <v>78.58963</v>
      </c>
    </row>
    <row r="51" spans="1:13">
      <c r="A51" s="66">
        <v>42</v>
      </c>
      <c r="B51" s="124" t="s">
        <v>191</v>
      </c>
      <c r="C51" s="124">
        <v>265</v>
      </c>
      <c r="D51" s="125">
        <v>265.10000000000002</v>
      </c>
      <c r="E51" s="125">
        <v>261.75000000000006</v>
      </c>
      <c r="F51" s="125">
        <v>258.50000000000006</v>
      </c>
      <c r="G51" s="125">
        <v>255.15000000000009</v>
      </c>
      <c r="H51" s="125">
        <v>268.35000000000002</v>
      </c>
      <c r="I51" s="125">
        <v>271.69999999999993</v>
      </c>
      <c r="J51" s="125">
        <v>274.95</v>
      </c>
      <c r="K51" s="124">
        <v>268.45</v>
      </c>
      <c r="L51" s="124">
        <v>261.85000000000002</v>
      </c>
      <c r="M51" s="124">
        <v>22.93262</v>
      </c>
    </row>
    <row r="52" spans="1:13">
      <c r="A52" s="66">
        <v>43</v>
      </c>
      <c r="B52" s="124" t="s">
        <v>51</v>
      </c>
      <c r="C52" s="124">
        <v>604.04999999999995</v>
      </c>
      <c r="D52" s="125">
        <v>616.15</v>
      </c>
      <c r="E52" s="125">
        <v>587.9</v>
      </c>
      <c r="F52" s="125">
        <v>571.75</v>
      </c>
      <c r="G52" s="125">
        <v>543.5</v>
      </c>
      <c r="H52" s="125">
        <v>632.29999999999995</v>
      </c>
      <c r="I52" s="125">
        <v>660.55</v>
      </c>
      <c r="J52" s="125">
        <v>676.69999999999993</v>
      </c>
      <c r="K52" s="124">
        <v>644.4</v>
      </c>
      <c r="L52" s="124">
        <v>600</v>
      </c>
      <c r="M52" s="124">
        <v>77.684280000000001</v>
      </c>
    </row>
    <row r="53" spans="1:13">
      <c r="A53" s="66">
        <v>44</v>
      </c>
      <c r="B53" s="124" t="s">
        <v>52</v>
      </c>
      <c r="C53" s="124">
        <v>18609.8</v>
      </c>
      <c r="D53" s="125">
        <v>18636.933333333334</v>
      </c>
      <c r="E53" s="125">
        <v>18258.166666666668</v>
      </c>
      <c r="F53" s="125">
        <v>17906.533333333333</v>
      </c>
      <c r="G53" s="125">
        <v>17527.766666666666</v>
      </c>
      <c r="H53" s="125">
        <v>18988.566666666669</v>
      </c>
      <c r="I53" s="125">
        <v>19367.333333333332</v>
      </c>
      <c r="J53" s="125">
        <v>19718.966666666671</v>
      </c>
      <c r="K53" s="124">
        <v>19015.7</v>
      </c>
      <c r="L53" s="124">
        <v>18285.3</v>
      </c>
      <c r="M53" s="124">
        <v>0.34083000000000002</v>
      </c>
    </row>
    <row r="54" spans="1:13">
      <c r="A54" s="66">
        <v>45</v>
      </c>
      <c r="B54" s="124" t="s">
        <v>193</v>
      </c>
      <c r="C54" s="124">
        <v>5320.5</v>
      </c>
      <c r="D54" s="125">
        <v>5322.2333333333336</v>
      </c>
      <c r="E54" s="125">
        <v>5255.4666666666672</v>
      </c>
      <c r="F54" s="125">
        <v>5190.4333333333334</v>
      </c>
      <c r="G54" s="125">
        <v>5123.666666666667</v>
      </c>
      <c r="H54" s="125">
        <v>5387.2666666666673</v>
      </c>
      <c r="I54" s="125">
        <v>5454.0333333333338</v>
      </c>
      <c r="J54" s="125">
        <v>5519.0666666666675</v>
      </c>
      <c r="K54" s="124">
        <v>5389</v>
      </c>
      <c r="L54" s="124">
        <v>5257.2</v>
      </c>
      <c r="M54" s="124">
        <v>1.33717</v>
      </c>
    </row>
    <row r="55" spans="1:13">
      <c r="A55" s="66">
        <v>46</v>
      </c>
      <c r="B55" s="124" t="s">
        <v>194</v>
      </c>
      <c r="C55" s="124">
        <v>1376.05</v>
      </c>
      <c r="D55" s="125">
        <v>1371.0833333333333</v>
      </c>
      <c r="E55" s="125">
        <v>1339.9666666666665</v>
      </c>
      <c r="F55" s="125">
        <v>1303.8833333333332</v>
      </c>
      <c r="G55" s="125">
        <v>1272.7666666666664</v>
      </c>
      <c r="H55" s="125">
        <v>1407.1666666666665</v>
      </c>
      <c r="I55" s="125">
        <v>1438.2833333333333</v>
      </c>
      <c r="J55" s="125">
        <v>1474.3666666666666</v>
      </c>
      <c r="K55" s="124">
        <v>1402.2</v>
      </c>
      <c r="L55" s="124">
        <v>1335</v>
      </c>
      <c r="M55" s="124">
        <v>0.31411</v>
      </c>
    </row>
    <row r="56" spans="1:13">
      <c r="A56" s="66">
        <v>47</v>
      </c>
      <c r="B56" s="124" t="s">
        <v>195</v>
      </c>
      <c r="C56" s="124">
        <v>337.4</v>
      </c>
      <c r="D56" s="125">
        <v>338.55</v>
      </c>
      <c r="E56" s="125">
        <v>331.1</v>
      </c>
      <c r="F56" s="125">
        <v>324.8</v>
      </c>
      <c r="G56" s="125">
        <v>317.35000000000002</v>
      </c>
      <c r="H56" s="125">
        <v>344.85</v>
      </c>
      <c r="I56" s="125">
        <v>352.29999999999995</v>
      </c>
      <c r="J56" s="125">
        <v>358.6</v>
      </c>
      <c r="K56" s="124">
        <v>346</v>
      </c>
      <c r="L56" s="124">
        <v>332.25</v>
      </c>
      <c r="M56" s="124">
        <v>16.869299999999999</v>
      </c>
    </row>
    <row r="57" spans="1:13">
      <c r="A57" s="66">
        <v>48</v>
      </c>
      <c r="B57" s="124" t="s">
        <v>54</v>
      </c>
      <c r="C57" s="124">
        <v>212.55</v>
      </c>
      <c r="D57" s="125">
        <v>212.53333333333333</v>
      </c>
      <c r="E57" s="125">
        <v>209.26666666666665</v>
      </c>
      <c r="F57" s="125">
        <v>205.98333333333332</v>
      </c>
      <c r="G57" s="125">
        <v>202.71666666666664</v>
      </c>
      <c r="H57" s="125">
        <v>215.81666666666666</v>
      </c>
      <c r="I57" s="125">
        <v>219.08333333333337</v>
      </c>
      <c r="J57" s="125">
        <v>222.36666666666667</v>
      </c>
      <c r="K57" s="124">
        <v>215.8</v>
      </c>
      <c r="L57" s="124">
        <v>209.25</v>
      </c>
      <c r="M57" s="124">
        <v>56.761710000000001</v>
      </c>
    </row>
    <row r="58" spans="1:13">
      <c r="A58" s="66">
        <v>49</v>
      </c>
      <c r="B58" s="124" t="s">
        <v>233</v>
      </c>
      <c r="C58" s="124">
        <v>145.25</v>
      </c>
      <c r="D58" s="125">
        <v>145.5</v>
      </c>
      <c r="E58" s="125">
        <v>142</v>
      </c>
      <c r="F58" s="125">
        <v>138.75</v>
      </c>
      <c r="G58" s="125">
        <v>135.25</v>
      </c>
      <c r="H58" s="125">
        <v>148.75</v>
      </c>
      <c r="I58" s="125">
        <v>152.25</v>
      </c>
      <c r="J58" s="125">
        <v>155.5</v>
      </c>
      <c r="K58" s="124">
        <v>149</v>
      </c>
      <c r="L58" s="124">
        <v>142.25</v>
      </c>
      <c r="M58" s="124">
        <v>10.12026</v>
      </c>
    </row>
    <row r="59" spans="1:13">
      <c r="A59" s="66">
        <v>50</v>
      </c>
      <c r="B59" s="124" t="s">
        <v>625</v>
      </c>
      <c r="C59" s="124">
        <v>29.3</v>
      </c>
      <c r="D59" s="125">
        <v>29.433333333333334</v>
      </c>
      <c r="E59" s="125">
        <v>29.066666666666666</v>
      </c>
      <c r="F59" s="125">
        <v>28.833333333333332</v>
      </c>
      <c r="G59" s="125">
        <v>28.466666666666665</v>
      </c>
      <c r="H59" s="125">
        <v>29.666666666666668</v>
      </c>
      <c r="I59" s="125">
        <v>30.033333333333335</v>
      </c>
      <c r="J59" s="125">
        <v>30.266666666666669</v>
      </c>
      <c r="K59" s="124">
        <v>29.8</v>
      </c>
      <c r="L59" s="124">
        <v>29.2</v>
      </c>
      <c r="M59" s="124">
        <v>3.0651299999999999</v>
      </c>
    </row>
    <row r="60" spans="1:13">
      <c r="A60" s="66">
        <v>51</v>
      </c>
      <c r="B60" s="124" t="s">
        <v>55</v>
      </c>
      <c r="C60" s="124">
        <v>771.2</v>
      </c>
      <c r="D60" s="125">
        <v>770.73333333333323</v>
      </c>
      <c r="E60" s="125">
        <v>752.91666666666652</v>
      </c>
      <c r="F60" s="125">
        <v>734.63333333333333</v>
      </c>
      <c r="G60" s="125">
        <v>716.81666666666661</v>
      </c>
      <c r="H60" s="125">
        <v>789.01666666666642</v>
      </c>
      <c r="I60" s="125">
        <v>806.83333333333326</v>
      </c>
      <c r="J60" s="125">
        <v>825.11666666666633</v>
      </c>
      <c r="K60" s="124">
        <v>788.55</v>
      </c>
      <c r="L60" s="124">
        <v>752.45</v>
      </c>
      <c r="M60" s="124">
        <v>7.3645300000000002</v>
      </c>
    </row>
    <row r="61" spans="1:13">
      <c r="A61" s="66">
        <v>52</v>
      </c>
      <c r="B61" s="124" t="s">
        <v>640</v>
      </c>
      <c r="C61" s="124">
        <v>1205.75</v>
      </c>
      <c r="D61" s="125">
        <v>1197.0333333333333</v>
      </c>
      <c r="E61" s="125">
        <v>1157.5666666666666</v>
      </c>
      <c r="F61" s="125">
        <v>1109.3833333333332</v>
      </c>
      <c r="G61" s="125">
        <v>1069.9166666666665</v>
      </c>
      <c r="H61" s="125">
        <v>1245.2166666666667</v>
      </c>
      <c r="I61" s="125">
        <v>1284.6833333333334</v>
      </c>
      <c r="J61" s="125">
        <v>1332.8666666666668</v>
      </c>
      <c r="K61" s="124">
        <v>1236.5</v>
      </c>
      <c r="L61" s="124">
        <v>1148.8499999999999</v>
      </c>
      <c r="M61" s="124">
        <v>3.1903999999999999</v>
      </c>
    </row>
    <row r="62" spans="1:13">
      <c r="A62" s="66">
        <v>53</v>
      </c>
      <c r="B62" s="124" t="s">
        <v>57</v>
      </c>
      <c r="C62" s="124">
        <v>603.70000000000005</v>
      </c>
      <c r="D62" s="125">
        <v>604.90000000000009</v>
      </c>
      <c r="E62" s="125">
        <v>597.45000000000016</v>
      </c>
      <c r="F62" s="125">
        <v>591.20000000000005</v>
      </c>
      <c r="G62" s="125">
        <v>583.75000000000011</v>
      </c>
      <c r="H62" s="125">
        <v>611.1500000000002</v>
      </c>
      <c r="I62" s="125">
        <v>618.6</v>
      </c>
      <c r="J62" s="125">
        <v>624.85000000000025</v>
      </c>
      <c r="K62" s="124">
        <v>612.35</v>
      </c>
      <c r="L62" s="124">
        <v>598.65</v>
      </c>
      <c r="M62" s="124">
        <v>19.356179999999998</v>
      </c>
    </row>
    <row r="63" spans="1:13">
      <c r="A63" s="66">
        <v>54</v>
      </c>
      <c r="B63" s="124" t="s">
        <v>58</v>
      </c>
      <c r="C63" s="124">
        <v>281.10000000000002</v>
      </c>
      <c r="D63" s="125">
        <v>280.2</v>
      </c>
      <c r="E63" s="125">
        <v>276.7</v>
      </c>
      <c r="F63" s="125">
        <v>272.3</v>
      </c>
      <c r="G63" s="125">
        <v>268.8</v>
      </c>
      <c r="H63" s="125">
        <v>284.59999999999997</v>
      </c>
      <c r="I63" s="125">
        <v>288.09999999999997</v>
      </c>
      <c r="J63" s="125">
        <v>292.49999999999994</v>
      </c>
      <c r="K63" s="124">
        <v>283.7</v>
      </c>
      <c r="L63" s="124">
        <v>275.8</v>
      </c>
      <c r="M63" s="124">
        <v>30.61111</v>
      </c>
    </row>
    <row r="64" spans="1:13">
      <c r="A64" s="66">
        <v>55</v>
      </c>
      <c r="B64" s="124" t="s">
        <v>59</v>
      </c>
      <c r="C64" s="124">
        <v>1106.6500000000001</v>
      </c>
      <c r="D64" s="125">
        <v>1105.55</v>
      </c>
      <c r="E64" s="125">
        <v>1093.0999999999999</v>
      </c>
      <c r="F64" s="125">
        <v>1079.55</v>
      </c>
      <c r="G64" s="125">
        <v>1067.0999999999999</v>
      </c>
      <c r="H64" s="125">
        <v>1119.0999999999999</v>
      </c>
      <c r="I64" s="125">
        <v>1131.5500000000002</v>
      </c>
      <c r="J64" s="125">
        <v>1145.0999999999999</v>
      </c>
      <c r="K64" s="124">
        <v>1118</v>
      </c>
      <c r="L64" s="124">
        <v>1092</v>
      </c>
      <c r="M64" s="124">
        <v>2.45581</v>
      </c>
    </row>
    <row r="65" spans="1:13">
      <c r="A65" s="66">
        <v>56</v>
      </c>
      <c r="B65" s="124" t="s">
        <v>196</v>
      </c>
      <c r="C65" s="124">
        <v>574.35</v>
      </c>
      <c r="D65" s="125">
        <v>570.66666666666663</v>
      </c>
      <c r="E65" s="125">
        <v>556.83333333333326</v>
      </c>
      <c r="F65" s="125">
        <v>539.31666666666661</v>
      </c>
      <c r="G65" s="125">
        <v>525.48333333333323</v>
      </c>
      <c r="H65" s="125">
        <v>588.18333333333328</v>
      </c>
      <c r="I65" s="125">
        <v>602.01666666666654</v>
      </c>
      <c r="J65" s="125">
        <v>619.5333333333333</v>
      </c>
      <c r="K65" s="124">
        <v>584.5</v>
      </c>
      <c r="L65" s="124">
        <v>553.15</v>
      </c>
      <c r="M65" s="124">
        <v>12.01726</v>
      </c>
    </row>
    <row r="66" spans="1:13">
      <c r="A66" s="66">
        <v>57</v>
      </c>
      <c r="B66" s="124" t="s">
        <v>651</v>
      </c>
      <c r="C66" s="124">
        <v>389.7</v>
      </c>
      <c r="D66" s="125">
        <v>388.5333333333333</v>
      </c>
      <c r="E66" s="125">
        <v>377.16666666666663</v>
      </c>
      <c r="F66" s="125">
        <v>364.63333333333333</v>
      </c>
      <c r="G66" s="125">
        <v>353.26666666666665</v>
      </c>
      <c r="H66" s="125">
        <v>401.06666666666661</v>
      </c>
      <c r="I66" s="125">
        <v>412.43333333333328</v>
      </c>
      <c r="J66" s="125">
        <v>424.96666666666658</v>
      </c>
      <c r="K66" s="124">
        <v>399.9</v>
      </c>
      <c r="L66" s="124">
        <v>376</v>
      </c>
      <c r="M66" s="124">
        <v>2.18011</v>
      </c>
    </row>
    <row r="67" spans="1:13">
      <c r="A67" s="66">
        <v>58</v>
      </c>
      <c r="B67" s="124" t="s">
        <v>663</v>
      </c>
      <c r="C67" s="124">
        <v>196.95</v>
      </c>
      <c r="D67" s="125">
        <v>197.45000000000002</v>
      </c>
      <c r="E67" s="125">
        <v>189.50000000000003</v>
      </c>
      <c r="F67" s="125">
        <v>182.05</v>
      </c>
      <c r="G67" s="125">
        <v>174.10000000000002</v>
      </c>
      <c r="H67" s="125">
        <v>204.90000000000003</v>
      </c>
      <c r="I67" s="125">
        <v>212.85000000000002</v>
      </c>
      <c r="J67" s="125">
        <v>220.30000000000004</v>
      </c>
      <c r="K67" s="124">
        <v>205.4</v>
      </c>
      <c r="L67" s="124">
        <v>190</v>
      </c>
      <c r="M67" s="124">
        <v>34.569850000000002</v>
      </c>
    </row>
    <row r="68" spans="1:13">
      <c r="A68" s="66">
        <v>59</v>
      </c>
      <c r="B68" s="124" t="s">
        <v>349</v>
      </c>
      <c r="C68" s="124">
        <v>671.8</v>
      </c>
      <c r="D68" s="125">
        <v>672.38333333333333</v>
      </c>
      <c r="E68" s="125">
        <v>656.4666666666667</v>
      </c>
      <c r="F68" s="125">
        <v>641.13333333333333</v>
      </c>
      <c r="G68" s="125">
        <v>625.2166666666667</v>
      </c>
      <c r="H68" s="125">
        <v>687.7166666666667</v>
      </c>
      <c r="I68" s="125">
        <v>703.63333333333344</v>
      </c>
      <c r="J68" s="125">
        <v>718.9666666666667</v>
      </c>
      <c r="K68" s="124">
        <v>688.3</v>
      </c>
      <c r="L68" s="124">
        <v>657.05</v>
      </c>
      <c r="M68" s="124">
        <v>3.5634399999999999</v>
      </c>
    </row>
    <row r="69" spans="1:13">
      <c r="A69" s="66">
        <v>60</v>
      </c>
      <c r="B69" s="124" t="s">
        <v>63</v>
      </c>
      <c r="C69" s="124">
        <v>153.85</v>
      </c>
      <c r="D69" s="125">
        <v>153.4</v>
      </c>
      <c r="E69" s="125">
        <v>150.80000000000001</v>
      </c>
      <c r="F69" s="125">
        <v>147.75</v>
      </c>
      <c r="G69" s="125">
        <v>145.15</v>
      </c>
      <c r="H69" s="125">
        <v>156.45000000000002</v>
      </c>
      <c r="I69" s="125">
        <v>159.04999999999998</v>
      </c>
      <c r="J69" s="125">
        <v>162.10000000000002</v>
      </c>
      <c r="K69" s="124">
        <v>156</v>
      </c>
      <c r="L69" s="124">
        <v>150.35</v>
      </c>
      <c r="M69" s="124">
        <v>53.28152</v>
      </c>
    </row>
    <row r="70" spans="1:13">
      <c r="A70" s="66">
        <v>61</v>
      </c>
      <c r="B70" s="124" t="s">
        <v>60</v>
      </c>
      <c r="C70" s="124">
        <v>398.25</v>
      </c>
      <c r="D70" s="125">
        <v>399.08333333333331</v>
      </c>
      <c r="E70" s="125">
        <v>393.16666666666663</v>
      </c>
      <c r="F70" s="125">
        <v>388.08333333333331</v>
      </c>
      <c r="G70" s="125">
        <v>382.16666666666663</v>
      </c>
      <c r="H70" s="125">
        <v>404.16666666666663</v>
      </c>
      <c r="I70" s="125">
        <v>410.08333333333326</v>
      </c>
      <c r="J70" s="125">
        <v>415.16666666666663</v>
      </c>
      <c r="K70" s="124">
        <v>405</v>
      </c>
      <c r="L70" s="124">
        <v>394</v>
      </c>
      <c r="M70" s="124">
        <v>12.941800000000001</v>
      </c>
    </row>
    <row r="71" spans="1:13">
      <c r="A71" s="66">
        <v>62</v>
      </c>
      <c r="B71" s="124" t="s">
        <v>675</v>
      </c>
      <c r="C71" s="124">
        <v>2125.9499999999998</v>
      </c>
      <c r="D71" s="125">
        <v>2113.5</v>
      </c>
      <c r="E71" s="125">
        <v>2082</v>
      </c>
      <c r="F71" s="125">
        <v>2038.0500000000002</v>
      </c>
      <c r="G71" s="125">
        <v>2006.5500000000002</v>
      </c>
      <c r="H71" s="125">
        <v>2157.4499999999998</v>
      </c>
      <c r="I71" s="125">
        <v>2188.9499999999998</v>
      </c>
      <c r="J71" s="125">
        <v>2232.8999999999996</v>
      </c>
      <c r="K71" s="124">
        <v>2145</v>
      </c>
      <c r="L71" s="124">
        <v>2069.5500000000002</v>
      </c>
      <c r="M71" s="124">
        <v>0.54468000000000005</v>
      </c>
    </row>
    <row r="72" spans="1:13">
      <c r="A72" s="66">
        <v>63</v>
      </c>
      <c r="B72" s="124" t="s">
        <v>234</v>
      </c>
      <c r="C72" s="124">
        <v>184.1</v>
      </c>
      <c r="D72" s="125">
        <v>185.46666666666667</v>
      </c>
      <c r="E72" s="125">
        <v>175.63333333333333</v>
      </c>
      <c r="F72" s="125">
        <v>167.16666666666666</v>
      </c>
      <c r="G72" s="125">
        <v>157.33333333333331</v>
      </c>
      <c r="H72" s="125">
        <v>193.93333333333334</v>
      </c>
      <c r="I72" s="125">
        <v>203.76666666666665</v>
      </c>
      <c r="J72" s="125">
        <v>212.23333333333335</v>
      </c>
      <c r="K72" s="124">
        <v>195.3</v>
      </c>
      <c r="L72" s="124">
        <v>177</v>
      </c>
      <c r="M72" s="124">
        <v>280.89175999999998</v>
      </c>
    </row>
    <row r="73" spans="1:13">
      <c r="A73" s="66">
        <v>64</v>
      </c>
      <c r="B73" s="124" t="s">
        <v>61</v>
      </c>
      <c r="C73" s="124">
        <v>40.9</v>
      </c>
      <c r="D73" s="125">
        <v>39.833333333333336</v>
      </c>
      <c r="E73" s="125">
        <v>37.81666666666667</v>
      </c>
      <c r="F73" s="125">
        <v>34.733333333333334</v>
      </c>
      <c r="G73" s="125">
        <v>32.716666666666669</v>
      </c>
      <c r="H73" s="125">
        <v>42.916666666666671</v>
      </c>
      <c r="I73" s="125">
        <v>44.933333333333337</v>
      </c>
      <c r="J73" s="125">
        <v>48.016666666666673</v>
      </c>
      <c r="K73" s="124">
        <v>41.85</v>
      </c>
      <c r="L73" s="124">
        <v>36.75</v>
      </c>
      <c r="M73" s="124">
        <v>288.24952000000002</v>
      </c>
    </row>
    <row r="74" spans="1:13">
      <c r="A74" s="66">
        <v>65</v>
      </c>
      <c r="B74" s="124" t="s">
        <v>62</v>
      </c>
      <c r="C74" s="124">
        <v>1255.8</v>
      </c>
      <c r="D74" s="125">
        <v>1256.9833333333333</v>
      </c>
      <c r="E74" s="125">
        <v>1235.5666666666666</v>
      </c>
      <c r="F74" s="125">
        <v>1215.3333333333333</v>
      </c>
      <c r="G74" s="125">
        <v>1193.9166666666665</v>
      </c>
      <c r="H74" s="125">
        <v>1277.2166666666667</v>
      </c>
      <c r="I74" s="125">
        <v>1298.6333333333332</v>
      </c>
      <c r="J74" s="125">
        <v>1318.8666666666668</v>
      </c>
      <c r="K74" s="124">
        <v>1278.4000000000001</v>
      </c>
      <c r="L74" s="124">
        <v>1236.75</v>
      </c>
      <c r="M74" s="124">
        <v>8.5883599999999998</v>
      </c>
    </row>
    <row r="75" spans="1:13">
      <c r="A75" s="66">
        <v>66</v>
      </c>
      <c r="B75" s="124" t="s">
        <v>1093</v>
      </c>
      <c r="C75" s="124">
        <v>893.65</v>
      </c>
      <c r="D75" s="125">
        <v>882.81666666666661</v>
      </c>
      <c r="E75" s="125">
        <v>862.83333333333326</v>
      </c>
      <c r="F75" s="125">
        <v>832.01666666666665</v>
      </c>
      <c r="G75" s="125">
        <v>812.0333333333333</v>
      </c>
      <c r="H75" s="125">
        <v>913.63333333333321</v>
      </c>
      <c r="I75" s="125">
        <v>933.61666666666656</v>
      </c>
      <c r="J75" s="125">
        <v>964.43333333333317</v>
      </c>
      <c r="K75" s="124">
        <v>902.8</v>
      </c>
      <c r="L75" s="124">
        <v>852</v>
      </c>
      <c r="M75" s="124">
        <v>0.27505000000000002</v>
      </c>
    </row>
    <row r="76" spans="1:13">
      <c r="A76" s="66">
        <v>67</v>
      </c>
      <c r="B76" s="124" t="s">
        <v>64</v>
      </c>
      <c r="C76" s="124">
        <v>2404.5500000000002</v>
      </c>
      <c r="D76" s="125">
        <v>2407.5333333333333</v>
      </c>
      <c r="E76" s="125">
        <v>2365.0666666666666</v>
      </c>
      <c r="F76" s="125">
        <v>2325.5833333333335</v>
      </c>
      <c r="G76" s="125">
        <v>2283.1166666666668</v>
      </c>
      <c r="H76" s="125">
        <v>2447.0166666666664</v>
      </c>
      <c r="I76" s="125">
        <v>2489.4833333333327</v>
      </c>
      <c r="J76" s="125">
        <v>2528.9666666666662</v>
      </c>
      <c r="K76" s="124">
        <v>2450</v>
      </c>
      <c r="L76" s="124">
        <v>2368.0500000000002</v>
      </c>
      <c r="M76" s="124">
        <v>11.25652</v>
      </c>
    </row>
    <row r="77" spans="1:13">
      <c r="A77" s="66">
        <v>68</v>
      </c>
      <c r="B77" s="124" t="s">
        <v>724</v>
      </c>
      <c r="C77" s="124">
        <v>140.55000000000001</v>
      </c>
      <c r="D77" s="125">
        <v>136.53333333333333</v>
      </c>
      <c r="E77" s="125">
        <v>132.51666666666665</v>
      </c>
      <c r="F77" s="125">
        <v>124.48333333333332</v>
      </c>
      <c r="G77" s="125">
        <v>120.46666666666664</v>
      </c>
      <c r="H77" s="125">
        <v>144.56666666666666</v>
      </c>
      <c r="I77" s="125">
        <v>148.58333333333337</v>
      </c>
      <c r="J77" s="125">
        <v>156.61666666666667</v>
      </c>
      <c r="K77" s="124">
        <v>140.55000000000001</v>
      </c>
      <c r="L77" s="124">
        <v>128.5</v>
      </c>
      <c r="M77" s="124">
        <v>56.738059999999997</v>
      </c>
    </row>
    <row r="78" spans="1:13">
      <c r="A78" s="66">
        <v>69</v>
      </c>
      <c r="B78" s="124" t="s">
        <v>65</v>
      </c>
      <c r="C78" s="124">
        <v>21806.400000000001</v>
      </c>
      <c r="D78" s="125">
        <v>21937.133333333331</v>
      </c>
      <c r="E78" s="125">
        <v>21574.266666666663</v>
      </c>
      <c r="F78" s="125">
        <v>21342.133333333331</v>
      </c>
      <c r="G78" s="125">
        <v>20979.266666666663</v>
      </c>
      <c r="H78" s="125">
        <v>22169.266666666663</v>
      </c>
      <c r="I78" s="125">
        <v>22532.133333333331</v>
      </c>
      <c r="J78" s="125">
        <v>22764.266666666663</v>
      </c>
      <c r="K78" s="124">
        <v>22300</v>
      </c>
      <c r="L78" s="124">
        <v>21705</v>
      </c>
      <c r="M78" s="124">
        <v>0.49592999999999998</v>
      </c>
    </row>
    <row r="79" spans="1:13">
      <c r="A79" s="66">
        <v>70</v>
      </c>
      <c r="B79" s="124" t="s">
        <v>197</v>
      </c>
      <c r="C79" s="124">
        <v>396.25</v>
      </c>
      <c r="D79" s="125">
        <v>397.48333333333335</v>
      </c>
      <c r="E79" s="125">
        <v>390.06666666666672</v>
      </c>
      <c r="F79" s="125">
        <v>383.88333333333338</v>
      </c>
      <c r="G79" s="125">
        <v>376.46666666666675</v>
      </c>
      <c r="H79" s="125">
        <v>403.66666666666669</v>
      </c>
      <c r="I79" s="125">
        <v>411.08333333333331</v>
      </c>
      <c r="J79" s="125">
        <v>417.26666666666665</v>
      </c>
      <c r="K79" s="124">
        <v>404.9</v>
      </c>
      <c r="L79" s="124">
        <v>391.3</v>
      </c>
      <c r="M79" s="124">
        <v>2.3857900000000001</v>
      </c>
    </row>
    <row r="80" spans="1:13">
      <c r="A80" s="66">
        <v>71</v>
      </c>
      <c r="B80" s="124" t="s">
        <v>1970</v>
      </c>
      <c r="C80" s="124">
        <v>1103.5999999999999</v>
      </c>
      <c r="D80" s="125">
        <v>1100.3500000000001</v>
      </c>
      <c r="E80" s="125">
        <v>1080.7000000000003</v>
      </c>
      <c r="F80" s="125">
        <v>1057.8000000000002</v>
      </c>
      <c r="G80" s="125">
        <v>1038.1500000000003</v>
      </c>
      <c r="H80" s="125">
        <v>1123.2500000000002</v>
      </c>
      <c r="I80" s="125">
        <v>1142.9000000000003</v>
      </c>
      <c r="J80" s="125">
        <v>1165.8000000000002</v>
      </c>
      <c r="K80" s="124">
        <v>1120</v>
      </c>
      <c r="L80" s="124">
        <v>1077.45</v>
      </c>
      <c r="M80" s="124">
        <v>0.31480999999999998</v>
      </c>
    </row>
    <row r="81" spans="1:13">
      <c r="A81" s="66">
        <v>72</v>
      </c>
      <c r="B81" s="124" t="s">
        <v>66</v>
      </c>
      <c r="C81" s="124">
        <v>112.7</v>
      </c>
      <c r="D81" s="125">
        <v>111.95</v>
      </c>
      <c r="E81" s="125">
        <v>110</v>
      </c>
      <c r="F81" s="125">
        <v>107.3</v>
      </c>
      <c r="G81" s="125">
        <v>105.35</v>
      </c>
      <c r="H81" s="125">
        <v>114.65</v>
      </c>
      <c r="I81" s="125">
        <v>116.60000000000002</v>
      </c>
      <c r="J81" s="125">
        <v>119.30000000000001</v>
      </c>
      <c r="K81" s="124">
        <v>113.9</v>
      </c>
      <c r="L81" s="124">
        <v>109.25</v>
      </c>
      <c r="M81" s="124">
        <v>17.990770000000001</v>
      </c>
    </row>
    <row r="82" spans="1:13">
      <c r="A82" s="66">
        <v>73</v>
      </c>
      <c r="B82" s="124" t="s">
        <v>67</v>
      </c>
      <c r="C82" s="124">
        <v>251.75</v>
      </c>
      <c r="D82" s="125">
        <v>252.79999999999998</v>
      </c>
      <c r="E82" s="125">
        <v>249.2</v>
      </c>
      <c r="F82" s="125">
        <v>246.65</v>
      </c>
      <c r="G82" s="125">
        <v>243.05</v>
      </c>
      <c r="H82" s="125">
        <v>255.34999999999997</v>
      </c>
      <c r="I82" s="125">
        <v>258.94999999999993</v>
      </c>
      <c r="J82" s="125">
        <v>261.49999999999994</v>
      </c>
      <c r="K82" s="124">
        <v>256.39999999999998</v>
      </c>
      <c r="L82" s="124">
        <v>250.25</v>
      </c>
      <c r="M82" s="124">
        <v>17.63006</v>
      </c>
    </row>
    <row r="83" spans="1:13">
      <c r="A83" s="66">
        <v>74</v>
      </c>
      <c r="B83" s="124" t="s">
        <v>68</v>
      </c>
      <c r="C83" s="124">
        <v>79.45</v>
      </c>
      <c r="D83" s="125">
        <v>79.966666666666669</v>
      </c>
      <c r="E83" s="125">
        <v>78.483333333333334</v>
      </c>
      <c r="F83" s="125">
        <v>77.516666666666666</v>
      </c>
      <c r="G83" s="125">
        <v>76.033333333333331</v>
      </c>
      <c r="H83" s="125">
        <v>80.933333333333337</v>
      </c>
      <c r="I83" s="125">
        <v>82.416666666666686</v>
      </c>
      <c r="J83" s="125">
        <v>83.38333333333334</v>
      </c>
      <c r="K83" s="124">
        <v>81.45</v>
      </c>
      <c r="L83" s="124">
        <v>79</v>
      </c>
      <c r="M83" s="124">
        <v>83.624750000000006</v>
      </c>
    </row>
    <row r="84" spans="1:13">
      <c r="A84" s="66">
        <v>75</v>
      </c>
      <c r="B84" s="124" t="s">
        <v>69</v>
      </c>
      <c r="C84" s="124">
        <v>341.35</v>
      </c>
      <c r="D84" s="125">
        <v>342.01666666666671</v>
      </c>
      <c r="E84" s="125">
        <v>338.73333333333341</v>
      </c>
      <c r="F84" s="125">
        <v>336.11666666666667</v>
      </c>
      <c r="G84" s="125">
        <v>332.83333333333337</v>
      </c>
      <c r="H84" s="125">
        <v>344.63333333333344</v>
      </c>
      <c r="I84" s="125">
        <v>347.91666666666674</v>
      </c>
      <c r="J84" s="125">
        <v>350.53333333333347</v>
      </c>
      <c r="K84" s="124">
        <v>345.3</v>
      </c>
      <c r="L84" s="124">
        <v>339.4</v>
      </c>
      <c r="M84" s="124">
        <v>44.764850000000003</v>
      </c>
    </row>
    <row r="85" spans="1:13">
      <c r="A85" s="66">
        <v>76</v>
      </c>
      <c r="B85" s="124" t="s">
        <v>71</v>
      </c>
      <c r="C85" s="124">
        <v>15.5</v>
      </c>
      <c r="D85" s="125">
        <v>15.483333333333334</v>
      </c>
      <c r="E85" s="125">
        <v>15.166666666666668</v>
      </c>
      <c r="F85" s="125">
        <v>14.833333333333334</v>
      </c>
      <c r="G85" s="125">
        <v>14.516666666666667</v>
      </c>
      <c r="H85" s="125">
        <v>15.816666666666668</v>
      </c>
      <c r="I85" s="125">
        <v>16.133333333333333</v>
      </c>
      <c r="J85" s="125">
        <v>16.466666666666669</v>
      </c>
      <c r="K85" s="124">
        <v>15.8</v>
      </c>
      <c r="L85" s="124">
        <v>15.15</v>
      </c>
      <c r="M85" s="124">
        <v>292.13279</v>
      </c>
    </row>
    <row r="86" spans="1:13">
      <c r="A86" s="66">
        <v>77</v>
      </c>
      <c r="B86" s="124" t="s">
        <v>182</v>
      </c>
      <c r="C86" s="124">
        <v>6853.55</v>
      </c>
      <c r="D86" s="125">
        <v>6920.6333333333341</v>
      </c>
      <c r="E86" s="125">
        <v>6777.9166666666679</v>
      </c>
      <c r="F86" s="125">
        <v>6702.2833333333338</v>
      </c>
      <c r="G86" s="125">
        <v>6559.5666666666675</v>
      </c>
      <c r="H86" s="125">
        <v>6996.2666666666682</v>
      </c>
      <c r="I86" s="125">
        <v>7138.9833333333336</v>
      </c>
      <c r="J86" s="125">
        <v>7214.6166666666686</v>
      </c>
      <c r="K86" s="124">
        <v>7063.35</v>
      </c>
      <c r="L86" s="124">
        <v>6845</v>
      </c>
      <c r="M86" s="124">
        <v>6.9040000000000004E-2</v>
      </c>
    </row>
    <row r="87" spans="1:13">
      <c r="A87" s="66">
        <v>78</v>
      </c>
      <c r="B87" s="124" t="s">
        <v>802</v>
      </c>
      <c r="C87" s="124">
        <v>1288.4000000000001</v>
      </c>
      <c r="D87" s="125">
        <v>1281.4666666666667</v>
      </c>
      <c r="E87" s="125">
        <v>1257.9333333333334</v>
      </c>
      <c r="F87" s="125">
        <v>1227.4666666666667</v>
      </c>
      <c r="G87" s="125">
        <v>1203.9333333333334</v>
      </c>
      <c r="H87" s="125">
        <v>1311.9333333333334</v>
      </c>
      <c r="I87" s="125">
        <v>1335.4666666666667</v>
      </c>
      <c r="J87" s="125">
        <v>1365.9333333333334</v>
      </c>
      <c r="K87" s="124">
        <v>1305</v>
      </c>
      <c r="L87" s="124">
        <v>1251</v>
      </c>
      <c r="M87" s="124">
        <v>0.12425</v>
      </c>
    </row>
    <row r="88" spans="1:13">
      <c r="A88" s="66">
        <v>79</v>
      </c>
      <c r="B88" s="124" t="s">
        <v>70</v>
      </c>
      <c r="C88" s="124">
        <v>593.45000000000005</v>
      </c>
      <c r="D88" s="125">
        <v>598.91666666666663</v>
      </c>
      <c r="E88" s="125">
        <v>578.83333333333326</v>
      </c>
      <c r="F88" s="125">
        <v>564.21666666666658</v>
      </c>
      <c r="G88" s="125">
        <v>544.13333333333321</v>
      </c>
      <c r="H88" s="125">
        <v>613.5333333333333</v>
      </c>
      <c r="I88" s="125">
        <v>633.61666666666656</v>
      </c>
      <c r="J88" s="125">
        <v>648.23333333333335</v>
      </c>
      <c r="K88" s="124">
        <v>619</v>
      </c>
      <c r="L88" s="124">
        <v>584.29999999999995</v>
      </c>
      <c r="M88" s="124">
        <v>9.3856599999999997</v>
      </c>
    </row>
    <row r="89" spans="1:13">
      <c r="A89" s="66">
        <v>80</v>
      </c>
      <c r="B89" s="124" t="s">
        <v>345</v>
      </c>
      <c r="C89" s="124">
        <v>713.85</v>
      </c>
      <c r="D89" s="125">
        <v>704.76666666666677</v>
      </c>
      <c r="E89" s="125">
        <v>693.08333333333348</v>
      </c>
      <c r="F89" s="125">
        <v>672.31666666666672</v>
      </c>
      <c r="G89" s="125">
        <v>660.63333333333344</v>
      </c>
      <c r="H89" s="125">
        <v>725.53333333333353</v>
      </c>
      <c r="I89" s="125">
        <v>737.2166666666667</v>
      </c>
      <c r="J89" s="125">
        <v>757.98333333333358</v>
      </c>
      <c r="K89" s="124">
        <v>716.45</v>
      </c>
      <c r="L89" s="124">
        <v>684</v>
      </c>
      <c r="M89" s="124">
        <v>4.7390299999999996</v>
      </c>
    </row>
    <row r="90" spans="1:13">
      <c r="A90" s="66">
        <v>81</v>
      </c>
      <c r="B90" s="124" t="s">
        <v>72</v>
      </c>
      <c r="C90" s="124">
        <v>460.35</v>
      </c>
      <c r="D90" s="125">
        <v>453.09999999999997</v>
      </c>
      <c r="E90" s="125">
        <v>444.19999999999993</v>
      </c>
      <c r="F90" s="125">
        <v>428.04999999999995</v>
      </c>
      <c r="G90" s="125">
        <v>419.14999999999992</v>
      </c>
      <c r="H90" s="125">
        <v>469.24999999999994</v>
      </c>
      <c r="I90" s="125">
        <v>478.14999999999992</v>
      </c>
      <c r="J90" s="125">
        <v>494.29999999999995</v>
      </c>
      <c r="K90" s="124">
        <v>462</v>
      </c>
      <c r="L90" s="124">
        <v>436.95</v>
      </c>
      <c r="M90" s="124">
        <v>5.6748099999999999</v>
      </c>
    </row>
    <row r="91" spans="1:13">
      <c r="A91" s="66">
        <v>82</v>
      </c>
      <c r="B91" s="124" t="s">
        <v>836</v>
      </c>
      <c r="C91" s="124">
        <v>275.25</v>
      </c>
      <c r="D91" s="125">
        <v>275.28333333333336</v>
      </c>
      <c r="E91" s="125">
        <v>268.86666666666673</v>
      </c>
      <c r="F91" s="125">
        <v>262.48333333333335</v>
      </c>
      <c r="G91" s="125">
        <v>256.06666666666672</v>
      </c>
      <c r="H91" s="125">
        <v>281.66666666666674</v>
      </c>
      <c r="I91" s="125">
        <v>288.08333333333337</v>
      </c>
      <c r="J91" s="125">
        <v>294.46666666666675</v>
      </c>
      <c r="K91" s="124">
        <v>281.7</v>
      </c>
      <c r="L91" s="124">
        <v>268.89999999999998</v>
      </c>
      <c r="M91" s="124">
        <v>14.41295</v>
      </c>
    </row>
    <row r="92" spans="1:13">
      <c r="A92" s="66">
        <v>83</v>
      </c>
      <c r="B92" s="124" t="s">
        <v>315</v>
      </c>
      <c r="C92" s="124">
        <v>101.6</v>
      </c>
      <c r="D92" s="125">
        <v>101.13333333333333</v>
      </c>
      <c r="E92" s="125">
        <v>99.466666666666654</v>
      </c>
      <c r="F92" s="125">
        <v>97.333333333333329</v>
      </c>
      <c r="G92" s="125">
        <v>95.666666666666657</v>
      </c>
      <c r="H92" s="125">
        <v>103.26666666666665</v>
      </c>
      <c r="I92" s="125">
        <v>104.93333333333334</v>
      </c>
      <c r="J92" s="125">
        <v>107.06666666666665</v>
      </c>
      <c r="K92" s="124">
        <v>102.8</v>
      </c>
      <c r="L92" s="124">
        <v>99</v>
      </c>
      <c r="M92" s="124">
        <v>0.58299000000000001</v>
      </c>
    </row>
    <row r="93" spans="1:13">
      <c r="A93" s="66">
        <v>84</v>
      </c>
      <c r="B93" s="124" t="s">
        <v>199</v>
      </c>
      <c r="C93" s="124">
        <v>167.45</v>
      </c>
      <c r="D93" s="125">
        <v>167.03333333333333</v>
      </c>
      <c r="E93" s="125">
        <v>163.76666666666665</v>
      </c>
      <c r="F93" s="125">
        <v>160.08333333333331</v>
      </c>
      <c r="G93" s="125">
        <v>156.81666666666663</v>
      </c>
      <c r="H93" s="125">
        <v>170.71666666666667</v>
      </c>
      <c r="I93" s="125">
        <v>173.98333333333338</v>
      </c>
      <c r="J93" s="125">
        <v>177.66666666666669</v>
      </c>
      <c r="K93" s="124">
        <v>170.3</v>
      </c>
      <c r="L93" s="124">
        <v>163.35</v>
      </c>
      <c r="M93" s="124">
        <v>2.7574100000000001</v>
      </c>
    </row>
    <row r="94" spans="1:13">
      <c r="A94" s="66">
        <v>85</v>
      </c>
      <c r="B94" s="124" t="s">
        <v>75</v>
      </c>
      <c r="C94" s="124">
        <v>966.6</v>
      </c>
      <c r="D94" s="125">
        <v>976.18333333333339</v>
      </c>
      <c r="E94" s="125">
        <v>952.41666666666674</v>
      </c>
      <c r="F94" s="125">
        <v>938.23333333333335</v>
      </c>
      <c r="G94" s="125">
        <v>914.4666666666667</v>
      </c>
      <c r="H94" s="125">
        <v>990.36666666666679</v>
      </c>
      <c r="I94" s="125">
        <v>1014.1333333333334</v>
      </c>
      <c r="J94" s="125">
        <v>1028.3166666666668</v>
      </c>
      <c r="K94" s="124">
        <v>999.95</v>
      </c>
      <c r="L94" s="124">
        <v>962</v>
      </c>
      <c r="M94" s="124">
        <v>18.078779999999998</v>
      </c>
    </row>
    <row r="95" spans="1:13">
      <c r="A95" s="66">
        <v>86</v>
      </c>
      <c r="B95" s="124" t="s">
        <v>77</v>
      </c>
      <c r="C95" s="124">
        <v>1961.2</v>
      </c>
      <c r="D95" s="125">
        <v>1962.4666666666665</v>
      </c>
      <c r="E95" s="125">
        <v>1947.7333333333329</v>
      </c>
      <c r="F95" s="125">
        <v>1934.2666666666664</v>
      </c>
      <c r="G95" s="125">
        <v>1919.5333333333328</v>
      </c>
      <c r="H95" s="125">
        <v>1975.9333333333329</v>
      </c>
      <c r="I95" s="125">
        <v>1990.6666666666665</v>
      </c>
      <c r="J95" s="125">
        <v>2004.133333333333</v>
      </c>
      <c r="K95" s="124">
        <v>1977.2</v>
      </c>
      <c r="L95" s="124">
        <v>1949</v>
      </c>
      <c r="M95" s="124">
        <v>37.889279999999999</v>
      </c>
    </row>
    <row r="96" spans="1:13">
      <c r="A96" s="66">
        <v>87</v>
      </c>
      <c r="B96" s="124" t="s">
        <v>74</v>
      </c>
      <c r="C96" s="124">
        <v>602.85</v>
      </c>
      <c r="D96" s="125">
        <v>600.5</v>
      </c>
      <c r="E96" s="125">
        <v>591</v>
      </c>
      <c r="F96" s="125">
        <v>579.15</v>
      </c>
      <c r="G96" s="125">
        <v>569.65</v>
      </c>
      <c r="H96" s="125">
        <v>612.35</v>
      </c>
      <c r="I96" s="125">
        <v>621.85</v>
      </c>
      <c r="J96" s="125">
        <v>633.70000000000005</v>
      </c>
      <c r="K96" s="124">
        <v>610</v>
      </c>
      <c r="L96" s="124">
        <v>588.65</v>
      </c>
      <c r="M96" s="124">
        <v>11.09395</v>
      </c>
    </row>
    <row r="97" spans="1:13">
      <c r="A97" s="66">
        <v>88</v>
      </c>
      <c r="B97" s="124" t="s">
        <v>79</v>
      </c>
      <c r="C97" s="124">
        <v>2705.35</v>
      </c>
      <c r="D97" s="125">
        <v>2711.4500000000003</v>
      </c>
      <c r="E97" s="125">
        <v>2665.9000000000005</v>
      </c>
      <c r="F97" s="125">
        <v>2626.4500000000003</v>
      </c>
      <c r="G97" s="125">
        <v>2580.9000000000005</v>
      </c>
      <c r="H97" s="125">
        <v>2750.9000000000005</v>
      </c>
      <c r="I97" s="125">
        <v>2796.4500000000007</v>
      </c>
      <c r="J97" s="125">
        <v>2835.9000000000005</v>
      </c>
      <c r="K97" s="124">
        <v>2757</v>
      </c>
      <c r="L97" s="124">
        <v>2672</v>
      </c>
      <c r="M97" s="124">
        <v>6.5751799999999996</v>
      </c>
    </row>
    <row r="98" spans="1:13">
      <c r="A98" s="66">
        <v>89</v>
      </c>
      <c r="B98" s="124" t="s">
        <v>80</v>
      </c>
      <c r="C98" s="124">
        <v>321.2</v>
      </c>
      <c r="D98" s="125">
        <v>323.93333333333334</v>
      </c>
      <c r="E98" s="125">
        <v>313.26666666666665</v>
      </c>
      <c r="F98" s="125">
        <v>305.33333333333331</v>
      </c>
      <c r="G98" s="125">
        <v>294.66666666666663</v>
      </c>
      <c r="H98" s="125">
        <v>331.86666666666667</v>
      </c>
      <c r="I98" s="125">
        <v>342.5333333333333</v>
      </c>
      <c r="J98" s="125">
        <v>350.4666666666667</v>
      </c>
      <c r="K98" s="124">
        <v>334.6</v>
      </c>
      <c r="L98" s="124">
        <v>316</v>
      </c>
      <c r="M98" s="124">
        <v>22.877610000000001</v>
      </c>
    </row>
    <row r="99" spans="1:13">
      <c r="A99" s="66">
        <v>90</v>
      </c>
      <c r="B99" s="124" t="s">
        <v>81</v>
      </c>
      <c r="C99" s="124">
        <v>221.25</v>
      </c>
      <c r="D99" s="125">
        <v>219.18333333333331</v>
      </c>
      <c r="E99" s="125">
        <v>214.46666666666661</v>
      </c>
      <c r="F99" s="125">
        <v>207.68333333333331</v>
      </c>
      <c r="G99" s="125">
        <v>202.96666666666661</v>
      </c>
      <c r="H99" s="125">
        <v>225.96666666666661</v>
      </c>
      <c r="I99" s="125">
        <v>230.68333333333331</v>
      </c>
      <c r="J99" s="125">
        <v>237.46666666666661</v>
      </c>
      <c r="K99" s="124">
        <v>223.9</v>
      </c>
      <c r="L99" s="124">
        <v>212.4</v>
      </c>
      <c r="M99" s="124">
        <v>122.34401</v>
      </c>
    </row>
    <row r="100" spans="1:13">
      <c r="A100" s="66">
        <v>91</v>
      </c>
      <c r="B100" s="124" t="s">
        <v>82</v>
      </c>
      <c r="C100" s="124">
        <v>225.3</v>
      </c>
      <c r="D100" s="125">
        <v>223.71666666666667</v>
      </c>
      <c r="E100" s="125">
        <v>219.68333333333334</v>
      </c>
      <c r="F100" s="125">
        <v>214.06666666666666</v>
      </c>
      <c r="G100" s="125">
        <v>210.03333333333333</v>
      </c>
      <c r="H100" s="125">
        <v>229.33333333333334</v>
      </c>
      <c r="I100" s="125">
        <v>233.3666666666667</v>
      </c>
      <c r="J100" s="125">
        <v>238.98333333333335</v>
      </c>
      <c r="K100" s="124">
        <v>227.75</v>
      </c>
      <c r="L100" s="124">
        <v>218.1</v>
      </c>
      <c r="M100" s="124">
        <v>63.145780000000002</v>
      </c>
    </row>
    <row r="101" spans="1:13">
      <c r="A101" s="66">
        <v>92</v>
      </c>
      <c r="B101" s="124" t="s">
        <v>83</v>
      </c>
      <c r="C101" s="124">
        <v>1558.25</v>
      </c>
      <c r="D101" s="125">
        <v>1562.5666666666666</v>
      </c>
      <c r="E101" s="125">
        <v>1545.6333333333332</v>
      </c>
      <c r="F101" s="125">
        <v>1533.0166666666667</v>
      </c>
      <c r="G101" s="125">
        <v>1516.0833333333333</v>
      </c>
      <c r="H101" s="125">
        <v>1575.1833333333332</v>
      </c>
      <c r="I101" s="125">
        <v>1592.1166666666666</v>
      </c>
      <c r="J101" s="125">
        <v>1604.7333333333331</v>
      </c>
      <c r="K101" s="124">
        <v>1579.5</v>
      </c>
      <c r="L101" s="124">
        <v>1549.95</v>
      </c>
      <c r="M101" s="124">
        <v>10.493819999999999</v>
      </c>
    </row>
    <row r="102" spans="1:13">
      <c r="A102" s="66">
        <v>93</v>
      </c>
      <c r="B102" s="124" t="s">
        <v>84</v>
      </c>
      <c r="C102" s="124">
        <v>277.60000000000002</v>
      </c>
      <c r="D102" s="125">
        <v>278.26666666666665</v>
      </c>
      <c r="E102" s="125">
        <v>274.83333333333331</v>
      </c>
      <c r="F102" s="125">
        <v>272.06666666666666</v>
      </c>
      <c r="G102" s="125">
        <v>268.63333333333333</v>
      </c>
      <c r="H102" s="125">
        <v>281.0333333333333</v>
      </c>
      <c r="I102" s="125">
        <v>284.4666666666667</v>
      </c>
      <c r="J102" s="125">
        <v>287.23333333333329</v>
      </c>
      <c r="K102" s="124">
        <v>281.7</v>
      </c>
      <c r="L102" s="124">
        <v>275.5</v>
      </c>
      <c r="M102" s="124">
        <v>12.90347</v>
      </c>
    </row>
    <row r="103" spans="1:13">
      <c r="A103" s="66">
        <v>94</v>
      </c>
      <c r="B103" s="124" t="s">
        <v>2124</v>
      </c>
      <c r="C103" s="124">
        <v>40.799999999999997</v>
      </c>
      <c r="D103" s="125">
        <v>40.85</v>
      </c>
      <c r="E103" s="125">
        <v>40.450000000000003</v>
      </c>
      <c r="F103" s="125">
        <v>40.1</v>
      </c>
      <c r="G103" s="125">
        <v>39.700000000000003</v>
      </c>
      <c r="H103" s="125">
        <v>41.2</v>
      </c>
      <c r="I103" s="125">
        <v>41.599999999999994</v>
      </c>
      <c r="J103" s="125">
        <v>41.95</v>
      </c>
      <c r="K103" s="124">
        <v>41.25</v>
      </c>
      <c r="L103" s="124">
        <v>40.5</v>
      </c>
      <c r="M103" s="124">
        <v>5.5481199999999999</v>
      </c>
    </row>
    <row r="104" spans="1:13">
      <c r="A104" s="66">
        <v>95</v>
      </c>
      <c r="B104" s="124" t="s">
        <v>76</v>
      </c>
      <c r="C104" s="124">
        <v>1702.1</v>
      </c>
      <c r="D104" s="125">
        <v>1699.1499999999999</v>
      </c>
      <c r="E104" s="125">
        <v>1678.4499999999998</v>
      </c>
      <c r="F104" s="125">
        <v>1654.8</v>
      </c>
      <c r="G104" s="125">
        <v>1634.1</v>
      </c>
      <c r="H104" s="125">
        <v>1722.7999999999997</v>
      </c>
      <c r="I104" s="125">
        <v>1743.5</v>
      </c>
      <c r="J104" s="125">
        <v>1767.1499999999996</v>
      </c>
      <c r="K104" s="124">
        <v>1719.85</v>
      </c>
      <c r="L104" s="124">
        <v>1675.5</v>
      </c>
      <c r="M104" s="124">
        <v>27.80124</v>
      </c>
    </row>
    <row r="105" spans="1:13">
      <c r="A105" s="66">
        <v>96</v>
      </c>
      <c r="B105" s="124" t="s">
        <v>99</v>
      </c>
      <c r="C105" s="124">
        <v>280.89999999999998</v>
      </c>
      <c r="D105" s="125">
        <v>282.23333333333335</v>
      </c>
      <c r="E105" s="125">
        <v>274.66666666666669</v>
      </c>
      <c r="F105" s="125">
        <v>268.43333333333334</v>
      </c>
      <c r="G105" s="125">
        <v>260.86666666666667</v>
      </c>
      <c r="H105" s="125">
        <v>288.4666666666667</v>
      </c>
      <c r="I105" s="125">
        <v>296.0333333333333</v>
      </c>
      <c r="J105" s="125">
        <v>302.26666666666671</v>
      </c>
      <c r="K105" s="124">
        <v>289.8</v>
      </c>
      <c r="L105" s="124">
        <v>276</v>
      </c>
      <c r="M105" s="124">
        <v>214.75541000000001</v>
      </c>
    </row>
    <row r="106" spans="1:13">
      <c r="A106" s="66">
        <v>97</v>
      </c>
      <c r="B106" s="124" t="s">
        <v>87</v>
      </c>
      <c r="C106" s="124">
        <v>315.64999999999998</v>
      </c>
      <c r="D106" s="125">
        <v>317.34999999999997</v>
      </c>
      <c r="E106" s="125">
        <v>311.29999999999995</v>
      </c>
      <c r="F106" s="125">
        <v>306.95</v>
      </c>
      <c r="G106" s="125">
        <v>300.89999999999998</v>
      </c>
      <c r="H106" s="125">
        <v>321.69999999999993</v>
      </c>
      <c r="I106" s="125">
        <v>327.75</v>
      </c>
      <c r="J106" s="125">
        <v>332.09999999999991</v>
      </c>
      <c r="K106" s="124">
        <v>323.39999999999998</v>
      </c>
      <c r="L106" s="124">
        <v>313</v>
      </c>
      <c r="M106" s="124">
        <v>229.52162999999999</v>
      </c>
    </row>
    <row r="107" spans="1:13">
      <c r="A107" s="66">
        <v>98</v>
      </c>
      <c r="B107" s="124" t="s">
        <v>1959</v>
      </c>
      <c r="C107" s="124">
        <v>325.5</v>
      </c>
      <c r="D107" s="125">
        <v>323.14999999999998</v>
      </c>
      <c r="E107" s="125">
        <v>317.24999999999994</v>
      </c>
      <c r="F107" s="125">
        <v>308.99999999999994</v>
      </c>
      <c r="G107" s="125">
        <v>303.09999999999991</v>
      </c>
      <c r="H107" s="125">
        <v>331.4</v>
      </c>
      <c r="I107" s="125">
        <v>337.30000000000007</v>
      </c>
      <c r="J107" s="125">
        <v>345.55</v>
      </c>
      <c r="K107" s="124">
        <v>329.05</v>
      </c>
      <c r="L107" s="124">
        <v>314.89999999999998</v>
      </c>
      <c r="M107" s="124">
        <v>12.05447</v>
      </c>
    </row>
    <row r="108" spans="1:13">
      <c r="A108" s="66">
        <v>99</v>
      </c>
      <c r="B108" s="124" t="s">
        <v>88</v>
      </c>
      <c r="C108" s="124">
        <v>59.45</v>
      </c>
      <c r="D108" s="125">
        <v>59.116666666666667</v>
      </c>
      <c r="E108" s="125">
        <v>58.483333333333334</v>
      </c>
      <c r="F108" s="125">
        <v>57.516666666666666</v>
      </c>
      <c r="G108" s="125">
        <v>56.883333333333333</v>
      </c>
      <c r="H108" s="125">
        <v>60.083333333333336</v>
      </c>
      <c r="I108" s="125">
        <v>60.716666666666676</v>
      </c>
      <c r="J108" s="125">
        <v>61.683333333333337</v>
      </c>
      <c r="K108" s="124">
        <v>59.75</v>
      </c>
      <c r="L108" s="124">
        <v>58.15</v>
      </c>
      <c r="M108" s="124">
        <v>61.267130000000002</v>
      </c>
    </row>
    <row r="109" spans="1:13">
      <c r="A109" s="66">
        <v>100</v>
      </c>
      <c r="B109" s="124" t="s">
        <v>931</v>
      </c>
      <c r="C109" s="124">
        <v>33.35</v>
      </c>
      <c r="D109" s="125">
        <v>33.533333333333331</v>
      </c>
      <c r="E109" s="125">
        <v>32.816666666666663</v>
      </c>
      <c r="F109" s="125">
        <v>32.283333333333331</v>
      </c>
      <c r="G109" s="125">
        <v>31.566666666666663</v>
      </c>
      <c r="H109" s="125">
        <v>34.066666666666663</v>
      </c>
      <c r="I109" s="125">
        <v>34.783333333333331</v>
      </c>
      <c r="J109" s="125">
        <v>35.316666666666663</v>
      </c>
      <c r="K109" s="124">
        <v>34.25</v>
      </c>
      <c r="L109" s="124">
        <v>33</v>
      </c>
      <c r="M109" s="124">
        <v>116.91804</v>
      </c>
    </row>
    <row r="110" spans="1:13">
      <c r="A110" s="66">
        <v>101</v>
      </c>
      <c r="B110" s="124" t="s">
        <v>90</v>
      </c>
      <c r="C110" s="124">
        <v>35.35</v>
      </c>
      <c r="D110" s="125">
        <v>35.06666666666667</v>
      </c>
      <c r="E110" s="125">
        <v>34.533333333333339</v>
      </c>
      <c r="F110" s="125">
        <v>33.716666666666669</v>
      </c>
      <c r="G110" s="125">
        <v>33.183333333333337</v>
      </c>
      <c r="H110" s="125">
        <v>35.88333333333334</v>
      </c>
      <c r="I110" s="125">
        <v>36.416666666666671</v>
      </c>
      <c r="J110" s="125">
        <v>37.233333333333341</v>
      </c>
      <c r="K110" s="124">
        <v>35.6</v>
      </c>
      <c r="L110" s="124">
        <v>34.25</v>
      </c>
      <c r="M110" s="124">
        <v>23.818180000000002</v>
      </c>
    </row>
    <row r="111" spans="1:13">
      <c r="A111" s="66">
        <v>102</v>
      </c>
      <c r="B111" s="124" t="s">
        <v>98</v>
      </c>
      <c r="C111" s="124">
        <v>122.2</v>
      </c>
      <c r="D111" s="125">
        <v>120.93333333333334</v>
      </c>
      <c r="E111" s="125">
        <v>118.66666666666667</v>
      </c>
      <c r="F111" s="125">
        <v>115.13333333333334</v>
      </c>
      <c r="G111" s="125">
        <v>112.86666666666667</v>
      </c>
      <c r="H111" s="125">
        <v>124.46666666666667</v>
      </c>
      <c r="I111" s="125">
        <v>126.73333333333332</v>
      </c>
      <c r="J111" s="125">
        <v>130.26666666666665</v>
      </c>
      <c r="K111" s="124">
        <v>123.2</v>
      </c>
      <c r="L111" s="124">
        <v>117.4</v>
      </c>
      <c r="M111" s="124">
        <v>16.89096</v>
      </c>
    </row>
    <row r="112" spans="1:13">
      <c r="A112" s="66">
        <v>103</v>
      </c>
      <c r="B112" s="124" t="s">
        <v>89</v>
      </c>
      <c r="C112" s="124">
        <v>36.950000000000003</v>
      </c>
      <c r="D112" s="125">
        <v>36.949999999999996</v>
      </c>
      <c r="E112" s="125">
        <v>36.349999999999994</v>
      </c>
      <c r="F112" s="125">
        <v>35.75</v>
      </c>
      <c r="G112" s="125">
        <v>35.15</v>
      </c>
      <c r="H112" s="125">
        <v>37.54999999999999</v>
      </c>
      <c r="I112" s="125">
        <v>38.15</v>
      </c>
      <c r="J112" s="125">
        <v>38.749999999999986</v>
      </c>
      <c r="K112" s="124">
        <v>37.549999999999997</v>
      </c>
      <c r="L112" s="124">
        <v>36.35</v>
      </c>
      <c r="M112" s="124">
        <v>160.2251</v>
      </c>
    </row>
    <row r="113" spans="1:13">
      <c r="A113" s="66">
        <v>104</v>
      </c>
      <c r="B113" s="124" t="s">
        <v>86</v>
      </c>
      <c r="C113" s="124">
        <v>683.9</v>
      </c>
      <c r="D113" s="125">
        <v>683.80000000000007</v>
      </c>
      <c r="E113" s="125">
        <v>645.35000000000014</v>
      </c>
      <c r="F113" s="125">
        <v>606.80000000000007</v>
      </c>
      <c r="G113" s="125">
        <v>568.35000000000014</v>
      </c>
      <c r="H113" s="125">
        <v>722.35000000000014</v>
      </c>
      <c r="I113" s="125">
        <v>760.80000000000018</v>
      </c>
      <c r="J113" s="125">
        <v>799.35000000000014</v>
      </c>
      <c r="K113" s="124">
        <v>722.25</v>
      </c>
      <c r="L113" s="124">
        <v>645.25</v>
      </c>
      <c r="M113" s="124">
        <v>134.34155999999999</v>
      </c>
    </row>
    <row r="114" spans="1:13">
      <c r="A114" s="66">
        <v>105</v>
      </c>
      <c r="B114" s="124" t="s">
        <v>946</v>
      </c>
      <c r="C114" s="124">
        <v>222.3</v>
      </c>
      <c r="D114" s="125">
        <v>220.36666666666667</v>
      </c>
      <c r="E114" s="125">
        <v>215.93333333333334</v>
      </c>
      <c r="F114" s="125">
        <v>209.56666666666666</v>
      </c>
      <c r="G114" s="125">
        <v>205.13333333333333</v>
      </c>
      <c r="H114" s="125">
        <v>226.73333333333335</v>
      </c>
      <c r="I114" s="125">
        <v>231.16666666666669</v>
      </c>
      <c r="J114" s="125">
        <v>237.53333333333336</v>
      </c>
      <c r="K114" s="124">
        <v>224.8</v>
      </c>
      <c r="L114" s="124">
        <v>214</v>
      </c>
      <c r="M114" s="124">
        <v>13.469569999999999</v>
      </c>
    </row>
    <row r="115" spans="1:13">
      <c r="A115" s="66">
        <v>106</v>
      </c>
      <c r="B115" s="124" t="s">
        <v>200</v>
      </c>
      <c r="C115" s="124">
        <v>128.6</v>
      </c>
      <c r="D115" s="125">
        <v>127.76666666666665</v>
      </c>
      <c r="E115" s="125">
        <v>126.08333333333331</v>
      </c>
      <c r="F115" s="125">
        <v>123.56666666666666</v>
      </c>
      <c r="G115" s="125">
        <v>121.88333333333333</v>
      </c>
      <c r="H115" s="125">
        <v>130.2833333333333</v>
      </c>
      <c r="I115" s="125">
        <v>131.96666666666664</v>
      </c>
      <c r="J115" s="125">
        <v>134.48333333333329</v>
      </c>
      <c r="K115" s="124">
        <v>129.44999999999999</v>
      </c>
      <c r="L115" s="124">
        <v>125.25</v>
      </c>
      <c r="M115" s="124">
        <v>7.50265</v>
      </c>
    </row>
    <row r="116" spans="1:13">
      <c r="A116" s="66">
        <v>107</v>
      </c>
      <c r="B116" s="124" t="s">
        <v>97</v>
      </c>
      <c r="C116" s="124">
        <v>137.65</v>
      </c>
      <c r="D116" s="125">
        <v>137.54999999999998</v>
      </c>
      <c r="E116" s="125">
        <v>135.19999999999996</v>
      </c>
      <c r="F116" s="125">
        <v>132.74999999999997</v>
      </c>
      <c r="G116" s="125">
        <v>130.39999999999995</v>
      </c>
      <c r="H116" s="125">
        <v>139.99999999999997</v>
      </c>
      <c r="I116" s="125">
        <v>142.35</v>
      </c>
      <c r="J116" s="125">
        <v>144.79999999999998</v>
      </c>
      <c r="K116" s="124">
        <v>139.9</v>
      </c>
      <c r="L116" s="124">
        <v>135.1</v>
      </c>
      <c r="M116" s="124">
        <v>97.141450000000006</v>
      </c>
    </row>
    <row r="117" spans="1:13">
      <c r="A117" s="66">
        <v>108</v>
      </c>
      <c r="B117" s="124" t="s">
        <v>92</v>
      </c>
      <c r="C117" s="124">
        <v>250.45</v>
      </c>
      <c r="D117" s="125">
        <v>251.73333333333335</v>
      </c>
      <c r="E117" s="125">
        <v>246.76666666666671</v>
      </c>
      <c r="F117" s="125">
        <v>243.08333333333337</v>
      </c>
      <c r="G117" s="125">
        <v>238.11666666666673</v>
      </c>
      <c r="H117" s="125">
        <v>255.41666666666669</v>
      </c>
      <c r="I117" s="125">
        <v>260.38333333333333</v>
      </c>
      <c r="J117" s="125">
        <v>264.06666666666666</v>
      </c>
      <c r="K117" s="124">
        <v>256.7</v>
      </c>
      <c r="L117" s="124">
        <v>248.05</v>
      </c>
      <c r="M117" s="124">
        <v>15.973599999999999</v>
      </c>
    </row>
    <row r="118" spans="1:13">
      <c r="A118" s="66">
        <v>109</v>
      </c>
      <c r="B118" s="124" t="s">
        <v>94</v>
      </c>
      <c r="C118" s="124">
        <v>1445.8</v>
      </c>
      <c r="D118" s="125">
        <v>1460.6333333333332</v>
      </c>
      <c r="E118" s="125">
        <v>1423.2666666666664</v>
      </c>
      <c r="F118" s="125">
        <v>1400.7333333333331</v>
      </c>
      <c r="G118" s="125">
        <v>1363.3666666666663</v>
      </c>
      <c r="H118" s="125">
        <v>1483.1666666666665</v>
      </c>
      <c r="I118" s="125">
        <v>1520.5333333333333</v>
      </c>
      <c r="J118" s="125">
        <v>1543.0666666666666</v>
      </c>
      <c r="K118" s="124">
        <v>1498</v>
      </c>
      <c r="L118" s="124">
        <v>1438.1</v>
      </c>
      <c r="M118" s="124">
        <v>22.631930000000001</v>
      </c>
    </row>
    <row r="119" spans="1:13">
      <c r="A119" s="66">
        <v>110</v>
      </c>
      <c r="B119" s="124" t="s">
        <v>1259</v>
      </c>
      <c r="C119" s="124">
        <v>1597.05</v>
      </c>
      <c r="D119" s="125">
        <v>1584.0166666666667</v>
      </c>
      <c r="E119" s="125">
        <v>1558.0333333333333</v>
      </c>
      <c r="F119" s="125">
        <v>1519.0166666666667</v>
      </c>
      <c r="G119" s="125">
        <v>1493.0333333333333</v>
      </c>
      <c r="H119" s="125">
        <v>1623.0333333333333</v>
      </c>
      <c r="I119" s="125">
        <v>1649.0166666666664</v>
      </c>
      <c r="J119" s="125">
        <v>1688.0333333333333</v>
      </c>
      <c r="K119" s="124">
        <v>1610</v>
      </c>
      <c r="L119" s="124">
        <v>1545</v>
      </c>
      <c r="M119" s="124">
        <v>4.4256500000000001</v>
      </c>
    </row>
    <row r="120" spans="1:13">
      <c r="A120" s="66">
        <v>111</v>
      </c>
      <c r="B120" s="124" t="s">
        <v>95</v>
      </c>
      <c r="C120" s="124">
        <v>633.6</v>
      </c>
      <c r="D120" s="125">
        <v>637.40000000000009</v>
      </c>
      <c r="E120" s="125">
        <v>626.10000000000014</v>
      </c>
      <c r="F120" s="125">
        <v>618.6</v>
      </c>
      <c r="G120" s="125">
        <v>607.30000000000007</v>
      </c>
      <c r="H120" s="125">
        <v>644.9000000000002</v>
      </c>
      <c r="I120" s="125">
        <v>656.20000000000016</v>
      </c>
      <c r="J120" s="125">
        <v>663.70000000000027</v>
      </c>
      <c r="K120" s="124">
        <v>648.70000000000005</v>
      </c>
      <c r="L120" s="124">
        <v>629.9</v>
      </c>
      <c r="M120" s="124">
        <v>54.64141</v>
      </c>
    </row>
    <row r="121" spans="1:13">
      <c r="A121" s="66">
        <v>112</v>
      </c>
      <c r="B121" s="124" t="s">
        <v>949</v>
      </c>
      <c r="C121" s="124">
        <v>870.1</v>
      </c>
      <c r="D121" s="125">
        <v>874.55000000000007</v>
      </c>
      <c r="E121" s="125">
        <v>855.55000000000018</v>
      </c>
      <c r="F121" s="125">
        <v>841.00000000000011</v>
      </c>
      <c r="G121" s="125">
        <v>822.00000000000023</v>
      </c>
      <c r="H121" s="125">
        <v>889.10000000000014</v>
      </c>
      <c r="I121" s="125">
        <v>908.09999999999991</v>
      </c>
      <c r="J121" s="125">
        <v>922.65000000000009</v>
      </c>
      <c r="K121" s="124">
        <v>893.55</v>
      </c>
      <c r="L121" s="124">
        <v>860</v>
      </c>
      <c r="M121" s="124">
        <v>18.641390000000001</v>
      </c>
    </row>
    <row r="122" spans="1:13">
      <c r="A122" s="66">
        <v>113</v>
      </c>
      <c r="B122" s="124" t="s">
        <v>201</v>
      </c>
      <c r="C122" s="124">
        <v>653.75</v>
      </c>
      <c r="D122" s="125">
        <v>647.13333333333333</v>
      </c>
      <c r="E122" s="125">
        <v>637.61666666666667</v>
      </c>
      <c r="F122" s="125">
        <v>621.48333333333335</v>
      </c>
      <c r="G122" s="125">
        <v>611.9666666666667</v>
      </c>
      <c r="H122" s="125">
        <v>663.26666666666665</v>
      </c>
      <c r="I122" s="125">
        <v>672.7833333333333</v>
      </c>
      <c r="J122" s="125">
        <v>688.91666666666663</v>
      </c>
      <c r="K122" s="124">
        <v>656.65</v>
      </c>
      <c r="L122" s="124">
        <v>631</v>
      </c>
      <c r="M122" s="124">
        <v>0.69445999999999997</v>
      </c>
    </row>
    <row r="123" spans="1:13">
      <c r="A123" s="66">
        <v>114</v>
      </c>
      <c r="B123" s="124" t="s">
        <v>103</v>
      </c>
      <c r="C123" s="124">
        <v>64</v>
      </c>
      <c r="D123" s="125">
        <v>63.633333333333326</v>
      </c>
      <c r="E123" s="125">
        <v>62.566666666666649</v>
      </c>
      <c r="F123" s="125">
        <v>61.133333333333326</v>
      </c>
      <c r="G123" s="125">
        <v>60.066666666666649</v>
      </c>
      <c r="H123" s="125">
        <v>65.066666666666649</v>
      </c>
      <c r="I123" s="125">
        <v>66.133333333333312</v>
      </c>
      <c r="J123" s="125">
        <v>67.566666666666649</v>
      </c>
      <c r="K123" s="124">
        <v>64.7</v>
      </c>
      <c r="L123" s="124">
        <v>62.2</v>
      </c>
      <c r="M123" s="124">
        <v>3.3769800000000001</v>
      </c>
    </row>
    <row r="124" spans="1:13">
      <c r="A124" s="66">
        <v>115</v>
      </c>
      <c r="B124" s="124" t="s">
        <v>104</v>
      </c>
      <c r="C124" s="124">
        <v>337.45</v>
      </c>
      <c r="D124" s="125">
        <v>342.15000000000003</v>
      </c>
      <c r="E124" s="125">
        <v>328.35000000000008</v>
      </c>
      <c r="F124" s="125">
        <v>319.25000000000006</v>
      </c>
      <c r="G124" s="125">
        <v>305.4500000000001</v>
      </c>
      <c r="H124" s="125">
        <v>351.25000000000006</v>
      </c>
      <c r="I124" s="125">
        <v>365.05</v>
      </c>
      <c r="J124" s="125">
        <v>374.15000000000003</v>
      </c>
      <c r="K124" s="124">
        <v>355.95</v>
      </c>
      <c r="L124" s="124">
        <v>333.05</v>
      </c>
      <c r="M124" s="124">
        <v>78.532759999999996</v>
      </c>
    </row>
    <row r="125" spans="1:13">
      <c r="A125" s="66">
        <v>116</v>
      </c>
      <c r="B125" s="124" t="s">
        <v>100</v>
      </c>
      <c r="C125" s="124">
        <v>161.1</v>
      </c>
      <c r="D125" s="125">
        <v>160.91666666666666</v>
      </c>
      <c r="E125" s="125">
        <v>157.18333333333331</v>
      </c>
      <c r="F125" s="125">
        <v>153.26666666666665</v>
      </c>
      <c r="G125" s="125">
        <v>149.5333333333333</v>
      </c>
      <c r="H125" s="125">
        <v>164.83333333333331</v>
      </c>
      <c r="I125" s="125">
        <v>168.56666666666666</v>
      </c>
      <c r="J125" s="125">
        <v>172.48333333333332</v>
      </c>
      <c r="K125" s="124">
        <v>164.65</v>
      </c>
      <c r="L125" s="124">
        <v>157</v>
      </c>
      <c r="M125" s="124">
        <v>92.422979999999995</v>
      </c>
    </row>
    <row r="126" spans="1:13">
      <c r="A126" s="66">
        <v>117</v>
      </c>
      <c r="B126" s="124" t="s">
        <v>105</v>
      </c>
      <c r="C126" s="124">
        <v>1055.55</v>
      </c>
      <c r="D126" s="125">
        <v>1038.0166666666667</v>
      </c>
      <c r="E126" s="125">
        <v>994.5333333333333</v>
      </c>
      <c r="F126" s="125">
        <v>933.51666666666665</v>
      </c>
      <c r="G126" s="125">
        <v>890.0333333333333</v>
      </c>
      <c r="H126" s="125">
        <v>1099.0333333333333</v>
      </c>
      <c r="I126" s="125">
        <v>1142.5166666666664</v>
      </c>
      <c r="J126" s="125">
        <v>1203.5333333333333</v>
      </c>
      <c r="K126" s="124">
        <v>1081.5</v>
      </c>
      <c r="L126" s="124">
        <v>977</v>
      </c>
      <c r="M126" s="124">
        <v>42.659190000000002</v>
      </c>
    </row>
    <row r="127" spans="1:13">
      <c r="A127" s="66">
        <v>118</v>
      </c>
      <c r="B127" s="124" t="s">
        <v>1021</v>
      </c>
      <c r="C127" s="124">
        <v>647.20000000000005</v>
      </c>
      <c r="D127" s="125">
        <v>649.16666666666663</v>
      </c>
      <c r="E127" s="125">
        <v>638.33333333333326</v>
      </c>
      <c r="F127" s="125">
        <v>629.46666666666658</v>
      </c>
      <c r="G127" s="125">
        <v>618.63333333333321</v>
      </c>
      <c r="H127" s="125">
        <v>658.0333333333333</v>
      </c>
      <c r="I127" s="125">
        <v>668.86666666666656</v>
      </c>
      <c r="J127" s="125">
        <v>677.73333333333335</v>
      </c>
      <c r="K127" s="124">
        <v>660</v>
      </c>
      <c r="L127" s="124">
        <v>640.29999999999995</v>
      </c>
      <c r="M127" s="124">
        <v>1.1895199999999999</v>
      </c>
    </row>
    <row r="128" spans="1:13">
      <c r="A128" s="66">
        <v>119</v>
      </c>
      <c r="B128" s="124" t="s">
        <v>205</v>
      </c>
      <c r="C128" s="124">
        <v>76.3</v>
      </c>
      <c r="D128" s="125">
        <v>76.033333333333346</v>
      </c>
      <c r="E128" s="125">
        <v>75.066666666666691</v>
      </c>
      <c r="F128" s="125">
        <v>73.833333333333343</v>
      </c>
      <c r="G128" s="125">
        <v>72.866666666666688</v>
      </c>
      <c r="H128" s="125">
        <v>77.266666666666694</v>
      </c>
      <c r="I128" s="125">
        <v>78.233333333333363</v>
      </c>
      <c r="J128" s="125">
        <v>79.466666666666697</v>
      </c>
      <c r="K128" s="124">
        <v>77</v>
      </c>
      <c r="L128" s="124">
        <v>74.8</v>
      </c>
      <c r="M128" s="124">
        <v>25.80697</v>
      </c>
    </row>
    <row r="129" spans="1:13">
      <c r="A129" s="66">
        <v>120</v>
      </c>
      <c r="B129" s="124" t="s">
        <v>107</v>
      </c>
      <c r="C129" s="124">
        <v>1158.5999999999999</v>
      </c>
      <c r="D129" s="125">
        <v>1167.9666666666665</v>
      </c>
      <c r="E129" s="125">
        <v>1142.9333333333329</v>
      </c>
      <c r="F129" s="125">
        <v>1127.2666666666664</v>
      </c>
      <c r="G129" s="125">
        <v>1102.2333333333329</v>
      </c>
      <c r="H129" s="125">
        <v>1183.633333333333</v>
      </c>
      <c r="I129" s="125">
        <v>1208.6666666666663</v>
      </c>
      <c r="J129" s="125">
        <v>1224.333333333333</v>
      </c>
      <c r="K129" s="124">
        <v>1193</v>
      </c>
      <c r="L129" s="124">
        <v>1152.3</v>
      </c>
      <c r="M129" s="124">
        <v>18.42212</v>
      </c>
    </row>
    <row r="130" spans="1:13">
      <c r="A130" s="66">
        <v>121</v>
      </c>
      <c r="B130" s="124" t="s">
        <v>109</v>
      </c>
      <c r="C130" s="124">
        <v>117.9</v>
      </c>
      <c r="D130" s="125">
        <v>117.85000000000001</v>
      </c>
      <c r="E130" s="125">
        <v>115.75000000000001</v>
      </c>
      <c r="F130" s="125">
        <v>113.60000000000001</v>
      </c>
      <c r="G130" s="125">
        <v>111.50000000000001</v>
      </c>
      <c r="H130" s="125">
        <v>120.00000000000001</v>
      </c>
      <c r="I130" s="125">
        <v>122.10000000000001</v>
      </c>
      <c r="J130" s="125">
        <v>124.25000000000001</v>
      </c>
      <c r="K130" s="124">
        <v>119.95</v>
      </c>
      <c r="L130" s="124">
        <v>115.7</v>
      </c>
      <c r="M130" s="124">
        <v>125.25127999999999</v>
      </c>
    </row>
    <row r="131" spans="1:13">
      <c r="A131" s="66">
        <v>122</v>
      </c>
      <c r="B131" s="124" t="s">
        <v>110</v>
      </c>
      <c r="C131" s="124">
        <v>405.5</v>
      </c>
      <c r="D131" s="125">
        <v>404.5333333333333</v>
      </c>
      <c r="E131" s="125">
        <v>401.06666666666661</v>
      </c>
      <c r="F131" s="125">
        <v>396.63333333333333</v>
      </c>
      <c r="G131" s="125">
        <v>393.16666666666663</v>
      </c>
      <c r="H131" s="125">
        <v>408.96666666666658</v>
      </c>
      <c r="I131" s="125">
        <v>412.43333333333328</v>
      </c>
      <c r="J131" s="125">
        <v>416.86666666666656</v>
      </c>
      <c r="K131" s="124">
        <v>408</v>
      </c>
      <c r="L131" s="124">
        <v>400.1</v>
      </c>
      <c r="M131" s="124">
        <v>35.808819999999997</v>
      </c>
    </row>
    <row r="132" spans="1:13">
      <c r="A132" s="66">
        <v>123</v>
      </c>
      <c r="B132" s="124" t="s">
        <v>111</v>
      </c>
      <c r="C132" s="124">
        <v>1197.45</v>
      </c>
      <c r="D132" s="125">
        <v>1200.5833333333333</v>
      </c>
      <c r="E132" s="125">
        <v>1188.1666666666665</v>
      </c>
      <c r="F132" s="125">
        <v>1178.8833333333332</v>
      </c>
      <c r="G132" s="125">
        <v>1166.4666666666665</v>
      </c>
      <c r="H132" s="125">
        <v>1209.8666666666666</v>
      </c>
      <c r="I132" s="125">
        <v>1222.2833333333331</v>
      </c>
      <c r="J132" s="125">
        <v>1231.5666666666666</v>
      </c>
      <c r="K132" s="124">
        <v>1213</v>
      </c>
      <c r="L132" s="124">
        <v>1191.3</v>
      </c>
      <c r="M132" s="124">
        <v>11.013249999999999</v>
      </c>
    </row>
    <row r="133" spans="1:13">
      <c r="A133" s="66">
        <v>124</v>
      </c>
      <c r="B133" s="124" t="s">
        <v>112</v>
      </c>
      <c r="C133" s="124">
        <v>855.15</v>
      </c>
      <c r="D133" s="125">
        <v>852.08333333333337</v>
      </c>
      <c r="E133" s="125">
        <v>841.66666666666674</v>
      </c>
      <c r="F133" s="125">
        <v>828.18333333333339</v>
      </c>
      <c r="G133" s="125">
        <v>817.76666666666677</v>
      </c>
      <c r="H133" s="125">
        <v>865.56666666666672</v>
      </c>
      <c r="I133" s="125">
        <v>875.98333333333346</v>
      </c>
      <c r="J133" s="125">
        <v>889.4666666666667</v>
      </c>
      <c r="K133" s="124">
        <v>862.5</v>
      </c>
      <c r="L133" s="124">
        <v>838.6</v>
      </c>
      <c r="M133" s="124">
        <v>15.17769</v>
      </c>
    </row>
    <row r="134" spans="1:13">
      <c r="A134" s="66">
        <v>125</v>
      </c>
      <c r="B134" s="124" t="s">
        <v>119</v>
      </c>
      <c r="C134" s="124">
        <v>63056.15</v>
      </c>
      <c r="D134" s="125">
        <v>62381.216666666667</v>
      </c>
      <c r="E134" s="125">
        <v>61340.933333333334</v>
      </c>
      <c r="F134" s="125">
        <v>59625.716666666667</v>
      </c>
      <c r="G134" s="125">
        <v>58585.433333333334</v>
      </c>
      <c r="H134" s="125">
        <v>64096.433333333334</v>
      </c>
      <c r="I134" s="125">
        <v>65136.716666666674</v>
      </c>
      <c r="J134" s="125">
        <v>66851.933333333334</v>
      </c>
      <c r="K134" s="124">
        <v>63421.5</v>
      </c>
      <c r="L134" s="124">
        <v>60666</v>
      </c>
      <c r="M134" s="124">
        <v>0.10199999999999999</v>
      </c>
    </row>
    <row r="135" spans="1:13">
      <c r="A135" s="66">
        <v>126</v>
      </c>
      <c r="B135" s="124" t="s">
        <v>1892</v>
      </c>
      <c r="C135" s="124">
        <v>814.6</v>
      </c>
      <c r="D135" s="125">
        <v>813.56666666666661</v>
      </c>
      <c r="E135" s="125">
        <v>803.08333333333326</v>
      </c>
      <c r="F135" s="125">
        <v>791.56666666666661</v>
      </c>
      <c r="G135" s="125">
        <v>781.08333333333326</v>
      </c>
      <c r="H135" s="125">
        <v>825.08333333333326</v>
      </c>
      <c r="I135" s="125">
        <v>835.56666666666661</v>
      </c>
      <c r="J135" s="125">
        <v>847.08333333333326</v>
      </c>
      <c r="K135" s="124">
        <v>824.05</v>
      </c>
      <c r="L135" s="124">
        <v>802.05</v>
      </c>
      <c r="M135" s="124">
        <v>2.4590999999999998</v>
      </c>
    </row>
    <row r="136" spans="1:13">
      <c r="A136" s="66">
        <v>127</v>
      </c>
      <c r="B136" s="124" t="s">
        <v>114</v>
      </c>
      <c r="C136" s="124">
        <v>389.95</v>
      </c>
      <c r="D136" s="125">
        <v>389.45</v>
      </c>
      <c r="E136" s="125">
        <v>373.15</v>
      </c>
      <c r="F136" s="125">
        <v>356.34999999999997</v>
      </c>
      <c r="G136" s="125">
        <v>340.04999999999995</v>
      </c>
      <c r="H136" s="125">
        <v>406.25</v>
      </c>
      <c r="I136" s="125">
        <v>422.55000000000007</v>
      </c>
      <c r="J136" s="125">
        <v>439.35</v>
      </c>
      <c r="K136" s="124">
        <v>405.75</v>
      </c>
      <c r="L136" s="124">
        <v>372.65</v>
      </c>
      <c r="M136" s="124">
        <v>30.50299</v>
      </c>
    </row>
    <row r="137" spans="1:13">
      <c r="A137" s="66">
        <v>128</v>
      </c>
      <c r="B137" s="124" t="s">
        <v>113</v>
      </c>
      <c r="C137" s="124">
        <v>728.2</v>
      </c>
      <c r="D137" s="125">
        <v>730.9</v>
      </c>
      <c r="E137" s="125">
        <v>720</v>
      </c>
      <c r="F137" s="125">
        <v>711.80000000000007</v>
      </c>
      <c r="G137" s="125">
        <v>700.90000000000009</v>
      </c>
      <c r="H137" s="125">
        <v>739.09999999999991</v>
      </c>
      <c r="I137" s="125">
        <v>749.99999999999977</v>
      </c>
      <c r="J137" s="125">
        <v>758.19999999999982</v>
      </c>
      <c r="K137" s="124">
        <v>741.8</v>
      </c>
      <c r="L137" s="124">
        <v>722.7</v>
      </c>
      <c r="M137" s="124">
        <v>18.138470000000002</v>
      </c>
    </row>
    <row r="138" spans="1:13">
      <c r="A138" s="66">
        <v>129</v>
      </c>
      <c r="B138" s="124" t="s">
        <v>1157</v>
      </c>
      <c r="C138" s="124">
        <v>72.95</v>
      </c>
      <c r="D138" s="125">
        <v>72.63333333333334</v>
      </c>
      <c r="E138" s="125">
        <v>71.416666666666686</v>
      </c>
      <c r="F138" s="125">
        <v>69.88333333333334</v>
      </c>
      <c r="G138" s="125">
        <v>68.666666666666686</v>
      </c>
      <c r="H138" s="125">
        <v>74.166666666666686</v>
      </c>
      <c r="I138" s="125">
        <v>75.383333333333354</v>
      </c>
      <c r="J138" s="125">
        <v>76.916666666666686</v>
      </c>
      <c r="K138" s="124">
        <v>73.849999999999994</v>
      </c>
      <c r="L138" s="124">
        <v>71.099999999999994</v>
      </c>
      <c r="M138" s="124">
        <v>24.89988</v>
      </c>
    </row>
    <row r="139" spans="1:13">
      <c r="A139" s="66">
        <v>130</v>
      </c>
      <c r="B139" s="124" t="s">
        <v>1226</v>
      </c>
      <c r="C139" s="124">
        <v>81.349999999999994</v>
      </c>
      <c r="D139" s="125">
        <v>81.416666666666671</v>
      </c>
      <c r="E139" s="125">
        <v>79.433333333333337</v>
      </c>
      <c r="F139" s="125">
        <v>77.516666666666666</v>
      </c>
      <c r="G139" s="125">
        <v>75.533333333333331</v>
      </c>
      <c r="H139" s="125">
        <v>83.333333333333343</v>
      </c>
      <c r="I139" s="125">
        <v>85.316666666666663</v>
      </c>
      <c r="J139" s="125">
        <v>87.233333333333348</v>
      </c>
      <c r="K139" s="124">
        <v>83.4</v>
      </c>
      <c r="L139" s="124">
        <v>79.5</v>
      </c>
      <c r="M139" s="124">
        <v>17.958839999999999</v>
      </c>
    </row>
    <row r="140" spans="1:13">
      <c r="A140" s="66">
        <v>131</v>
      </c>
      <c r="B140" s="124" t="s">
        <v>242</v>
      </c>
      <c r="C140" s="124">
        <v>300.35000000000002</v>
      </c>
      <c r="D140" s="125">
        <v>299.51666666666665</v>
      </c>
      <c r="E140" s="125">
        <v>296.83333333333331</v>
      </c>
      <c r="F140" s="125">
        <v>293.31666666666666</v>
      </c>
      <c r="G140" s="125">
        <v>290.63333333333333</v>
      </c>
      <c r="H140" s="125">
        <v>303.0333333333333</v>
      </c>
      <c r="I140" s="125">
        <v>305.7166666666667</v>
      </c>
      <c r="J140" s="125">
        <v>309.23333333333329</v>
      </c>
      <c r="K140" s="124">
        <v>302.2</v>
      </c>
      <c r="L140" s="124">
        <v>296</v>
      </c>
      <c r="M140" s="124">
        <v>11.91133</v>
      </c>
    </row>
    <row r="141" spans="1:13">
      <c r="A141" s="66">
        <v>132</v>
      </c>
      <c r="B141" s="124" t="s">
        <v>115</v>
      </c>
      <c r="C141" s="124">
        <v>6717.3</v>
      </c>
      <c r="D141" s="125">
        <v>6670.7666666666664</v>
      </c>
      <c r="E141" s="125">
        <v>6546.5333333333328</v>
      </c>
      <c r="F141" s="125">
        <v>6375.7666666666664</v>
      </c>
      <c r="G141" s="125">
        <v>6251.5333333333328</v>
      </c>
      <c r="H141" s="125">
        <v>6841.5333333333328</v>
      </c>
      <c r="I141" s="125">
        <v>6965.7666666666664</v>
      </c>
      <c r="J141" s="125">
        <v>7136.5333333333328</v>
      </c>
      <c r="K141" s="124">
        <v>6795</v>
      </c>
      <c r="L141" s="124">
        <v>6500</v>
      </c>
      <c r="M141" s="124">
        <v>8.74526</v>
      </c>
    </row>
    <row r="142" spans="1:13">
      <c r="A142" s="66">
        <v>133</v>
      </c>
      <c r="B142" s="124" t="s">
        <v>356</v>
      </c>
      <c r="C142" s="124">
        <v>366.75</v>
      </c>
      <c r="D142" s="125">
        <v>368.7</v>
      </c>
      <c r="E142" s="125">
        <v>359.75</v>
      </c>
      <c r="F142" s="125">
        <v>352.75</v>
      </c>
      <c r="G142" s="125">
        <v>343.8</v>
      </c>
      <c r="H142" s="125">
        <v>375.7</v>
      </c>
      <c r="I142" s="125">
        <v>384.64999999999992</v>
      </c>
      <c r="J142" s="125">
        <v>391.65</v>
      </c>
      <c r="K142" s="124">
        <v>377.65</v>
      </c>
      <c r="L142" s="124">
        <v>361.7</v>
      </c>
      <c r="M142" s="124">
        <v>4.1567600000000002</v>
      </c>
    </row>
    <row r="143" spans="1:13">
      <c r="A143" s="66">
        <v>134</v>
      </c>
      <c r="B143" s="124" t="s">
        <v>117</v>
      </c>
      <c r="C143" s="124">
        <v>770.95</v>
      </c>
      <c r="D143" s="125">
        <v>770.35</v>
      </c>
      <c r="E143" s="125">
        <v>752.75</v>
      </c>
      <c r="F143" s="125">
        <v>734.55</v>
      </c>
      <c r="G143" s="125">
        <v>716.94999999999993</v>
      </c>
      <c r="H143" s="125">
        <v>788.55000000000007</v>
      </c>
      <c r="I143" s="125">
        <v>806.1500000000002</v>
      </c>
      <c r="J143" s="125">
        <v>824.35000000000014</v>
      </c>
      <c r="K143" s="124">
        <v>787.95</v>
      </c>
      <c r="L143" s="124">
        <v>752.15</v>
      </c>
      <c r="M143" s="124">
        <v>13.325290000000001</v>
      </c>
    </row>
    <row r="144" spans="1:13">
      <c r="A144" s="66">
        <v>135</v>
      </c>
      <c r="B144" s="124" t="s">
        <v>118</v>
      </c>
      <c r="C144" s="124">
        <v>225.95</v>
      </c>
      <c r="D144" s="125">
        <v>228.03333333333333</v>
      </c>
      <c r="E144" s="125">
        <v>222.31666666666666</v>
      </c>
      <c r="F144" s="125">
        <v>218.68333333333334</v>
      </c>
      <c r="G144" s="125">
        <v>212.96666666666667</v>
      </c>
      <c r="H144" s="125">
        <v>231.66666666666666</v>
      </c>
      <c r="I144" s="125">
        <v>237.3833333333333</v>
      </c>
      <c r="J144" s="125">
        <v>241.01666666666665</v>
      </c>
      <c r="K144" s="124">
        <v>233.75</v>
      </c>
      <c r="L144" s="124">
        <v>224.4</v>
      </c>
      <c r="M144" s="124">
        <v>66.440610000000007</v>
      </c>
    </row>
    <row r="145" spans="1:13">
      <c r="A145" s="66">
        <v>136</v>
      </c>
      <c r="B145" s="124" t="s">
        <v>206</v>
      </c>
      <c r="C145" s="124">
        <v>1010.1</v>
      </c>
      <c r="D145" s="125">
        <v>997.36666666666667</v>
      </c>
      <c r="E145" s="125">
        <v>970.73333333333335</v>
      </c>
      <c r="F145" s="125">
        <v>931.36666666666667</v>
      </c>
      <c r="G145" s="125">
        <v>904.73333333333335</v>
      </c>
      <c r="H145" s="125">
        <v>1036.7333333333333</v>
      </c>
      <c r="I145" s="125">
        <v>1063.3666666666668</v>
      </c>
      <c r="J145" s="125">
        <v>1102.7333333333333</v>
      </c>
      <c r="K145" s="124">
        <v>1024</v>
      </c>
      <c r="L145" s="124">
        <v>958</v>
      </c>
      <c r="M145" s="124">
        <v>4.29284</v>
      </c>
    </row>
    <row r="146" spans="1:13">
      <c r="A146" s="66">
        <v>137</v>
      </c>
      <c r="B146" s="124" t="s">
        <v>1242</v>
      </c>
      <c r="C146" s="124">
        <v>398.75</v>
      </c>
      <c r="D146" s="125">
        <v>395.3</v>
      </c>
      <c r="E146" s="125">
        <v>390.45000000000005</v>
      </c>
      <c r="F146" s="125">
        <v>382.15000000000003</v>
      </c>
      <c r="G146" s="125">
        <v>377.30000000000007</v>
      </c>
      <c r="H146" s="125">
        <v>403.6</v>
      </c>
      <c r="I146" s="125">
        <v>408.45000000000005</v>
      </c>
      <c r="J146" s="125">
        <v>416.75</v>
      </c>
      <c r="K146" s="124">
        <v>400.15</v>
      </c>
      <c r="L146" s="124">
        <v>387</v>
      </c>
      <c r="M146" s="124">
        <v>5.9456300000000004</v>
      </c>
    </row>
    <row r="147" spans="1:13">
      <c r="A147" s="66">
        <v>138</v>
      </c>
      <c r="B147" s="124" t="s">
        <v>378</v>
      </c>
      <c r="C147" s="124">
        <v>705.15</v>
      </c>
      <c r="D147" s="125">
        <v>693.9666666666667</v>
      </c>
      <c r="E147" s="125">
        <v>671.18333333333339</v>
      </c>
      <c r="F147" s="125">
        <v>637.2166666666667</v>
      </c>
      <c r="G147" s="125">
        <v>614.43333333333339</v>
      </c>
      <c r="H147" s="125">
        <v>727.93333333333339</v>
      </c>
      <c r="I147" s="125">
        <v>750.7166666666667</v>
      </c>
      <c r="J147" s="125">
        <v>784.68333333333339</v>
      </c>
      <c r="K147" s="124">
        <v>716.75</v>
      </c>
      <c r="L147" s="124">
        <v>660</v>
      </c>
      <c r="M147" s="124">
        <v>1.86619</v>
      </c>
    </row>
    <row r="148" spans="1:13">
      <c r="A148" s="66">
        <v>139</v>
      </c>
      <c r="B148" s="124" t="s">
        <v>371</v>
      </c>
      <c r="C148" s="124">
        <v>51.75</v>
      </c>
      <c r="D148" s="125">
        <v>52.29999999999999</v>
      </c>
      <c r="E148" s="125">
        <v>50.249999999999979</v>
      </c>
      <c r="F148" s="125">
        <v>48.749999999999986</v>
      </c>
      <c r="G148" s="125">
        <v>46.699999999999974</v>
      </c>
      <c r="H148" s="125">
        <v>53.799999999999983</v>
      </c>
      <c r="I148" s="125">
        <v>55.849999999999994</v>
      </c>
      <c r="J148" s="125">
        <v>57.349999999999987</v>
      </c>
      <c r="K148" s="124">
        <v>54.35</v>
      </c>
      <c r="L148" s="124">
        <v>50.8</v>
      </c>
      <c r="M148" s="124">
        <v>100.32158</v>
      </c>
    </row>
    <row r="149" spans="1:13">
      <c r="A149" s="66">
        <v>140</v>
      </c>
      <c r="B149" s="124" t="s">
        <v>120</v>
      </c>
      <c r="C149" s="124">
        <v>24.25</v>
      </c>
      <c r="D149" s="125">
        <v>24.133333333333336</v>
      </c>
      <c r="E149" s="125">
        <v>23.866666666666674</v>
      </c>
      <c r="F149" s="125">
        <v>23.483333333333338</v>
      </c>
      <c r="G149" s="125">
        <v>23.216666666666676</v>
      </c>
      <c r="H149" s="125">
        <v>24.516666666666673</v>
      </c>
      <c r="I149" s="125">
        <v>24.783333333333331</v>
      </c>
      <c r="J149" s="125">
        <v>25.166666666666671</v>
      </c>
      <c r="K149" s="124">
        <v>24.4</v>
      </c>
      <c r="L149" s="124">
        <v>23.75</v>
      </c>
      <c r="M149" s="124">
        <v>20.38888</v>
      </c>
    </row>
    <row r="150" spans="1:13">
      <c r="A150" s="66">
        <v>141</v>
      </c>
      <c r="B150" s="124" t="s">
        <v>121</v>
      </c>
      <c r="C150" s="124">
        <v>106.3</v>
      </c>
      <c r="D150" s="125">
        <v>106.58333333333333</v>
      </c>
      <c r="E150" s="125">
        <v>103.76666666666665</v>
      </c>
      <c r="F150" s="125">
        <v>101.23333333333332</v>
      </c>
      <c r="G150" s="125">
        <v>98.416666666666643</v>
      </c>
      <c r="H150" s="125">
        <v>109.11666666666666</v>
      </c>
      <c r="I150" s="125">
        <v>111.93333333333335</v>
      </c>
      <c r="J150" s="125">
        <v>114.46666666666667</v>
      </c>
      <c r="K150" s="124">
        <v>109.4</v>
      </c>
      <c r="L150" s="124">
        <v>104.05</v>
      </c>
      <c r="M150" s="124">
        <v>28.549700000000001</v>
      </c>
    </row>
    <row r="151" spans="1:13">
      <c r="A151" s="66">
        <v>142</v>
      </c>
      <c r="B151" s="124" t="s">
        <v>122</v>
      </c>
      <c r="C151" s="124">
        <v>159.30000000000001</v>
      </c>
      <c r="D151" s="125">
        <v>158.11666666666667</v>
      </c>
      <c r="E151" s="125">
        <v>155.98333333333335</v>
      </c>
      <c r="F151" s="125">
        <v>152.66666666666669</v>
      </c>
      <c r="G151" s="125">
        <v>150.53333333333336</v>
      </c>
      <c r="H151" s="125">
        <v>161.43333333333334</v>
      </c>
      <c r="I151" s="125">
        <v>163.56666666666666</v>
      </c>
      <c r="J151" s="125">
        <v>166.88333333333333</v>
      </c>
      <c r="K151" s="124">
        <v>160.25</v>
      </c>
      <c r="L151" s="124">
        <v>154.80000000000001</v>
      </c>
      <c r="M151" s="124">
        <v>77.832679999999996</v>
      </c>
    </row>
    <row r="152" spans="1:13">
      <c r="A152" s="66">
        <v>143</v>
      </c>
      <c r="B152" s="124" t="s">
        <v>1257</v>
      </c>
      <c r="C152" s="124">
        <v>67.5</v>
      </c>
      <c r="D152" s="125">
        <v>66.716666666666654</v>
      </c>
      <c r="E152" s="125">
        <v>65.583333333333314</v>
      </c>
      <c r="F152" s="125">
        <v>63.666666666666657</v>
      </c>
      <c r="G152" s="125">
        <v>62.533333333333317</v>
      </c>
      <c r="H152" s="125">
        <v>68.633333333333312</v>
      </c>
      <c r="I152" s="125">
        <v>69.766666666666666</v>
      </c>
      <c r="J152" s="125">
        <v>71.683333333333309</v>
      </c>
      <c r="K152" s="124">
        <v>67.849999999999994</v>
      </c>
      <c r="L152" s="124">
        <v>64.8</v>
      </c>
      <c r="M152" s="124">
        <v>103.22899</v>
      </c>
    </row>
    <row r="153" spans="1:13">
      <c r="A153" s="66">
        <v>144</v>
      </c>
      <c r="B153" s="124" t="s">
        <v>1310</v>
      </c>
      <c r="C153" s="124">
        <v>422.85</v>
      </c>
      <c r="D153" s="125">
        <v>420.95</v>
      </c>
      <c r="E153" s="125">
        <v>411.95</v>
      </c>
      <c r="F153" s="125">
        <v>401.05</v>
      </c>
      <c r="G153" s="125">
        <v>392.05</v>
      </c>
      <c r="H153" s="125">
        <v>431.84999999999997</v>
      </c>
      <c r="I153" s="125">
        <v>440.84999999999997</v>
      </c>
      <c r="J153" s="125">
        <v>451.74999999999994</v>
      </c>
      <c r="K153" s="124">
        <v>429.95</v>
      </c>
      <c r="L153" s="124">
        <v>410.05</v>
      </c>
      <c r="M153" s="124">
        <v>1.66448</v>
      </c>
    </row>
    <row r="154" spans="1:13">
      <c r="A154" s="66">
        <v>145</v>
      </c>
      <c r="B154" s="124" t="s">
        <v>124</v>
      </c>
      <c r="C154" s="124">
        <v>151.80000000000001</v>
      </c>
      <c r="D154" s="125">
        <v>152.75</v>
      </c>
      <c r="E154" s="125">
        <v>148.69999999999999</v>
      </c>
      <c r="F154" s="125">
        <v>145.6</v>
      </c>
      <c r="G154" s="125">
        <v>141.54999999999998</v>
      </c>
      <c r="H154" s="125">
        <v>155.85</v>
      </c>
      <c r="I154" s="125">
        <v>159.9</v>
      </c>
      <c r="J154" s="125">
        <v>163</v>
      </c>
      <c r="K154" s="124">
        <v>156.80000000000001</v>
      </c>
      <c r="L154" s="124">
        <v>149.65</v>
      </c>
      <c r="M154" s="124">
        <v>94.272289999999998</v>
      </c>
    </row>
    <row r="155" spans="1:13">
      <c r="A155" s="66">
        <v>146</v>
      </c>
      <c r="B155" s="124" t="s">
        <v>207</v>
      </c>
      <c r="C155" s="124">
        <v>200.15</v>
      </c>
      <c r="D155" s="125">
        <v>198.69999999999996</v>
      </c>
      <c r="E155" s="125">
        <v>195.39999999999992</v>
      </c>
      <c r="F155" s="125">
        <v>190.64999999999995</v>
      </c>
      <c r="G155" s="125">
        <v>187.34999999999991</v>
      </c>
      <c r="H155" s="125">
        <v>203.44999999999993</v>
      </c>
      <c r="I155" s="125">
        <v>206.74999999999994</v>
      </c>
      <c r="J155" s="125">
        <v>211.49999999999994</v>
      </c>
      <c r="K155" s="124">
        <v>202</v>
      </c>
      <c r="L155" s="124">
        <v>193.95</v>
      </c>
      <c r="M155" s="124">
        <v>8.4114799999999992</v>
      </c>
    </row>
    <row r="156" spans="1:13">
      <c r="A156" s="66">
        <v>147</v>
      </c>
      <c r="B156" s="124" t="s">
        <v>123</v>
      </c>
      <c r="C156" s="124">
        <v>3547.2</v>
      </c>
      <c r="D156" s="125">
        <v>3568.9333333333329</v>
      </c>
      <c r="E156" s="125">
        <v>3508.266666666666</v>
      </c>
      <c r="F156" s="125">
        <v>3469.333333333333</v>
      </c>
      <c r="G156" s="125">
        <v>3408.6666666666661</v>
      </c>
      <c r="H156" s="125">
        <v>3607.8666666666659</v>
      </c>
      <c r="I156" s="125">
        <v>3668.5333333333328</v>
      </c>
      <c r="J156" s="125">
        <v>3707.4666666666658</v>
      </c>
      <c r="K156" s="124">
        <v>3629.6</v>
      </c>
      <c r="L156" s="124">
        <v>3530</v>
      </c>
      <c r="M156" s="124">
        <v>0.34897</v>
      </c>
    </row>
    <row r="157" spans="1:13">
      <c r="A157" s="66">
        <v>148</v>
      </c>
      <c r="B157" s="124" t="s">
        <v>353</v>
      </c>
      <c r="C157" s="124">
        <v>49.35</v>
      </c>
      <c r="D157" s="125">
        <v>49.65</v>
      </c>
      <c r="E157" s="125">
        <v>46.55</v>
      </c>
      <c r="F157" s="125">
        <v>43.75</v>
      </c>
      <c r="G157" s="125">
        <v>40.65</v>
      </c>
      <c r="H157" s="125">
        <v>52.449999999999996</v>
      </c>
      <c r="I157" s="125">
        <v>55.550000000000004</v>
      </c>
      <c r="J157" s="125">
        <v>58.349999999999994</v>
      </c>
      <c r="K157" s="124">
        <v>52.75</v>
      </c>
      <c r="L157" s="124">
        <v>46.85</v>
      </c>
      <c r="M157" s="124">
        <v>122.55468</v>
      </c>
    </row>
    <row r="158" spans="1:13">
      <c r="A158" s="66">
        <v>149</v>
      </c>
      <c r="B158" s="124" t="s">
        <v>1364</v>
      </c>
      <c r="C158" s="124">
        <v>713.15</v>
      </c>
      <c r="D158" s="125">
        <v>713.75</v>
      </c>
      <c r="E158" s="125">
        <v>695.4</v>
      </c>
      <c r="F158" s="125">
        <v>677.65</v>
      </c>
      <c r="G158" s="125">
        <v>659.3</v>
      </c>
      <c r="H158" s="125">
        <v>731.5</v>
      </c>
      <c r="I158" s="125">
        <v>749.84999999999991</v>
      </c>
      <c r="J158" s="125">
        <v>767.6</v>
      </c>
      <c r="K158" s="124">
        <v>732.1</v>
      </c>
      <c r="L158" s="124">
        <v>696</v>
      </c>
      <c r="M158" s="124">
        <v>0.65815999999999997</v>
      </c>
    </row>
    <row r="159" spans="1:13">
      <c r="A159" s="66">
        <v>150</v>
      </c>
      <c r="B159" s="124" t="s">
        <v>1978</v>
      </c>
      <c r="C159" s="124">
        <v>700.65</v>
      </c>
      <c r="D159" s="125">
        <v>708.09999999999991</v>
      </c>
      <c r="E159" s="125">
        <v>692.64999999999986</v>
      </c>
      <c r="F159" s="125">
        <v>684.65</v>
      </c>
      <c r="G159" s="125">
        <v>669.19999999999993</v>
      </c>
      <c r="H159" s="125">
        <v>716.0999999999998</v>
      </c>
      <c r="I159" s="125">
        <v>731.54999999999984</v>
      </c>
      <c r="J159" s="125">
        <v>739.54999999999973</v>
      </c>
      <c r="K159" s="124">
        <v>723.55</v>
      </c>
      <c r="L159" s="124">
        <v>700.1</v>
      </c>
      <c r="M159" s="124">
        <v>2.2640199999999999</v>
      </c>
    </row>
    <row r="160" spans="1:13">
      <c r="A160" s="66">
        <v>151</v>
      </c>
      <c r="B160" s="124" t="s">
        <v>231</v>
      </c>
      <c r="C160" s="124">
        <v>29427.9</v>
      </c>
      <c r="D160" s="125">
        <v>29095.966666666664</v>
      </c>
      <c r="E160" s="125">
        <v>28541.933333333327</v>
      </c>
      <c r="F160" s="125">
        <v>27655.966666666664</v>
      </c>
      <c r="G160" s="125">
        <v>27101.933333333327</v>
      </c>
      <c r="H160" s="125">
        <v>29981.933333333327</v>
      </c>
      <c r="I160" s="125">
        <v>30535.96666666666</v>
      </c>
      <c r="J160" s="125">
        <v>31421.933333333327</v>
      </c>
      <c r="K160" s="124">
        <v>29650</v>
      </c>
      <c r="L160" s="124">
        <v>28210</v>
      </c>
      <c r="M160" s="124">
        <v>0.21231</v>
      </c>
    </row>
    <row r="161" spans="1:13">
      <c r="A161" s="66">
        <v>152</v>
      </c>
      <c r="B161" s="124" t="s">
        <v>126</v>
      </c>
      <c r="C161" s="124">
        <v>217.9</v>
      </c>
      <c r="D161" s="125">
        <v>215.53333333333333</v>
      </c>
      <c r="E161" s="125">
        <v>212.26666666666665</v>
      </c>
      <c r="F161" s="125">
        <v>206.63333333333333</v>
      </c>
      <c r="G161" s="125">
        <v>203.36666666666665</v>
      </c>
      <c r="H161" s="125">
        <v>221.16666666666666</v>
      </c>
      <c r="I161" s="125">
        <v>224.43333333333337</v>
      </c>
      <c r="J161" s="125">
        <v>230.06666666666666</v>
      </c>
      <c r="K161" s="124">
        <v>218.8</v>
      </c>
      <c r="L161" s="124">
        <v>209.9</v>
      </c>
      <c r="M161" s="124">
        <v>34.660080000000001</v>
      </c>
    </row>
    <row r="162" spans="1:13">
      <c r="A162" s="66">
        <v>153</v>
      </c>
      <c r="B162" s="124" t="s">
        <v>208</v>
      </c>
      <c r="C162" s="124">
        <v>936.3</v>
      </c>
      <c r="D162" s="125">
        <v>931.7833333333333</v>
      </c>
      <c r="E162" s="125">
        <v>922.56666666666661</v>
      </c>
      <c r="F162" s="125">
        <v>908.83333333333326</v>
      </c>
      <c r="G162" s="125">
        <v>899.61666666666656</v>
      </c>
      <c r="H162" s="125">
        <v>945.51666666666665</v>
      </c>
      <c r="I162" s="125">
        <v>954.73333333333335</v>
      </c>
      <c r="J162" s="125">
        <v>968.4666666666667</v>
      </c>
      <c r="K162" s="124">
        <v>941</v>
      </c>
      <c r="L162" s="124">
        <v>918.05</v>
      </c>
      <c r="M162" s="124">
        <v>2.57429</v>
      </c>
    </row>
    <row r="163" spans="1:13">
      <c r="A163" s="66">
        <v>154</v>
      </c>
      <c r="B163" s="124" t="s">
        <v>209</v>
      </c>
      <c r="C163" s="124">
        <v>1924.35</v>
      </c>
      <c r="D163" s="125">
        <v>1885.3166666666668</v>
      </c>
      <c r="E163" s="125">
        <v>1833.9333333333336</v>
      </c>
      <c r="F163" s="125">
        <v>1743.5166666666669</v>
      </c>
      <c r="G163" s="125">
        <v>1692.1333333333337</v>
      </c>
      <c r="H163" s="125">
        <v>1975.7333333333336</v>
      </c>
      <c r="I163" s="125">
        <v>2027.1166666666668</v>
      </c>
      <c r="J163" s="125">
        <v>2117.5333333333338</v>
      </c>
      <c r="K163" s="124">
        <v>1936.7</v>
      </c>
      <c r="L163" s="124">
        <v>1794.9</v>
      </c>
      <c r="M163" s="124">
        <v>10.958830000000001</v>
      </c>
    </row>
    <row r="164" spans="1:13">
      <c r="A164" s="66">
        <v>155</v>
      </c>
      <c r="B164" s="124" t="s">
        <v>127</v>
      </c>
      <c r="C164" s="124">
        <v>84.25</v>
      </c>
      <c r="D164" s="125">
        <v>83.533333333333331</v>
      </c>
      <c r="E164" s="125">
        <v>82.066666666666663</v>
      </c>
      <c r="F164" s="125">
        <v>79.883333333333326</v>
      </c>
      <c r="G164" s="125">
        <v>78.416666666666657</v>
      </c>
      <c r="H164" s="125">
        <v>85.716666666666669</v>
      </c>
      <c r="I164" s="125">
        <v>87.183333333333337</v>
      </c>
      <c r="J164" s="125">
        <v>89.366666666666674</v>
      </c>
      <c r="K164" s="124">
        <v>85</v>
      </c>
      <c r="L164" s="124">
        <v>81.349999999999994</v>
      </c>
      <c r="M164" s="124">
        <v>67.387450000000001</v>
      </c>
    </row>
    <row r="165" spans="1:13">
      <c r="A165" s="66">
        <v>156</v>
      </c>
      <c r="B165" s="124" t="s">
        <v>129</v>
      </c>
      <c r="C165" s="124">
        <v>188.4</v>
      </c>
      <c r="D165" s="125">
        <v>189.06666666666669</v>
      </c>
      <c r="E165" s="125">
        <v>187.13333333333338</v>
      </c>
      <c r="F165" s="125">
        <v>185.8666666666667</v>
      </c>
      <c r="G165" s="125">
        <v>183.93333333333339</v>
      </c>
      <c r="H165" s="125">
        <v>190.33333333333337</v>
      </c>
      <c r="I165" s="125">
        <v>192.26666666666671</v>
      </c>
      <c r="J165" s="125">
        <v>193.53333333333336</v>
      </c>
      <c r="K165" s="124">
        <v>191</v>
      </c>
      <c r="L165" s="124">
        <v>187.8</v>
      </c>
      <c r="M165" s="124">
        <v>35.948610000000002</v>
      </c>
    </row>
    <row r="166" spans="1:13">
      <c r="A166" s="66">
        <v>157</v>
      </c>
      <c r="B166" s="124" t="s">
        <v>1394</v>
      </c>
      <c r="C166" s="124">
        <v>187.9</v>
      </c>
      <c r="D166" s="125">
        <v>189.38333333333333</v>
      </c>
      <c r="E166" s="125">
        <v>184.61666666666665</v>
      </c>
      <c r="F166" s="125">
        <v>181.33333333333331</v>
      </c>
      <c r="G166" s="125">
        <v>176.56666666666663</v>
      </c>
      <c r="H166" s="125">
        <v>192.66666666666666</v>
      </c>
      <c r="I166" s="125">
        <v>197.43333333333331</v>
      </c>
      <c r="J166" s="125">
        <v>200.71666666666667</v>
      </c>
      <c r="K166" s="124">
        <v>194.15</v>
      </c>
      <c r="L166" s="124">
        <v>186.1</v>
      </c>
      <c r="M166" s="124">
        <v>0.56049000000000004</v>
      </c>
    </row>
    <row r="167" spans="1:13">
      <c r="A167" s="66">
        <v>158</v>
      </c>
      <c r="B167" s="124" t="s">
        <v>210</v>
      </c>
      <c r="C167" s="124">
        <v>9192.5499999999993</v>
      </c>
      <c r="D167" s="125">
        <v>9111.5666666666657</v>
      </c>
      <c r="E167" s="125">
        <v>8993.1333333333314</v>
      </c>
      <c r="F167" s="125">
        <v>8793.7166666666653</v>
      </c>
      <c r="G167" s="125">
        <v>8675.283333333331</v>
      </c>
      <c r="H167" s="125">
        <v>9310.9833333333318</v>
      </c>
      <c r="I167" s="125">
        <v>9429.4166666666661</v>
      </c>
      <c r="J167" s="125">
        <v>9628.8333333333321</v>
      </c>
      <c r="K167" s="124">
        <v>9230</v>
      </c>
      <c r="L167" s="124">
        <v>8912.15</v>
      </c>
      <c r="M167" s="124">
        <v>2.2870000000000001E-2</v>
      </c>
    </row>
    <row r="168" spans="1:13">
      <c r="A168" s="66">
        <v>159</v>
      </c>
      <c r="B168" s="124" t="s">
        <v>128</v>
      </c>
      <c r="C168" s="124">
        <v>66.150000000000006</v>
      </c>
      <c r="D168" s="125">
        <v>66.216666666666669</v>
      </c>
      <c r="E168" s="125">
        <v>65.183333333333337</v>
      </c>
      <c r="F168" s="125">
        <v>64.216666666666669</v>
      </c>
      <c r="G168" s="125">
        <v>63.183333333333337</v>
      </c>
      <c r="H168" s="125">
        <v>67.183333333333337</v>
      </c>
      <c r="I168" s="125">
        <v>68.216666666666669</v>
      </c>
      <c r="J168" s="125">
        <v>69.183333333333337</v>
      </c>
      <c r="K168" s="124">
        <v>67.25</v>
      </c>
      <c r="L168" s="124">
        <v>65.25</v>
      </c>
      <c r="M168" s="124">
        <v>209.15567999999999</v>
      </c>
    </row>
    <row r="169" spans="1:13">
      <c r="A169" s="66">
        <v>160</v>
      </c>
      <c r="B169" s="124" t="s">
        <v>1939</v>
      </c>
      <c r="C169" s="124">
        <v>498.9</v>
      </c>
      <c r="D169" s="125">
        <v>497.5</v>
      </c>
      <c r="E169" s="125">
        <v>487.7</v>
      </c>
      <c r="F169" s="125">
        <v>476.5</v>
      </c>
      <c r="G169" s="125">
        <v>466.7</v>
      </c>
      <c r="H169" s="125">
        <v>508.7</v>
      </c>
      <c r="I169" s="125">
        <v>518.5</v>
      </c>
      <c r="J169" s="125">
        <v>529.70000000000005</v>
      </c>
      <c r="K169" s="124">
        <v>507.3</v>
      </c>
      <c r="L169" s="124">
        <v>486.3</v>
      </c>
      <c r="M169" s="124">
        <v>23.732250000000001</v>
      </c>
    </row>
    <row r="170" spans="1:13">
      <c r="A170" s="66">
        <v>161</v>
      </c>
      <c r="B170" s="124" t="s">
        <v>1406</v>
      </c>
      <c r="C170" s="124">
        <v>566.79999999999995</v>
      </c>
      <c r="D170" s="125">
        <v>566.94999999999993</v>
      </c>
      <c r="E170" s="125">
        <v>564.94999999999982</v>
      </c>
      <c r="F170" s="125">
        <v>563.09999999999991</v>
      </c>
      <c r="G170" s="125">
        <v>561.0999999999998</v>
      </c>
      <c r="H170" s="125">
        <v>568.79999999999984</v>
      </c>
      <c r="I170" s="125">
        <v>570.80000000000007</v>
      </c>
      <c r="J170" s="125">
        <v>572.64999999999986</v>
      </c>
      <c r="K170" s="124">
        <v>568.95000000000005</v>
      </c>
      <c r="L170" s="124">
        <v>565.1</v>
      </c>
      <c r="M170" s="124">
        <v>2.0481699999999998</v>
      </c>
    </row>
    <row r="171" spans="1:13">
      <c r="A171" s="66">
        <v>162</v>
      </c>
      <c r="B171" s="124" t="s">
        <v>133</v>
      </c>
      <c r="C171" s="124">
        <v>224.2</v>
      </c>
      <c r="D171" s="125">
        <v>226.6</v>
      </c>
      <c r="E171" s="125">
        <v>219.2</v>
      </c>
      <c r="F171" s="125">
        <v>214.2</v>
      </c>
      <c r="G171" s="125">
        <v>206.79999999999998</v>
      </c>
      <c r="H171" s="125">
        <v>231.6</v>
      </c>
      <c r="I171" s="125">
        <v>239.00000000000003</v>
      </c>
      <c r="J171" s="125">
        <v>244</v>
      </c>
      <c r="K171" s="124">
        <v>234</v>
      </c>
      <c r="L171" s="124">
        <v>221.6</v>
      </c>
      <c r="M171" s="124">
        <v>79.685069999999996</v>
      </c>
    </row>
    <row r="172" spans="1:13">
      <c r="A172" s="66">
        <v>163</v>
      </c>
      <c r="B172" s="124" t="s">
        <v>131</v>
      </c>
      <c r="C172" s="124">
        <v>10</v>
      </c>
      <c r="D172" s="125">
        <v>10.066666666666666</v>
      </c>
      <c r="E172" s="125">
        <v>9.7333333333333325</v>
      </c>
      <c r="F172" s="125">
        <v>9.4666666666666668</v>
      </c>
      <c r="G172" s="125">
        <v>9.1333333333333329</v>
      </c>
      <c r="H172" s="125">
        <v>10.333333333333332</v>
      </c>
      <c r="I172" s="125">
        <v>10.666666666666668</v>
      </c>
      <c r="J172" s="125">
        <v>10.933333333333332</v>
      </c>
      <c r="K172" s="124">
        <v>10.4</v>
      </c>
      <c r="L172" s="124">
        <v>9.8000000000000007</v>
      </c>
      <c r="M172" s="124">
        <v>521.65776000000005</v>
      </c>
    </row>
    <row r="173" spans="1:13">
      <c r="A173" s="66">
        <v>164</v>
      </c>
      <c r="B173" s="124" t="s">
        <v>134</v>
      </c>
      <c r="C173" s="124">
        <v>1044.9000000000001</v>
      </c>
      <c r="D173" s="125">
        <v>1041.3</v>
      </c>
      <c r="E173" s="125">
        <v>1025.5999999999999</v>
      </c>
      <c r="F173" s="125">
        <v>1006.3</v>
      </c>
      <c r="G173" s="125">
        <v>990.59999999999991</v>
      </c>
      <c r="H173" s="125">
        <v>1060.5999999999999</v>
      </c>
      <c r="I173" s="125">
        <v>1076.3000000000002</v>
      </c>
      <c r="J173" s="125">
        <v>1095.5999999999999</v>
      </c>
      <c r="K173" s="124">
        <v>1057</v>
      </c>
      <c r="L173" s="124">
        <v>1022</v>
      </c>
      <c r="M173" s="124">
        <v>91.826130000000006</v>
      </c>
    </row>
    <row r="174" spans="1:13">
      <c r="A174" s="66">
        <v>165</v>
      </c>
      <c r="B174" s="124" t="s">
        <v>135</v>
      </c>
      <c r="C174" s="124">
        <v>331.7</v>
      </c>
      <c r="D174" s="125">
        <v>333.68333333333334</v>
      </c>
      <c r="E174" s="125">
        <v>325.61666666666667</v>
      </c>
      <c r="F174" s="125">
        <v>319.53333333333336</v>
      </c>
      <c r="G174" s="125">
        <v>311.4666666666667</v>
      </c>
      <c r="H174" s="125">
        <v>339.76666666666665</v>
      </c>
      <c r="I174" s="125">
        <v>347.83333333333337</v>
      </c>
      <c r="J174" s="125">
        <v>353.91666666666663</v>
      </c>
      <c r="K174" s="124">
        <v>341.75</v>
      </c>
      <c r="L174" s="124">
        <v>327.60000000000002</v>
      </c>
      <c r="M174" s="124">
        <v>30.475989999999999</v>
      </c>
    </row>
    <row r="175" spans="1:13">
      <c r="A175" s="66">
        <v>166</v>
      </c>
      <c r="B175" s="124" t="s">
        <v>136</v>
      </c>
      <c r="C175" s="124">
        <v>27.4</v>
      </c>
      <c r="D175" s="125">
        <v>27.433333333333334</v>
      </c>
      <c r="E175" s="125">
        <v>26.866666666666667</v>
      </c>
      <c r="F175" s="125">
        <v>26.333333333333332</v>
      </c>
      <c r="G175" s="125">
        <v>25.766666666666666</v>
      </c>
      <c r="H175" s="125">
        <v>27.966666666666669</v>
      </c>
      <c r="I175" s="125">
        <v>28.533333333333339</v>
      </c>
      <c r="J175" s="125">
        <v>29.06666666666667</v>
      </c>
      <c r="K175" s="124">
        <v>28</v>
      </c>
      <c r="L175" s="124">
        <v>26.9</v>
      </c>
      <c r="M175" s="124">
        <v>108.14081</v>
      </c>
    </row>
    <row r="176" spans="1:13">
      <c r="A176" s="66">
        <v>167</v>
      </c>
      <c r="B176" s="124" t="s">
        <v>132</v>
      </c>
      <c r="C176" s="124">
        <v>107</v>
      </c>
      <c r="D176" s="125">
        <v>106.10000000000001</v>
      </c>
      <c r="E176" s="125">
        <v>104.60000000000002</v>
      </c>
      <c r="F176" s="125">
        <v>102.20000000000002</v>
      </c>
      <c r="G176" s="125">
        <v>100.70000000000003</v>
      </c>
      <c r="H176" s="125">
        <v>108.50000000000001</v>
      </c>
      <c r="I176" s="125">
        <v>109.99999999999999</v>
      </c>
      <c r="J176" s="125">
        <v>112.4</v>
      </c>
      <c r="K176" s="124">
        <v>107.6</v>
      </c>
      <c r="L176" s="124">
        <v>103.7</v>
      </c>
      <c r="M176" s="124">
        <v>46.090620000000001</v>
      </c>
    </row>
    <row r="177" spans="1:13">
      <c r="A177" s="66">
        <v>168</v>
      </c>
      <c r="B177" s="124" t="s">
        <v>230</v>
      </c>
      <c r="C177" s="124">
        <v>1791.55</v>
      </c>
      <c r="D177" s="125">
        <v>1769.2</v>
      </c>
      <c r="E177" s="125">
        <v>1738.4</v>
      </c>
      <c r="F177" s="125">
        <v>1685.25</v>
      </c>
      <c r="G177" s="125">
        <v>1654.45</v>
      </c>
      <c r="H177" s="125">
        <v>1822.3500000000001</v>
      </c>
      <c r="I177" s="125">
        <v>1853.1499999999999</v>
      </c>
      <c r="J177" s="125">
        <v>1906.3000000000002</v>
      </c>
      <c r="K177" s="124">
        <v>1800</v>
      </c>
      <c r="L177" s="124">
        <v>1716.05</v>
      </c>
      <c r="M177" s="124">
        <v>3.7595200000000002</v>
      </c>
    </row>
    <row r="178" spans="1:13">
      <c r="A178" s="66">
        <v>169</v>
      </c>
      <c r="B178" s="124" t="s">
        <v>212</v>
      </c>
      <c r="C178" s="124">
        <v>13568.85</v>
      </c>
      <c r="D178" s="125">
        <v>13607.316666666668</v>
      </c>
      <c r="E178" s="125">
        <v>13373.183333333334</v>
      </c>
      <c r="F178" s="125">
        <v>13177.516666666666</v>
      </c>
      <c r="G178" s="125">
        <v>12943.383333333333</v>
      </c>
      <c r="H178" s="125">
        <v>13802.983333333335</v>
      </c>
      <c r="I178" s="125">
        <v>14037.11666666667</v>
      </c>
      <c r="J178" s="125">
        <v>14232.783333333336</v>
      </c>
      <c r="K178" s="124">
        <v>13841.45</v>
      </c>
      <c r="L178" s="124">
        <v>13411.65</v>
      </c>
      <c r="M178" s="124">
        <v>0.23155000000000001</v>
      </c>
    </row>
    <row r="179" spans="1:13">
      <c r="A179" s="66">
        <v>170</v>
      </c>
      <c r="B179" s="124" t="s">
        <v>140</v>
      </c>
      <c r="C179" s="124">
        <v>1071.75</v>
      </c>
      <c r="D179" s="125">
        <v>1075.55</v>
      </c>
      <c r="E179" s="125">
        <v>1037.1999999999998</v>
      </c>
      <c r="F179" s="125">
        <v>1002.6499999999999</v>
      </c>
      <c r="G179" s="125">
        <v>964.29999999999973</v>
      </c>
      <c r="H179" s="125">
        <v>1110.0999999999999</v>
      </c>
      <c r="I179" s="125">
        <v>1148.4499999999998</v>
      </c>
      <c r="J179" s="125">
        <v>1183</v>
      </c>
      <c r="K179" s="124">
        <v>1113.9000000000001</v>
      </c>
      <c r="L179" s="124">
        <v>1041</v>
      </c>
      <c r="M179" s="124">
        <v>16.896719999999998</v>
      </c>
    </row>
    <row r="180" spans="1:13">
      <c r="A180" s="66">
        <v>171</v>
      </c>
      <c r="B180" s="124" t="s">
        <v>139</v>
      </c>
      <c r="C180" s="124">
        <v>865.75</v>
      </c>
      <c r="D180" s="125">
        <v>872.0333333333333</v>
      </c>
      <c r="E180" s="125">
        <v>853.76666666666665</v>
      </c>
      <c r="F180" s="125">
        <v>841.7833333333333</v>
      </c>
      <c r="G180" s="125">
        <v>823.51666666666665</v>
      </c>
      <c r="H180" s="125">
        <v>884.01666666666665</v>
      </c>
      <c r="I180" s="125">
        <v>902.2833333333333</v>
      </c>
      <c r="J180" s="125">
        <v>914.26666666666665</v>
      </c>
      <c r="K180" s="124">
        <v>890.3</v>
      </c>
      <c r="L180" s="124">
        <v>860.05</v>
      </c>
      <c r="M180" s="124">
        <v>1.5899000000000001</v>
      </c>
    </row>
    <row r="181" spans="1:13">
      <c r="A181" s="66">
        <v>172</v>
      </c>
      <c r="B181" s="124" t="s">
        <v>138</v>
      </c>
      <c r="C181" s="124">
        <v>248.1</v>
      </c>
      <c r="D181" s="125">
        <v>249.33333333333334</v>
      </c>
      <c r="E181" s="125">
        <v>246.16666666666669</v>
      </c>
      <c r="F181" s="125">
        <v>244.23333333333335</v>
      </c>
      <c r="G181" s="125">
        <v>241.06666666666669</v>
      </c>
      <c r="H181" s="125">
        <v>251.26666666666668</v>
      </c>
      <c r="I181" s="125">
        <v>254.43333333333337</v>
      </c>
      <c r="J181" s="125">
        <v>256.36666666666667</v>
      </c>
      <c r="K181" s="124">
        <v>252.5</v>
      </c>
      <c r="L181" s="124">
        <v>247.4</v>
      </c>
      <c r="M181" s="124">
        <v>205.43437</v>
      </c>
    </row>
    <row r="182" spans="1:13">
      <c r="A182" s="66">
        <v>173</v>
      </c>
      <c r="B182" s="124" t="s">
        <v>137</v>
      </c>
      <c r="C182" s="124">
        <v>63.2</v>
      </c>
      <c r="D182" s="125">
        <v>63</v>
      </c>
      <c r="E182" s="125">
        <v>62</v>
      </c>
      <c r="F182" s="125">
        <v>60.8</v>
      </c>
      <c r="G182" s="125">
        <v>59.8</v>
      </c>
      <c r="H182" s="125">
        <v>64.2</v>
      </c>
      <c r="I182" s="125">
        <v>65.2</v>
      </c>
      <c r="J182" s="125">
        <v>66.400000000000006</v>
      </c>
      <c r="K182" s="124">
        <v>64</v>
      </c>
      <c r="L182" s="124">
        <v>61.8</v>
      </c>
      <c r="M182" s="124">
        <v>66.476070000000007</v>
      </c>
    </row>
    <row r="183" spans="1:13">
      <c r="A183" s="66">
        <v>174</v>
      </c>
      <c r="B183" s="124" t="s">
        <v>1595</v>
      </c>
      <c r="C183" s="124">
        <v>290</v>
      </c>
      <c r="D183" s="125">
        <v>291.95</v>
      </c>
      <c r="E183" s="125">
        <v>285.89999999999998</v>
      </c>
      <c r="F183" s="125">
        <v>281.8</v>
      </c>
      <c r="G183" s="125">
        <v>275.75</v>
      </c>
      <c r="H183" s="125">
        <v>296.04999999999995</v>
      </c>
      <c r="I183" s="125">
        <v>302.10000000000002</v>
      </c>
      <c r="J183" s="125">
        <v>306.19999999999993</v>
      </c>
      <c r="K183" s="124">
        <v>298</v>
      </c>
      <c r="L183" s="124">
        <v>287.85000000000002</v>
      </c>
      <c r="M183" s="124">
        <v>0.72479000000000005</v>
      </c>
    </row>
    <row r="184" spans="1:13">
      <c r="A184" s="66">
        <v>175</v>
      </c>
      <c r="B184" s="124" t="s">
        <v>142</v>
      </c>
      <c r="C184" s="124">
        <v>554.04999999999995</v>
      </c>
      <c r="D184" s="125">
        <v>555.18333333333328</v>
      </c>
      <c r="E184" s="125">
        <v>548.86666666666656</v>
      </c>
      <c r="F184" s="125">
        <v>543.68333333333328</v>
      </c>
      <c r="G184" s="125">
        <v>537.36666666666656</v>
      </c>
      <c r="H184" s="125">
        <v>560.36666666666656</v>
      </c>
      <c r="I184" s="125">
        <v>566.68333333333339</v>
      </c>
      <c r="J184" s="125">
        <v>571.86666666666656</v>
      </c>
      <c r="K184" s="124">
        <v>561.5</v>
      </c>
      <c r="L184" s="124">
        <v>550</v>
      </c>
      <c r="M184" s="124">
        <v>40.020090000000003</v>
      </c>
    </row>
    <row r="185" spans="1:13">
      <c r="A185" s="66">
        <v>176</v>
      </c>
      <c r="B185" s="124" t="s">
        <v>143</v>
      </c>
      <c r="C185" s="124">
        <v>620.1</v>
      </c>
      <c r="D185" s="125">
        <v>619.01666666666677</v>
      </c>
      <c r="E185" s="125">
        <v>602.58333333333348</v>
      </c>
      <c r="F185" s="125">
        <v>585.06666666666672</v>
      </c>
      <c r="G185" s="125">
        <v>568.63333333333344</v>
      </c>
      <c r="H185" s="125">
        <v>636.53333333333353</v>
      </c>
      <c r="I185" s="125">
        <v>652.9666666666667</v>
      </c>
      <c r="J185" s="125">
        <v>670.48333333333358</v>
      </c>
      <c r="K185" s="124">
        <v>635.45000000000005</v>
      </c>
      <c r="L185" s="124">
        <v>601.5</v>
      </c>
      <c r="M185" s="124">
        <v>13.889659999999999</v>
      </c>
    </row>
    <row r="186" spans="1:13">
      <c r="A186" s="66">
        <v>177</v>
      </c>
      <c r="B186" s="124" t="s">
        <v>1637</v>
      </c>
      <c r="C186" s="124">
        <v>6.05</v>
      </c>
      <c r="D186" s="125">
        <v>6</v>
      </c>
      <c r="E186" s="125">
        <v>5.85</v>
      </c>
      <c r="F186" s="125">
        <v>5.6499999999999995</v>
      </c>
      <c r="G186" s="125">
        <v>5.4999999999999991</v>
      </c>
      <c r="H186" s="125">
        <v>6.2</v>
      </c>
      <c r="I186" s="125">
        <v>6.3500000000000005</v>
      </c>
      <c r="J186" s="125">
        <v>6.5500000000000007</v>
      </c>
      <c r="K186" s="124">
        <v>6.15</v>
      </c>
      <c r="L186" s="124">
        <v>5.8</v>
      </c>
      <c r="M186" s="124">
        <v>225.12061</v>
      </c>
    </row>
    <row r="187" spans="1:13">
      <c r="A187" s="66">
        <v>178</v>
      </c>
      <c r="B187" s="124" t="s">
        <v>144</v>
      </c>
      <c r="C187" s="124">
        <v>31.2</v>
      </c>
      <c r="D187" s="125">
        <v>31.183333333333334</v>
      </c>
      <c r="E187" s="125">
        <v>30.666666666666668</v>
      </c>
      <c r="F187" s="125">
        <v>30.133333333333333</v>
      </c>
      <c r="G187" s="125">
        <v>29.616666666666667</v>
      </c>
      <c r="H187" s="125">
        <v>31.716666666666669</v>
      </c>
      <c r="I187" s="125">
        <v>32.233333333333334</v>
      </c>
      <c r="J187" s="125">
        <v>32.766666666666666</v>
      </c>
      <c r="K187" s="124">
        <v>31.7</v>
      </c>
      <c r="L187" s="124">
        <v>30.65</v>
      </c>
      <c r="M187" s="124">
        <v>25.679010000000002</v>
      </c>
    </row>
    <row r="188" spans="1:13">
      <c r="A188" s="66">
        <v>179</v>
      </c>
      <c r="B188" s="124" t="s">
        <v>1650</v>
      </c>
      <c r="C188" s="124">
        <v>570.79999999999995</v>
      </c>
      <c r="D188" s="125">
        <v>573.51666666666665</v>
      </c>
      <c r="E188" s="125">
        <v>562.23333333333335</v>
      </c>
      <c r="F188" s="125">
        <v>553.66666666666674</v>
      </c>
      <c r="G188" s="125">
        <v>542.38333333333344</v>
      </c>
      <c r="H188" s="125">
        <v>582.08333333333326</v>
      </c>
      <c r="I188" s="125">
        <v>593.36666666666656</v>
      </c>
      <c r="J188" s="125">
        <v>601.93333333333317</v>
      </c>
      <c r="K188" s="124">
        <v>584.79999999999995</v>
      </c>
      <c r="L188" s="124">
        <v>564.95000000000005</v>
      </c>
      <c r="M188" s="124">
        <v>0.42718</v>
      </c>
    </row>
    <row r="189" spans="1:13">
      <c r="A189" s="66">
        <v>180</v>
      </c>
      <c r="B189" s="124" t="s">
        <v>244</v>
      </c>
      <c r="C189" s="124">
        <v>36.950000000000003</v>
      </c>
      <c r="D189" s="125">
        <v>37.1</v>
      </c>
      <c r="E189" s="125">
        <v>36.200000000000003</v>
      </c>
      <c r="F189" s="125">
        <v>35.450000000000003</v>
      </c>
      <c r="G189" s="125">
        <v>34.550000000000004</v>
      </c>
      <c r="H189" s="125">
        <v>37.85</v>
      </c>
      <c r="I189" s="125">
        <v>38.749999999999993</v>
      </c>
      <c r="J189" s="125">
        <v>39.5</v>
      </c>
      <c r="K189" s="124">
        <v>38</v>
      </c>
      <c r="L189" s="124">
        <v>36.35</v>
      </c>
      <c r="M189" s="124">
        <v>61.365490000000001</v>
      </c>
    </row>
    <row r="190" spans="1:13">
      <c r="A190" s="66">
        <v>181</v>
      </c>
      <c r="B190" s="124" t="s">
        <v>155</v>
      </c>
      <c r="C190" s="124">
        <v>525.45000000000005</v>
      </c>
      <c r="D190" s="125">
        <v>522.98333333333335</v>
      </c>
      <c r="E190" s="125">
        <v>516.76666666666665</v>
      </c>
      <c r="F190" s="125">
        <v>508.08333333333326</v>
      </c>
      <c r="G190" s="125">
        <v>501.86666666666656</v>
      </c>
      <c r="H190" s="125">
        <v>531.66666666666674</v>
      </c>
      <c r="I190" s="125">
        <v>537.88333333333344</v>
      </c>
      <c r="J190" s="125">
        <v>546.56666666666683</v>
      </c>
      <c r="K190" s="124">
        <v>529.20000000000005</v>
      </c>
      <c r="L190" s="124">
        <v>514.29999999999995</v>
      </c>
      <c r="M190" s="124">
        <v>8.7693700000000003</v>
      </c>
    </row>
    <row r="191" spans="1:13">
      <c r="A191" s="66">
        <v>182</v>
      </c>
      <c r="B191" s="124" t="s">
        <v>145</v>
      </c>
      <c r="C191" s="124">
        <v>671</v>
      </c>
      <c r="D191" s="125">
        <v>666.16666666666663</v>
      </c>
      <c r="E191" s="125">
        <v>657.33333333333326</v>
      </c>
      <c r="F191" s="125">
        <v>643.66666666666663</v>
      </c>
      <c r="G191" s="125">
        <v>634.83333333333326</v>
      </c>
      <c r="H191" s="125">
        <v>679.83333333333326</v>
      </c>
      <c r="I191" s="125">
        <v>688.66666666666652</v>
      </c>
      <c r="J191" s="125">
        <v>702.33333333333326</v>
      </c>
      <c r="K191" s="124">
        <v>675</v>
      </c>
      <c r="L191" s="124">
        <v>652.5</v>
      </c>
      <c r="M191" s="124">
        <v>4.3633199999999999</v>
      </c>
    </row>
    <row r="192" spans="1:13">
      <c r="A192" s="66">
        <v>183</v>
      </c>
      <c r="B192" s="124" t="s">
        <v>146</v>
      </c>
      <c r="C192" s="124">
        <v>446.45</v>
      </c>
      <c r="D192" s="125">
        <v>447.05</v>
      </c>
      <c r="E192" s="125">
        <v>435.1</v>
      </c>
      <c r="F192" s="125">
        <v>423.75</v>
      </c>
      <c r="G192" s="125">
        <v>411.8</v>
      </c>
      <c r="H192" s="125">
        <v>458.40000000000003</v>
      </c>
      <c r="I192" s="125">
        <v>470.34999999999997</v>
      </c>
      <c r="J192" s="125">
        <v>481.70000000000005</v>
      </c>
      <c r="K192" s="124">
        <v>459</v>
      </c>
      <c r="L192" s="124">
        <v>435.7</v>
      </c>
      <c r="M192" s="124">
        <v>4.7397999999999998</v>
      </c>
    </row>
    <row r="193" spans="1:13">
      <c r="A193" s="66">
        <v>184</v>
      </c>
      <c r="B193" s="124" t="s">
        <v>152</v>
      </c>
      <c r="C193" s="124">
        <v>1799.1</v>
      </c>
      <c r="D193" s="125">
        <v>1814.7</v>
      </c>
      <c r="E193" s="125">
        <v>1775.5</v>
      </c>
      <c r="F193" s="125">
        <v>1751.8999999999999</v>
      </c>
      <c r="G193" s="125">
        <v>1712.6999999999998</v>
      </c>
      <c r="H193" s="125">
        <v>1838.3000000000002</v>
      </c>
      <c r="I193" s="125">
        <v>1877.5000000000005</v>
      </c>
      <c r="J193" s="125">
        <v>1901.1000000000004</v>
      </c>
      <c r="K193" s="124">
        <v>1853.9</v>
      </c>
      <c r="L193" s="124">
        <v>1791.1</v>
      </c>
      <c r="M193" s="124">
        <v>22.8597</v>
      </c>
    </row>
    <row r="194" spans="1:13">
      <c r="A194" s="66">
        <v>185</v>
      </c>
      <c r="B194" s="124" t="s">
        <v>147</v>
      </c>
      <c r="C194" s="124">
        <v>217.6</v>
      </c>
      <c r="D194" s="125">
        <v>218.78333333333333</v>
      </c>
      <c r="E194" s="125">
        <v>214.56666666666666</v>
      </c>
      <c r="F194" s="125">
        <v>211.53333333333333</v>
      </c>
      <c r="G194" s="125">
        <v>207.31666666666666</v>
      </c>
      <c r="H194" s="125">
        <v>221.81666666666666</v>
      </c>
      <c r="I194" s="125">
        <v>226.0333333333333</v>
      </c>
      <c r="J194" s="125">
        <v>229.06666666666666</v>
      </c>
      <c r="K194" s="124">
        <v>223</v>
      </c>
      <c r="L194" s="124">
        <v>215.75</v>
      </c>
      <c r="M194" s="124">
        <v>12.54856</v>
      </c>
    </row>
    <row r="195" spans="1:13">
      <c r="A195" s="66">
        <v>186</v>
      </c>
      <c r="B195" s="124" t="s">
        <v>149</v>
      </c>
      <c r="C195" s="124">
        <v>91.2</v>
      </c>
      <c r="D195" s="125">
        <v>92.133333333333326</v>
      </c>
      <c r="E195" s="125">
        <v>89.916666666666657</v>
      </c>
      <c r="F195" s="125">
        <v>88.633333333333326</v>
      </c>
      <c r="G195" s="125">
        <v>86.416666666666657</v>
      </c>
      <c r="H195" s="125">
        <v>93.416666666666657</v>
      </c>
      <c r="I195" s="125">
        <v>95.633333333333326</v>
      </c>
      <c r="J195" s="125">
        <v>96.916666666666657</v>
      </c>
      <c r="K195" s="124">
        <v>94.35</v>
      </c>
      <c r="L195" s="124">
        <v>90.85</v>
      </c>
      <c r="M195" s="124">
        <v>41.06456</v>
      </c>
    </row>
    <row r="196" spans="1:13">
      <c r="A196" s="66">
        <v>187</v>
      </c>
      <c r="B196" s="124" t="s">
        <v>148</v>
      </c>
      <c r="C196" s="124">
        <v>168.5</v>
      </c>
      <c r="D196" s="125">
        <v>169.06666666666669</v>
      </c>
      <c r="E196" s="125">
        <v>165.33333333333337</v>
      </c>
      <c r="F196" s="125">
        <v>162.16666666666669</v>
      </c>
      <c r="G196" s="125">
        <v>158.43333333333337</v>
      </c>
      <c r="H196" s="125">
        <v>172.23333333333338</v>
      </c>
      <c r="I196" s="125">
        <v>175.96666666666667</v>
      </c>
      <c r="J196" s="125">
        <v>179.13333333333338</v>
      </c>
      <c r="K196" s="124">
        <v>172.8</v>
      </c>
      <c r="L196" s="124">
        <v>165.9</v>
      </c>
      <c r="M196" s="124">
        <v>195.84723</v>
      </c>
    </row>
    <row r="197" spans="1:13">
      <c r="A197" s="66">
        <v>188</v>
      </c>
      <c r="B197" s="124" t="s">
        <v>150</v>
      </c>
      <c r="C197" s="124">
        <v>68.900000000000006</v>
      </c>
      <c r="D197" s="125">
        <v>69.216666666666669</v>
      </c>
      <c r="E197" s="125">
        <v>67.683333333333337</v>
      </c>
      <c r="F197" s="125">
        <v>66.466666666666669</v>
      </c>
      <c r="G197" s="125">
        <v>64.933333333333337</v>
      </c>
      <c r="H197" s="125">
        <v>70.433333333333337</v>
      </c>
      <c r="I197" s="125">
        <v>71.966666666666669</v>
      </c>
      <c r="J197" s="125">
        <v>73.183333333333337</v>
      </c>
      <c r="K197" s="124">
        <v>70.75</v>
      </c>
      <c r="L197" s="124">
        <v>68</v>
      </c>
      <c r="M197" s="124">
        <v>55.153889999999997</v>
      </c>
    </row>
    <row r="198" spans="1:13">
      <c r="A198" s="66">
        <v>189</v>
      </c>
      <c r="B198" s="124" t="s">
        <v>151</v>
      </c>
      <c r="C198" s="124">
        <v>551.54999999999995</v>
      </c>
      <c r="D198" s="125">
        <v>551.41666666666663</v>
      </c>
      <c r="E198" s="125">
        <v>541.23333333333323</v>
      </c>
      <c r="F198" s="125">
        <v>530.91666666666663</v>
      </c>
      <c r="G198" s="125">
        <v>520.73333333333323</v>
      </c>
      <c r="H198" s="125">
        <v>561.73333333333323</v>
      </c>
      <c r="I198" s="125">
        <v>571.91666666666663</v>
      </c>
      <c r="J198" s="125">
        <v>582.23333333333323</v>
      </c>
      <c r="K198" s="124">
        <v>561.6</v>
      </c>
      <c r="L198" s="124">
        <v>541.1</v>
      </c>
      <c r="M198" s="124">
        <v>60.994129999999998</v>
      </c>
    </row>
    <row r="199" spans="1:13">
      <c r="A199" s="66">
        <v>190</v>
      </c>
      <c r="B199" s="124" t="s">
        <v>153</v>
      </c>
      <c r="C199" s="124">
        <v>653.29999999999995</v>
      </c>
      <c r="D199" s="125">
        <v>650.19999999999993</v>
      </c>
      <c r="E199" s="125">
        <v>643.49999999999989</v>
      </c>
      <c r="F199" s="125">
        <v>633.69999999999993</v>
      </c>
      <c r="G199" s="125">
        <v>626.99999999999989</v>
      </c>
      <c r="H199" s="125">
        <v>659.99999999999989</v>
      </c>
      <c r="I199" s="125">
        <v>666.69999999999993</v>
      </c>
      <c r="J199" s="125">
        <v>676.49999999999989</v>
      </c>
      <c r="K199" s="124">
        <v>656.9</v>
      </c>
      <c r="L199" s="124">
        <v>640.4</v>
      </c>
      <c r="M199" s="124">
        <v>13.978210000000001</v>
      </c>
    </row>
    <row r="200" spans="1:13">
      <c r="A200" s="66">
        <v>191</v>
      </c>
      <c r="B200" s="124" t="s">
        <v>214</v>
      </c>
      <c r="C200" s="124">
        <v>561.29999999999995</v>
      </c>
      <c r="D200" s="125">
        <v>565.16666666666663</v>
      </c>
      <c r="E200" s="125">
        <v>552.13333333333321</v>
      </c>
      <c r="F200" s="125">
        <v>542.96666666666658</v>
      </c>
      <c r="G200" s="125">
        <v>529.93333333333317</v>
      </c>
      <c r="H200" s="125">
        <v>574.33333333333326</v>
      </c>
      <c r="I200" s="125">
        <v>587.36666666666679</v>
      </c>
      <c r="J200" s="125">
        <v>596.5333333333333</v>
      </c>
      <c r="K200" s="124">
        <v>578.20000000000005</v>
      </c>
      <c r="L200" s="124">
        <v>556</v>
      </c>
      <c r="M200" s="124">
        <v>2.75502</v>
      </c>
    </row>
    <row r="201" spans="1:13">
      <c r="A201" s="66">
        <v>192</v>
      </c>
      <c r="B201" s="124" t="s">
        <v>154</v>
      </c>
      <c r="C201" s="124">
        <v>806.9</v>
      </c>
      <c r="D201" s="125">
        <v>804.51666666666677</v>
      </c>
      <c r="E201" s="125">
        <v>789.03333333333353</v>
      </c>
      <c r="F201" s="125">
        <v>771.16666666666674</v>
      </c>
      <c r="G201" s="125">
        <v>755.68333333333351</v>
      </c>
      <c r="H201" s="125">
        <v>822.38333333333355</v>
      </c>
      <c r="I201" s="125">
        <v>837.8666666666669</v>
      </c>
      <c r="J201" s="125">
        <v>855.73333333333358</v>
      </c>
      <c r="K201" s="124">
        <v>820</v>
      </c>
      <c r="L201" s="124">
        <v>786.65</v>
      </c>
      <c r="M201" s="124">
        <v>37.387779999999999</v>
      </c>
    </row>
    <row r="202" spans="1:13">
      <c r="A202" s="66">
        <v>193</v>
      </c>
      <c r="B202" s="124" t="s">
        <v>216</v>
      </c>
      <c r="C202" s="124">
        <v>1626</v>
      </c>
      <c r="D202" s="125">
        <v>1618.1166666666668</v>
      </c>
      <c r="E202" s="125">
        <v>1581.2333333333336</v>
      </c>
      <c r="F202" s="125">
        <v>1536.4666666666667</v>
      </c>
      <c r="G202" s="125">
        <v>1499.5833333333335</v>
      </c>
      <c r="H202" s="125">
        <v>1662.8833333333337</v>
      </c>
      <c r="I202" s="125">
        <v>1699.7666666666669</v>
      </c>
      <c r="J202" s="125">
        <v>1744.5333333333338</v>
      </c>
      <c r="K202" s="124">
        <v>1655</v>
      </c>
      <c r="L202" s="124">
        <v>1573.35</v>
      </c>
      <c r="M202" s="124">
        <v>2.1634000000000002</v>
      </c>
    </row>
    <row r="203" spans="1:13">
      <c r="A203" s="66">
        <v>194</v>
      </c>
      <c r="B203" s="124" t="s">
        <v>217</v>
      </c>
      <c r="C203" s="124">
        <v>225.35</v>
      </c>
      <c r="D203" s="125">
        <v>226.33333333333334</v>
      </c>
      <c r="E203" s="125">
        <v>222.01666666666668</v>
      </c>
      <c r="F203" s="125">
        <v>218.68333333333334</v>
      </c>
      <c r="G203" s="125">
        <v>214.36666666666667</v>
      </c>
      <c r="H203" s="125">
        <v>229.66666666666669</v>
      </c>
      <c r="I203" s="125">
        <v>233.98333333333335</v>
      </c>
      <c r="J203" s="125">
        <v>237.31666666666669</v>
      </c>
      <c r="K203" s="124">
        <v>230.65</v>
      </c>
      <c r="L203" s="124">
        <v>223</v>
      </c>
      <c r="M203" s="124">
        <v>12.90762</v>
      </c>
    </row>
    <row r="204" spans="1:13">
      <c r="A204" s="66">
        <v>195</v>
      </c>
      <c r="B204" s="124" t="s">
        <v>161</v>
      </c>
      <c r="C204" s="124">
        <v>622.70000000000005</v>
      </c>
      <c r="D204" s="125">
        <v>611.36666666666667</v>
      </c>
      <c r="E204" s="125">
        <v>596.33333333333337</v>
      </c>
      <c r="F204" s="125">
        <v>569.9666666666667</v>
      </c>
      <c r="G204" s="125">
        <v>554.93333333333339</v>
      </c>
      <c r="H204" s="125">
        <v>637.73333333333335</v>
      </c>
      <c r="I204" s="125">
        <v>652.76666666666665</v>
      </c>
      <c r="J204" s="125">
        <v>679.13333333333333</v>
      </c>
      <c r="K204" s="124">
        <v>626.4</v>
      </c>
      <c r="L204" s="124">
        <v>585</v>
      </c>
      <c r="M204" s="124">
        <v>45.924109999999999</v>
      </c>
    </row>
    <row r="205" spans="1:13">
      <c r="A205" s="66">
        <v>196</v>
      </c>
      <c r="B205" s="124" t="s">
        <v>158</v>
      </c>
      <c r="C205" s="124">
        <v>3386.7</v>
      </c>
      <c r="D205" s="125">
        <v>3359.3666666666668</v>
      </c>
      <c r="E205" s="125">
        <v>3319.3333333333335</v>
      </c>
      <c r="F205" s="125">
        <v>3251.9666666666667</v>
      </c>
      <c r="G205" s="125">
        <v>3211.9333333333334</v>
      </c>
      <c r="H205" s="125">
        <v>3426.7333333333336</v>
      </c>
      <c r="I205" s="125">
        <v>3466.7666666666664</v>
      </c>
      <c r="J205" s="125">
        <v>3534.1333333333337</v>
      </c>
      <c r="K205" s="124">
        <v>3399.4</v>
      </c>
      <c r="L205" s="124">
        <v>3292</v>
      </c>
      <c r="M205" s="124">
        <v>2.7047500000000002</v>
      </c>
    </row>
    <row r="206" spans="1:13">
      <c r="A206" s="66">
        <v>197</v>
      </c>
      <c r="B206" s="124" t="s">
        <v>159</v>
      </c>
      <c r="C206" s="124">
        <v>62.15</v>
      </c>
      <c r="D206" s="125">
        <v>62.466666666666669</v>
      </c>
      <c r="E206" s="125">
        <v>60.933333333333337</v>
      </c>
      <c r="F206" s="125">
        <v>59.716666666666669</v>
      </c>
      <c r="G206" s="125">
        <v>58.183333333333337</v>
      </c>
      <c r="H206" s="125">
        <v>63.683333333333337</v>
      </c>
      <c r="I206" s="125">
        <v>65.216666666666669</v>
      </c>
      <c r="J206" s="125">
        <v>66.433333333333337</v>
      </c>
      <c r="K206" s="124">
        <v>64</v>
      </c>
      <c r="L206" s="124">
        <v>61.25</v>
      </c>
      <c r="M206" s="124">
        <v>130.37189000000001</v>
      </c>
    </row>
    <row r="207" spans="1:13">
      <c r="A207" s="66">
        <v>198</v>
      </c>
      <c r="B207" s="124" t="s">
        <v>156</v>
      </c>
      <c r="C207" s="124">
        <v>1114.75</v>
      </c>
      <c r="D207" s="125">
        <v>1131.1000000000001</v>
      </c>
      <c r="E207" s="125">
        <v>1089.6500000000003</v>
      </c>
      <c r="F207" s="125">
        <v>1064.5500000000002</v>
      </c>
      <c r="G207" s="125">
        <v>1023.1000000000004</v>
      </c>
      <c r="H207" s="125">
        <v>1156.2000000000003</v>
      </c>
      <c r="I207" s="125">
        <v>1197.6500000000001</v>
      </c>
      <c r="J207" s="125">
        <v>1222.7500000000002</v>
      </c>
      <c r="K207" s="124">
        <v>1172.55</v>
      </c>
      <c r="L207" s="124">
        <v>1106</v>
      </c>
      <c r="M207" s="124">
        <v>6.8756899999999996</v>
      </c>
    </row>
    <row r="208" spans="1:13">
      <c r="A208" s="66">
        <v>199</v>
      </c>
      <c r="B208" s="124" t="s">
        <v>352</v>
      </c>
      <c r="C208" s="124">
        <v>518.04999999999995</v>
      </c>
      <c r="D208" s="125">
        <v>523.98333333333323</v>
      </c>
      <c r="E208" s="125">
        <v>509.16666666666652</v>
      </c>
      <c r="F208" s="125">
        <v>500.2833333333333</v>
      </c>
      <c r="G208" s="125">
        <v>485.46666666666658</v>
      </c>
      <c r="H208" s="125">
        <v>532.86666666666645</v>
      </c>
      <c r="I208" s="125">
        <v>547.68333333333328</v>
      </c>
      <c r="J208" s="125">
        <v>556.56666666666638</v>
      </c>
      <c r="K208" s="124">
        <v>538.79999999999995</v>
      </c>
      <c r="L208" s="124">
        <v>515.1</v>
      </c>
      <c r="M208" s="124">
        <v>12.74221</v>
      </c>
    </row>
    <row r="209" spans="1:13">
      <c r="A209" s="66">
        <v>200</v>
      </c>
      <c r="B209" s="124" t="s">
        <v>1794</v>
      </c>
      <c r="C209" s="124">
        <v>174.85</v>
      </c>
      <c r="D209" s="125">
        <v>174.45000000000002</v>
      </c>
      <c r="E209" s="125">
        <v>171.40000000000003</v>
      </c>
      <c r="F209" s="125">
        <v>167.95000000000002</v>
      </c>
      <c r="G209" s="125">
        <v>164.90000000000003</v>
      </c>
      <c r="H209" s="125">
        <v>177.90000000000003</v>
      </c>
      <c r="I209" s="125">
        <v>180.95000000000005</v>
      </c>
      <c r="J209" s="125">
        <v>184.40000000000003</v>
      </c>
      <c r="K209" s="124">
        <v>177.5</v>
      </c>
      <c r="L209" s="124">
        <v>171</v>
      </c>
      <c r="M209" s="124">
        <v>7.9372299999999996</v>
      </c>
    </row>
    <row r="210" spans="1:13">
      <c r="A210" s="66">
        <v>201</v>
      </c>
      <c r="B210" s="65" t="s">
        <v>2764</v>
      </c>
      <c r="C210" s="65">
        <v>29.9</v>
      </c>
      <c r="D210" s="303">
        <v>30.516666666666666</v>
      </c>
      <c r="E210" s="303">
        <v>28.783333333333331</v>
      </c>
      <c r="F210" s="303">
        <v>27.666666666666664</v>
      </c>
      <c r="G210" s="303">
        <v>25.93333333333333</v>
      </c>
      <c r="H210" s="303">
        <v>31.633333333333333</v>
      </c>
      <c r="I210" s="303">
        <v>33.366666666666667</v>
      </c>
      <c r="J210" s="303">
        <v>34.483333333333334</v>
      </c>
      <c r="K210" s="65">
        <v>32.25</v>
      </c>
      <c r="L210" s="65">
        <v>29.4</v>
      </c>
      <c r="M210" s="65">
        <v>29.541039999999999</v>
      </c>
    </row>
    <row r="211" spans="1:13">
      <c r="A211" s="66">
        <v>202</v>
      </c>
      <c r="B211" s="65" t="s">
        <v>228</v>
      </c>
      <c r="C211" s="65">
        <v>203.65</v>
      </c>
      <c r="D211" s="303">
        <v>203.36666666666667</v>
      </c>
      <c r="E211" s="303">
        <v>199.28333333333336</v>
      </c>
      <c r="F211" s="303">
        <v>194.91666666666669</v>
      </c>
      <c r="G211" s="303">
        <v>190.83333333333337</v>
      </c>
      <c r="H211" s="303">
        <v>207.73333333333335</v>
      </c>
      <c r="I211" s="303">
        <v>211.81666666666666</v>
      </c>
      <c r="J211" s="303">
        <v>216.18333333333334</v>
      </c>
      <c r="K211" s="65">
        <v>207.45</v>
      </c>
      <c r="L211" s="65">
        <v>199</v>
      </c>
      <c r="M211" s="65">
        <v>120.2623</v>
      </c>
    </row>
    <row r="212" spans="1:13">
      <c r="A212" s="66">
        <v>203</v>
      </c>
      <c r="B212" s="65" t="s">
        <v>162</v>
      </c>
      <c r="C212" s="65">
        <v>506.95</v>
      </c>
      <c r="D212" s="303">
        <v>513.5</v>
      </c>
      <c r="E212" s="303">
        <v>497</v>
      </c>
      <c r="F212" s="303">
        <v>487.05</v>
      </c>
      <c r="G212" s="303">
        <v>470.55</v>
      </c>
      <c r="H212" s="303">
        <v>523.45000000000005</v>
      </c>
      <c r="I212" s="303">
        <v>539.95000000000005</v>
      </c>
      <c r="J212" s="303">
        <v>549.9</v>
      </c>
      <c r="K212" s="65">
        <v>530</v>
      </c>
      <c r="L212" s="65">
        <v>503.55</v>
      </c>
      <c r="M212" s="65">
        <v>9.4110099999999992</v>
      </c>
    </row>
    <row r="213" spans="1:13">
      <c r="A213" s="66">
        <v>204</v>
      </c>
      <c r="B213" s="65" t="s">
        <v>1849</v>
      </c>
      <c r="C213" s="65">
        <v>58.9</v>
      </c>
      <c r="D213" s="303">
        <v>58.366666666666667</v>
      </c>
      <c r="E213" s="303">
        <v>57.183333333333337</v>
      </c>
      <c r="F213" s="303">
        <v>55.466666666666669</v>
      </c>
      <c r="G213" s="303">
        <v>54.283333333333339</v>
      </c>
      <c r="H213" s="303">
        <v>60.083333333333336</v>
      </c>
      <c r="I213" s="303">
        <v>61.266666666666659</v>
      </c>
      <c r="J213" s="303">
        <v>62.983333333333334</v>
      </c>
      <c r="K213" s="65">
        <v>59.55</v>
      </c>
      <c r="L213" s="65">
        <v>56.65</v>
      </c>
      <c r="M213" s="65">
        <v>7.1088800000000001</v>
      </c>
    </row>
    <row r="214" spans="1:13">
      <c r="A214" s="66">
        <v>205</v>
      </c>
      <c r="B214" s="65" t="s">
        <v>163</v>
      </c>
      <c r="C214" s="65">
        <v>320.60000000000002</v>
      </c>
      <c r="D214" s="303">
        <v>319.7</v>
      </c>
      <c r="E214" s="303">
        <v>316.89999999999998</v>
      </c>
      <c r="F214" s="303">
        <v>313.2</v>
      </c>
      <c r="G214" s="303">
        <v>310.39999999999998</v>
      </c>
      <c r="H214" s="303">
        <v>323.39999999999998</v>
      </c>
      <c r="I214" s="303">
        <v>326.20000000000005</v>
      </c>
      <c r="J214" s="303">
        <v>329.9</v>
      </c>
      <c r="K214" s="65">
        <v>322.5</v>
      </c>
      <c r="L214" s="65">
        <v>316</v>
      </c>
      <c r="M214" s="65">
        <v>44.271369999999997</v>
      </c>
    </row>
    <row r="215" spans="1:13">
      <c r="A215" s="66">
        <v>206</v>
      </c>
      <c r="B215" s="65" t="s">
        <v>164</v>
      </c>
      <c r="C215" s="65">
        <v>446.3</v>
      </c>
      <c r="D215" s="303">
        <v>449.15000000000003</v>
      </c>
      <c r="E215" s="303">
        <v>434.60000000000008</v>
      </c>
      <c r="F215" s="303">
        <v>422.90000000000003</v>
      </c>
      <c r="G215" s="303">
        <v>408.35000000000008</v>
      </c>
      <c r="H215" s="303">
        <v>460.85000000000008</v>
      </c>
      <c r="I215" s="303">
        <v>475.40000000000003</v>
      </c>
      <c r="J215" s="303">
        <v>487.10000000000008</v>
      </c>
      <c r="K215" s="65">
        <v>463.7</v>
      </c>
      <c r="L215" s="65">
        <v>437.45</v>
      </c>
      <c r="M215" s="65">
        <v>15.12251</v>
      </c>
    </row>
    <row r="216" spans="1:13">
      <c r="A216" s="66">
        <v>207</v>
      </c>
      <c r="B216" s="65" t="s">
        <v>165</v>
      </c>
      <c r="C216" s="65">
        <v>180.7</v>
      </c>
      <c r="D216" s="303">
        <v>180.31666666666669</v>
      </c>
      <c r="E216" s="303">
        <v>168.98333333333338</v>
      </c>
      <c r="F216" s="303">
        <v>157.26666666666668</v>
      </c>
      <c r="G216" s="303">
        <v>145.93333333333337</v>
      </c>
      <c r="H216" s="303">
        <v>192.03333333333339</v>
      </c>
      <c r="I216" s="303">
        <v>203.3666666666667</v>
      </c>
      <c r="J216" s="303">
        <v>215.0833333333334</v>
      </c>
      <c r="K216" s="65">
        <v>191.65</v>
      </c>
      <c r="L216" s="65">
        <v>168.6</v>
      </c>
      <c r="M216" s="65">
        <v>957.60077999999999</v>
      </c>
    </row>
    <row r="217" spans="1:13">
      <c r="A217" s="66">
        <v>208</v>
      </c>
      <c r="B217" s="65" t="s">
        <v>166</v>
      </c>
      <c r="C217" s="65">
        <v>421.7</v>
      </c>
      <c r="D217" s="303">
        <v>423.55</v>
      </c>
      <c r="E217" s="303">
        <v>414</v>
      </c>
      <c r="F217" s="303">
        <v>406.3</v>
      </c>
      <c r="G217" s="303">
        <v>396.75</v>
      </c>
      <c r="H217" s="303">
        <v>431.25</v>
      </c>
      <c r="I217" s="303">
        <v>440.80000000000007</v>
      </c>
      <c r="J217" s="303">
        <v>448.5</v>
      </c>
      <c r="K217" s="65">
        <v>433.1</v>
      </c>
      <c r="L217" s="65">
        <v>415.85</v>
      </c>
      <c r="M217" s="65">
        <v>27.399830000000001</v>
      </c>
    </row>
    <row r="218" spans="1:13">
      <c r="A218" s="106"/>
      <c r="B218" s="27"/>
      <c r="C218" s="28"/>
      <c r="D218" s="28"/>
      <c r="E218" s="28"/>
      <c r="F218" s="28"/>
      <c r="G218" s="28"/>
      <c r="H218" s="28"/>
      <c r="I218" s="28"/>
      <c r="J218" s="28"/>
      <c r="K218" s="28"/>
      <c r="L218" s="35"/>
    </row>
    <row r="219" spans="1:13">
      <c r="A219" s="106"/>
      <c r="B219" s="27"/>
      <c r="C219" s="28"/>
      <c r="D219" s="28"/>
      <c r="E219" s="28"/>
      <c r="F219" s="28"/>
      <c r="G219" s="28"/>
      <c r="H219" s="28"/>
      <c r="I219" s="28"/>
      <c r="J219" s="28"/>
      <c r="K219" s="28"/>
      <c r="L219" s="35"/>
    </row>
    <row r="220" spans="1:13">
      <c r="A220" s="106"/>
      <c r="B220" s="27"/>
      <c r="C220" s="28"/>
      <c r="D220" s="28"/>
      <c r="E220" s="28"/>
      <c r="F220" s="28"/>
      <c r="G220" s="28"/>
      <c r="H220" s="28"/>
      <c r="I220" s="28"/>
      <c r="J220" s="28"/>
      <c r="K220" s="28"/>
      <c r="L220" s="35"/>
      <c r="M220" s="18"/>
    </row>
    <row r="221" spans="1:13">
      <c r="A221" s="106"/>
      <c r="B221" s="27"/>
      <c r="C221" s="28"/>
      <c r="D221" s="28"/>
      <c r="E221" s="28"/>
      <c r="F221" s="28"/>
      <c r="G221" s="28"/>
      <c r="H221" s="28"/>
      <c r="I221" s="28"/>
      <c r="J221" s="28"/>
      <c r="K221" s="28"/>
      <c r="L221" s="35"/>
      <c r="M221" s="18"/>
    </row>
    <row r="222" spans="1:13">
      <c r="A222" s="106"/>
      <c r="B222" s="27"/>
      <c r="C222" s="28"/>
      <c r="D222" s="28"/>
      <c r="E222" s="28"/>
      <c r="F222" s="28"/>
      <c r="G222" s="28"/>
      <c r="H222" s="28"/>
      <c r="I222" s="28"/>
      <c r="J222" s="28"/>
      <c r="K222" s="28"/>
      <c r="L222" s="35"/>
      <c r="M222" s="18"/>
    </row>
    <row r="223" spans="1:13">
      <c r="A223" s="39" t="s">
        <v>183</v>
      </c>
      <c r="B223" s="27"/>
      <c r="C223" s="28"/>
      <c r="D223" s="28"/>
      <c r="E223" s="28"/>
      <c r="F223" s="28"/>
      <c r="G223" s="28"/>
      <c r="H223" s="28"/>
      <c r="I223" s="28"/>
      <c r="J223" s="28"/>
      <c r="K223" s="28"/>
      <c r="L223" s="35"/>
      <c r="M223" s="18"/>
    </row>
    <row r="224" spans="1:13">
      <c r="B224" s="27"/>
      <c r="C224" s="28"/>
      <c r="D224" s="28"/>
      <c r="E224" s="28"/>
      <c r="F224" s="28"/>
      <c r="G224" s="28"/>
      <c r="H224" s="28"/>
      <c r="I224" s="28"/>
      <c r="J224" s="28"/>
      <c r="K224" s="28"/>
      <c r="L224" s="35"/>
      <c r="M224" s="18"/>
    </row>
    <row r="225" spans="1:15">
      <c r="B225" s="27"/>
      <c r="C225" s="28"/>
      <c r="D225" s="28"/>
      <c r="E225" s="28"/>
      <c r="F225" s="28"/>
      <c r="G225" s="28"/>
      <c r="H225" s="28"/>
      <c r="I225" s="28"/>
      <c r="J225" s="28"/>
      <c r="K225" s="28"/>
      <c r="L225" s="35"/>
      <c r="M225" s="18"/>
    </row>
    <row r="226" spans="1:15">
      <c r="A226" s="40" t="s">
        <v>184</v>
      </c>
      <c r="B226" s="27"/>
      <c r="C226" s="28"/>
      <c r="D226" s="28"/>
      <c r="E226" s="28"/>
      <c r="F226" s="28"/>
      <c r="G226" s="28"/>
      <c r="H226" s="28"/>
      <c r="I226" s="28"/>
      <c r="J226" s="28"/>
      <c r="K226" s="28"/>
      <c r="L226" s="35"/>
      <c r="M226" s="18"/>
    </row>
    <row r="227" spans="1:15">
      <c r="A227" s="41"/>
      <c r="B227" s="27"/>
      <c r="C227" s="28"/>
      <c r="D227" s="28"/>
      <c r="E227" s="28"/>
      <c r="F227" s="28"/>
      <c r="G227" s="28"/>
      <c r="H227" s="28"/>
      <c r="I227" s="28"/>
      <c r="J227" s="28"/>
      <c r="K227" s="28"/>
      <c r="L227" s="35"/>
      <c r="M227" s="18"/>
    </row>
    <row r="228" spans="1:15">
      <c r="A228" s="42" t="s">
        <v>185</v>
      </c>
      <c r="B228" s="27"/>
      <c r="C228" s="28"/>
      <c r="D228" s="28"/>
      <c r="E228" s="28"/>
      <c r="F228" s="28"/>
      <c r="G228" s="28"/>
      <c r="H228" s="28"/>
      <c r="I228" s="28"/>
      <c r="J228" s="28"/>
      <c r="K228" s="28"/>
      <c r="L228" s="35"/>
      <c r="M228" s="18"/>
    </row>
    <row r="229" spans="1:15">
      <c r="A229" s="26" t="s">
        <v>167</v>
      </c>
      <c r="B229" s="27"/>
      <c r="C229" s="28"/>
      <c r="D229" s="28"/>
      <c r="E229" s="28"/>
      <c r="F229" s="28"/>
      <c r="G229" s="28"/>
      <c r="H229" s="28"/>
      <c r="I229" s="28"/>
      <c r="J229" s="28"/>
      <c r="K229" s="28"/>
      <c r="L229" s="35"/>
      <c r="M229" s="18"/>
      <c r="N229" s="18"/>
      <c r="O229" s="18"/>
    </row>
    <row r="230" spans="1:15">
      <c r="A230" s="26" t="s">
        <v>168</v>
      </c>
      <c r="B230" s="27"/>
      <c r="C230" s="28"/>
      <c r="D230" s="28"/>
      <c r="E230" s="28"/>
      <c r="F230" s="28"/>
      <c r="G230" s="28"/>
      <c r="H230" s="28"/>
      <c r="I230" s="28"/>
      <c r="J230" s="28"/>
      <c r="K230" s="28"/>
      <c r="L230" s="35"/>
      <c r="M230" s="18"/>
      <c r="N230" s="18"/>
      <c r="O230" s="18"/>
    </row>
    <row r="231" spans="1:15">
      <c r="A231" s="26" t="s">
        <v>169</v>
      </c>
      <c r="B231" s="27"/>
      <c r="C231" s="28"/>
      <c r="D231" s="28"/>
      <c r="E231" s="28"/>
      <c r="F231" s="28"/>
      <c r="G231" s="28"/>
      <c r="H231" s="28"/>
      <c r="I231" s="28"/>
      <c r="J231" s="28"/>
      <c r="K231" s="28"/>
      <c r="L231" s="35"/>
      <c r="M231" s="18"/>
      <c r="N231" s="18"/>
      <c r="O231" s="18"/>
    </row>
    <row r="232" spans="1:15">
      <c r="A232" s="26" t="s">
        <v>170</v>
      </c>
      <c r="B232" s="18"/>
      <c r="C232" s="28"/>
      <c r="D232" s="28"/>
      <c r="E232" s="28"/>
      <c r="F232" s="28"/>
      <c r="G232" s="28"/>
      <c r="H232" s="28"/>
      <c r="I232" s="28"/>
      <c r="J232" s="28"/>
      <c r="K232" s="28"/>
      <c r="L232" s="35"/>
      <c r="M232" s="18"/>
      <c r="N232" s="18"/>
      <c r="O232" s="18"/>
    </row>
    <row r="233" spans="1:15">
      <c r="A233" s="26" t="s">
        <v>171</v>
      </c>
      <c r="B233" s="18"/>
      <c r="C233" s="28"/>
      <c r="D233" s="28"/>
      <c r="E233" s="28"/>
      <c r="F233" s="28"/>
      <c r="G233" s="28"/>
      <c r="H233" s="28"/>
      <c r="I233" s="28"/>
      <c r="J233" s="28"/>
      <c r="K233" s="28"/>
      <c r="L233" s="35"/>
      <c r="M233" s="18"/>
      <c r="N233" s="18"/>
      <c r="O233" s="18"/>
    </row>
    <row r="234" spans="1:15">
      <c r="A234" s="36"/>
      <c r="B234" s="18"/>
      <c r="C234" s="28"/>
      <c r="D234" s="28"/>
      <c r="E234" s="28"/>
      <c r="F234" s="28"/>
      <c r="G234" s="28"/>
      <c r="H234" s="28"/>
      <c r="I234" s="28"/>
      <c r="J234" s="28"/>
      <c r="K234" s="28"/>
      <c r="L234" s="35"/>
      <c r="M234" s="18"/>
      <c r="N234" s="18"/>
      <c r="O234" s="18"/>
    </row>
    <row r="235" spans="1:15">
      <c r="A235" s="18"/>
      <c r="B235" s="18"/>
      <c r="C235" s="28"/>
      <c r="D235" s="28"/>
      <c r="E235" s="28"/>
      <c r="F235" s="28"/>
      <c r="G235" s="28"/>
      <c r="H235" s="28"/>
      <c r="I235" s="28"/>
      <c r="J235" s="28"/>
      <c r="K235" s="28"/>
      <c r="L235" s="35"/>
      <c r="M235" s="18"/>
      <c r="N235" s="18"/>
      <c r="O235" s="18"/>
    </row>
    <row r="236" spans="1:15">
      <c r="A236" s="18"/>
      <c r="B236" s="18"/>
      <c r="C236" s="28"/>
      <c r="D236" s="28"/>
      <c r="E236" s="28"/>
      <c r="F236" s="28"/>
      <c r="G236" s="28"/>
      <c r="H236" s="28"/>
      <c r="I236" s="28"/>
      <c r="J236" s="28"/>
      <c r="K236" s="28"/>
      <c r="L236" s="35"/>
      <c r="M236" s="18"/>
      <c r="N236" s="18"/>
      <c r="O236" s="18"/>
    </row>
    <row r="237" spans="1:15">
      <c r="A237" s="18"/>
      <c r="B237" s="18"/>
      <c r="C237" s="28"/>
      <c r="D237" s="28"/>
      <c r="E237" s="28"/>
      <c r="F237" s="28"/>
      <c r="G237" s="28"/>
      <c r="H237" s="28"/>
      <c r="I237" s="28"/>
      <c r="J237" s="28"/>
      <c r="K237" s="28"/>
      <c r="L237" s="35"/>
      <c r="M237" s="18"/>
      <c r="N237" s="18"/>
      <c r="O237" s="18"/>
    </row>
    <row r="238" spans="1:15">
      <c r="A238" s="18"/>
      <c r="B238" s="18"/>
      <c r="C238" s="28"/>
      <c r="D238" s="28"/>
      <c r="E238" s="28"/>
      <c r="F238" s="28"/>
      <c r="G238" s="28"/>
      <c r="H238" s="28"/>
      <c r="I238" s="28"/>
      <c r="J238" s="28"/>
      <c r="K238" s="28"/>
      <c r="L238" s="35"/>
      <c r="M238" s="18"/>
      <c r="N238" s="18"/>
      <c r="O238" s="18"/>
    </row>
    <row r="239" spans="1:15">
      <c r="A239" s="43" t="s">
        <v>172</v>
      </c>
      <c r="B239" s="18"/>
      <c r="C239" s="28"/>
      <c r="D239" s="28"/>
      <c r="E239" s="28"/>
      <c r="F239" s="28"/>
      <c r="G239" s="28"/>
      <c r="H239" s="28"/>
      <c r="I239" s="28"/>
      <c r="J239" s="28"/>
      <c r="K239" s="28"/>
      <c r="L239" s="35"/>
      <c r="M239" s="18"/>
      <c r="N239" s="18"/>
      <c r="O239" s="18"/>
    </row>
    <row r="240" spans="1:15">
      <c r="A240" s="37" t="s">
        <v>173</v>
      </c>
      <c r="B240" s="18"/>
      <c r="C240" s="28"/>
      <c r="D240" s="28"/>
      <c r="E240" s="28"/>
      <c r="F240" s="28"/>
      <c r="G240" s="28"/>
      <c r="H240" s="28"/>
      <c r="I240" s="28"/>
      <c r="J240" s="28"/>
      <c r="K240" s="28"/>
      <c r="L240" s="35"/>
      <c r="M240" s="18"/>
    </row>
    <row r="241" spans="1:13">
      <c r="A241" s="37" t="s">
        <v>174</v>
      </c>
      <c r="B241" s="18"/>
      <c r="C241" s="28"/>
      <c r="D241" s="28"/>
      <c r="E241" s="28"/>
      <c r="F241" s="28"/>
      <c r="G241" s="28"/>
      <c r="H241" s="28"/>
      <c r="I241" s="28"/>
      <c r="J241" s="28"/>
      <c r="K241" s="28"/>
      <c r="L241" s="35"/>
      <c r="M241" s="18"/>
    </row>
    <row r="242" spans="1:13">
      <c r="A242" s="37" t="s">
        <v>175</v>
      </c>
      <c r="B242" s="18"/>
      <c r="C242" s="38"/>
      <c r="D242" s="38"/>
      <c r="E242" s="38"/>
      <c r="F242" s="38"/>
      <c r="G242" s="38"/>
      <c r="H242" s="38"/>
      <c r="I242" s="38"/>
      <c r="J242" s="38"/>
      <c r="K242" s="38"/>
      <c r="L242" s="35"/>
      <c r="M242" s="18"/>
    </row>
    <row r="243" spans="1:13">
      <c r="A243" s="44" t="s">
        <v>176</v>
      </c>
      <c r="B243" s="18"/>
      <c r="C243" s="28"/>
      <c r="D243" s="28"/>
      <c r="E243" s="28"/>
      <c r="F243" s="28"/>
      <c r="G243" s="28"/>
      <c r="H243" s="28"/>
      <c r="I243" s="28"/>
      <c r="J243" s="28"/>
      <c r="K243" s="28"/>
      <c r="L243" s="35"/>
      <c r="M243" s="18"/>
    </row>
    <row r="244" spans="1:13">
      <c r="A244" s="44" t="s">
        <v>177</v>
      </c>
      <c r="B244" s="18"/>
      <c r="C244" s="28"/>
      <c r="D244" s="28"/>
      <c r="E244" s="28"/>
      <c r="F244" s="28"/>
      <c r="G244" s="28"/>
      <c r="H244" s="28"/>
      <c r="I244" s="28"/>
      <c r="J244" s="28"/>
      <c r="K244" s="28"/>
      <c r="L244" s="35"/>
      <c r="M244" s="18"/>
    </row>
    <row r="245" spans="1:13">
      <c r="A245" s="44" t="s">
        <v>178</v>
      </c>
      <c r="B245" s="18"/>
      <c r="C245" s="28"/>
      <c r="D245" s="28"/>
      <c r="E245" s="28"/>
      <c r="F245" s="28"/>
      <c r="G245" s="28"/>
      <c r="H245" s="28"/>
      <c r="I245" s="28"/>
      <c r="J245" s="28"/>
      <c r="K245" s="28"/>
      <c r="L245" s="35"/>
      <c r="M245" s="18"/>
    </row>
    <row r="246" spans="1:13">
      <c r="A246" s="44" t="s">
        <v>179</v>
      </c>
      <c r="B246" s="18"/>
      <c r="C246" s="28"/>
      <c r="D246" s="28"/>
      <c r="E246" s="28"/>
      <c r="F246" s="28"/>
      <c r="G246" s="28"/>
      <c r="H246" s="28"/>
      <c r="I246" s="28"/>
      <c r="J246" s="28"/>
      <c r="K246" s="28"/>
      <c r="L246" s="35"/>
      <c r="M246" s="18"/>
    </row>
    <row r="247" spans="1:13">
      <c r="A247" s="44" t="s">
        <v>180</v>
      </c>
      <c r="B247" s="18"/>
      <c r="C247" s="28"/>
      <c r="D247" s="28"/>
      <c r="E247" s="28"/>
      <c r="F247" s="28"/>
      <c r="G247" s="28"/>
      <c r="H247" s="28"/>
      <c r="I247" s="28"/>
      <c r="J247" s="28"/>
      <c r="K247" s="28"/>
      <c r="L247" s="35"/>
      <c r="M247" s="18"/>
    </row>
    <row r="248" spans="1:13">
      <c r="A248" s="44" t="s">
        <v>181</v>
      </c>
      <c r="B248" s="18"/>
      <c r="C248" s="28"/>
      <c r="D248" s="28"/>
      <c r="E248" s="28"/>
      <c r="F248" s="28"/>
      <c r="G248" s="28"/>
      <c r="H248" s="28"/>
      <c r="I248" s="28"/>
      <c r="J248" s="28"/>
      <c r="K248" s="28"/>
      <c r="L248" s="35"/>
      <c r="M248" s="18"/>
    </row>
    <row r="249" spans="1:13">
      <c r="B249" s="18"/>
      <c r="C249" s="28"/>
      <c r="D249" s="28"/>
      <c r="E249" s="28"/>
      <c r="F249" s="28"/>
      <c r="G249" s="28"/>
      <c r="H249" s="28"/>
      <c r="I249" s="28"/>
      <c r="J249" s="28"/>
      <c r="K249" s="28"/>
      <c r="L249" s="35"/>
      <c r="M249" s="18"/>
    </row>
    <row r="250" spans="1:13">
      <c r="B250" s="18"/>
      <c r="C250" s="28"/>
      <c r="D250" s="28"/>
      <c r="E250" s="28"/>
      <c r="F250" s="28"/>
      <c r="G250" s="28"/>
      <c r="H250" s="28"/>
      <c r="I250" s="28"/>
      <c r="J250" s="28"/>
      <c r="K250" s="28"/>
      <c r="L250" s="35"/>
      <c r="M250" s="18"/>
    </row>
    <row r="251" spans="1:13">
      <c r="B251" s="18"/>
      <c r="C251" s="28"/>
      <c r="D251" s="28"/>
      <c r="E251" s="28"/>
      <c r="F251" s="28"/>
      <c r="G251" s="28"/>
      <c r="H251" s="28"/>
      <c r="I251" s="28"/>
      <c r="J251" s="28"/>
      <c r="K251" s="28"/>
      <c r="L251" s="35"/>
      <c r="M251" s="18"/>
    </row>
    <row r="252" spans="1:13">
      <c r="B252" s="18"/>
      <c r="C252" s="28"/>
      <c r="D252" s="28"/>
      <c r="E252" s="28"/>
      <c r="F252" s="28"/>
      <c r="G252" s="28"/>
      <c r="H252" s="28"/>
      <c r="I252" s="28"/>
      <c r="J252" s="28"/>
      <c r="K252" s="28"/>
      <c r="L252" s="35"/>
      <c r="M252" s="18"/>
    </row>
    <row r="253" spans="1:13">
      <c r="B253" s="18"/>
      <c r="C253" s="28"/>
      <c r="D253" s="28"/>
      <c r="E253" s="28"/>
      <c r="F253" s="28"/>
      <c r="G253" s="28"/>
      <c r="H253" s="28"/>
      <c r="I253" s="28"/>
      <c r="J253" s="28"/>
      <c r="K253" s="28"/>
      <c r="L253" s="35"/>
      <c r="M253" s="18"/>
    </row>
    <row r="254" spans="1:13">
      <c r="B254" s="18"/>
      <c r="C254" s="28"/>
      <c r="D254" s="28"/>
      <c r="E254" s="28"/>
      <c r="F254" s="28"/>
      <c r="G254" s="28"/>
      <c r="H254" s="28"/>
      <c r="I254" s="28"/>
      <c r="J254" s="28"/>
      <c r="K254" s="28"/>
      <c r="L254" s="35"/>
      <c r="M254" s="18"/>
    </row>
    <row r="255" spans="1:13">
      <c r="B255" s="18"/>
      <c r="C255" s="28"/>
      <c r="D255" s="28"/>
      <c r="E255" s="28"/>
      <c r="F255" s="28"/>
      <c r="G255" s="28"/>
      <c r="H255" s="28"/>
      <c r="I255" s="28"/>
      <c r="J255" s="28"/>
      <c r="K255" s="28"/>
      <c r="L255" s="35"/>
      <c r="M255" s="18"/>
    </row>
    <row r="256" spans="1:13">
      <c r="B256" s="18"/>
      <c r="C256" s="28"/>
      <c r="D256" s="28"/>
      <c r="E256" s="28"/>
      <c r="F256" s="28"/>
      <c r="G256" s="28"/>
      <c r="H256" s="28"/>
      <c r="I256" s="28"/>
      <c r="J256" s="28"/>
      <c r="K256" s="28"/>
      <c r="L256" s="35"/>
      <c r="M256" s="18"/>
    </row>
    <row r="257" spans="2:13">
      <c r="B257" s="18"/>
      <c r="C257" s="28"/>
      <c r="D257" s="28"/>
      <c r="E257" s="28"/>
      <c r="F257" s="28"/>
      <c r="G257" s="28"/>
      <c r="H257" s="28"/>
      <c r="I257" s="28"/>
      <c r="J257" s="28"/>
      <c r="K257" s="28"/>
      <c r="L257" s="35"/>
      <c r="M257" s="18"/>
    </row>
    <row r="258" spans="2:13">
      <c r="B258" s="18"/>
      <c r="C258" s="28"/>
      <c r="D258" s="28"/>
      <c r="E258" s="28"/>
      <c r="F258" s="28"/>
      <c r="G258" s="28"/>
      <c r="H258" s="28"/>
      <c r="I258" s="28"/>
      <c r="J258" s="28"/>
      <c r="K258" s="28"/>
      <c r="L258" s="35"/>
      <c r="M258" s="18"/>
    </row>
    <row r="259" spans="2:13">
      <c r="B259" s="18"/>
      <c r="C259" s="38"/>
      <c r="D259" s="38"/>
      <c r="E259" s="38"/>
      <c r="F259" s="38"/>
      <c r="G259" s="38"/>
      <c r="H259" s="38"/>
      <c r="I259" s="38"/>
      <c r="J259" s="38"/>
      <c r="K259" s="38"/>
      <c r="L259" s="35"/>
      <c r="M259" s="18"/>
    </row>
    <row r="260" spans="2:13">
      <c r="B260" s="18"/>
      <c r="C260" s="28"/>
      <c r="D260" s="28"/>
      <c r="E260" s="28"/>
      <c r="F260" s="28"/>
      <c r="G260" s="28"/>
      <c r="H260" s="28"/>
      <c r="I260" s="28"/>
      <c r="J260" s="28"/>
      <c r="K260" s="28"/>
      <c r="L260" s="35"/>
      <c r="M260" s="18"/>
    </row>
    <row r="261" spans="2:13">
      <c r="B261" s="18"/>
      <c r="C261" s="28"/>
      <c r="D261" s="28"/>
      <c r="E261" s="28"/>
      <c r="F261" s="28"/>
      <c r="G261" s="28"/>
      <c r="H261" s="28"/>
      <c r="I261" s="28"/>
      <c r="J261" s="28"/>
      <c r="K261" s="28"/>
      <c r="L261" s="35"/>
      <c r="M261" s="18"/>
    </row>
    <row r="262" spans="2:13">
      <c r="B262" s="18"/>
      <c r="C262" s="28"/>
      <c r="D262" s="28"/>
      <c r="E262" s="28"/>
      <c r="F262" s="28"/>
      <c r="G262" s="28"/>
      <c r="H262" s="28"/>
      <c r="I262" s="28"/>
      <c r="J262" s="28"/>
      <c r="K262" s="28"/>
      <c r="L262" s="35"/>
      <c r="M262" s="18"/>
    </row>
    <row r="263" spans="2:13">
      <c r="B263" s="18"/>
      <c r="C263" s="28"/>
      <c r="D263" s="28"/>
      <c r="E263" s="28"/>
      <c r="F263" s="28"/>
      <c r="G263" s="28"/>
      <c r="H263" s="28"/>
      <c r="I263" s="28"/>
      <c r="J263" s="28"/>
      <c r="K263" s="28"/>
      <c r="L263" s="35"/>
      <c r="M263" s="18"/>
    </row>
    <row r="264" spans="2:13">
      <c r="B264" s="18"/>
      <c r="C264" s="28"/>
      <c r="D264" s="28"/>
      <c r="E264" s="28"/>
      <c r="F264" s="28"/>
      <c r="G264" s="28"/>
      <c r="H264" s="28"/>
      <c r="I264" s="28"/>
      <c r="J264" s="28"/>
      <c r="K264" s="28"/>
      <c r="L264" s="35"/>
      <c r="M264" s="18"/>
    </row>
    <row r="265" spans="2:13">
      <c r="B265" s="18"/>
      <c r="C265" s="28"/>
      <c r="D265" s="28"/>
      <c r="E265" s="28"/>
      <c r="F265" s="28"/>
      <c r="G265" s="28"/>
      <c r="H265" s="28"/>
      <c r="I265" s="28"/>
      <c r="J265" s="28"/>
      <c r="K265" s="28"/>
      <c r="L265" s="35"/>
      <c r="M265" s="18"/>
    </row>
    <row r="266" spans="2:13">
      <c r="B266" s="18"/>
      <c r="C266" s="28"/>
      <c r="D266" s="28"/>
      <c r="E266" s="28"/>
      <c r="F266" s="28"/>
      <c r="G266" s="28"/>
      <c r="H266" s="28"/>
      <c r="I266" s="28"/>
      <c r="J266" s="28"/>
      <c r="K266" s="28"/>
      <c r="L266" s="35"/>
      <c r="M266" s="18"/>
    </row>
    <row r="267" spans="2:13">
      <c r="B267" s="18"/>
      <c r="C267" s="28"/>
      <c r="D267" s="28"/>
      <c r="E267" s="28"/>
      <c r="F267" s="28"/>
      <c r="G267" s="28"/>
      <c r="H267" s="28"/>
      <c r="I267" s="28"/>
      <c r="J267" s="28"/>
      <c r="K267" s="28"/>
      <c r="L267" s="35"/>
      <c r="M267" s="18"/>
    </row>
    <row r="268" spans="2:13">
      <c r="B268" s="18"/>
      <c r="C268" s="28"/>
      <c r="D268" s="28"/>
      <c r="E268" s="28"/>
      <c r="F268" s="28"/>
      <c r="G268" s="28"/>
      <c r="H268" s="28"/>
      <c r="I268" s="28"/>
      <c r="J268" s="28"/>
      <c r="K268" s="28"/>
      <c r="L268" s="35"/>
      <c r="M268" s="18"/>
    </row>
    <row r="269" spans="2:13">
      <c r="B269" s="18"/>
      <c r="C269" s="28"/>
      <c r="D269" s="28"/>
      <c r="E269" s="28"/>
      <c r="F269" s="28"/>
      <c r="G269" s="28"/>
      <c r="H269" s="28"/>
      <c r="I269" s="28"/>
      <c r="J269" s="28"/>
      <c r="K269" s="28"/>
      <c r="L269" s="35"/>
      <c r="M269" s="18"/>
    </row>
    <row r="270" spans="2:13">
      <c r="B270" s="18"/>
      <c r="C270" s="28"/>
      <c r="D270" s="28"/>
      <c r="E270" s="28"/>
      <c r="F270" s="28"/>
      <c r="G270" s="28"/>
      <c r="H270" s="28"/>
      <c r="I270" s="28"/>
      <c r="J270" s="28"/>
      <c r="K270" s="28"/>
      <c r="L270" s="35"/>
      <c r="M270" s="18"/>
    </row>
    <row r="271" spans="2:13">
      <c r="B271" s="18"/>
      <c r="C271" s="28"/>
      <c r="D271" s="28"/>
      <c r="E271" s="28"/>
      <c r="F271" s="28"/>
      <c r="G271" s="28"/>
      <c r="H271" s="28"/>
      <c r="I271" s="28"/>
      <c r="J271" s="28"/>
      <c r="K271" s="28"/>
      <c r="L271" s="35"/>
      <c r="M271" s="18"/>
    </row>
    <row r="272" spans="2:13">
      <c r="B272" s="18"/>
      <c r="C272" s="28"/>
      <c r="D272" s="28"/>
      <c r="E272" s="28"/>
      <c r="F272" s="28"/>
      <c r="G272" s="28"/>
      <c r="H272" s="28"/>
      <c r="I272" s="28"/>
      <c r="J272" s="28"/>
      <c r="K272" s="28"/>
      <c r="L272" s="35"/>
      <c r="M272" s="18"/>
    </row>
    <row r="273" spans="2:13">
      <c r="B273" s="18"/>
      <c r="C273" s="28"/>
      <c r="D273" s="28"/>
      <c r="E273" s="28"/>
      <c r="F273" s="28"/>
      <c r="G273" s="28"/>
      <c r="H273" s="28"/>
      <c r="I273" s="28"/>
      <c r="J273" s="28"/>
      <c r="K273" s="28"/>
      <c r="L273" s="35"/>
      <c r="M273" s="18"/>
    </row>
    <row r="274" spans="2:13">
      <c r="B274" s="18"/>
      <c r="C274" s="28"/>
      <c r="D274" s="28"/>
      <c r="E274" s="28"/>
      <c r="F274" s="28"/>
      <c r="G274" s="28"/>
      <c r="H274" s="28"/>
      <c r="I274" s="28"/>
      <c r="J274" s="28"/>
      <c r="K274" s="28"/>
      <c r="L274" s="35"/>
      <c r="M274" s="18"/>
    </row>
    <row r="275" spans="2:13">
      <c r="B275" s="18"/>
      <c r="C275" s="28"/>
      <c r="D275" s="28"/>
      <c r="E275" s="28"/>
      <c r="F275" s="28"/>
      <c r="G275" s="28"/>
      <c r="H275" s="28"/>
      <c r="I275" s="28"/>
      <c r="J275" s="28"/>
      <c r="K275" s="28"/>
      <c r="L275" s="35"/>
      <c r="M275" s="18"/>
    </row>
    <row r="276" spans="2:13">
      <c r="B276" s="18"/>
      <c r="C276" s="28"/>
      <c r="D276" s="28"/>
      <c r="E276" s="28"/>
      <c r="F276" s="28"/>
      <c r="G276" s="28"/>
      <c r="H276" s="28"/>
      <c r="I276" s="28"/>
      <c r="J276" s="28"/>
      <c r="K276" s="28"/>
      <c r="L276" s="35"/>
      <c r="M276" s="18"/>
    </row>
    <row r="277" spans="2:13">
      <c r="B277" s="18"/>
      <c r="C277" s="28"/>
      <c r="D277" s="28"/>
      <c r="E277" s="28"/>
      <c r="F277" s="28"/>
      <c r="G277" s="28"/>
      <c r="H277" s="28"/>
      <c r="I277" s="28"/>
      <c r="J277" s="28"/>
      <c r="K277" s="28"/>
      <c r="L277" s="35"/>
      <c r="M277" s="18"/>
    </row>
    <row r="278" spans="2:13">
      <c r="B278" s="18"/>
      <c r="C278" s="28"/>
      <c r="D278" s="28"/>
      <c r="E278" s="28"/>
      <c r="F278" s="28"/>
      <c r="G278" s="28"/>
      <c r="H278" s="28"/>
      <c r="I278" s="28"/>
      <c r="J278" s="28"/>
      <c r="K278" s="28"/>
      <c r="L278" s="35"/>
      <c r="M278" s="18"/>
    </row>
    <row r="279" spans="2:13">
      <c r="B279" s="18"/>
      <c r="C279" s="28"/>
      <c r="D279" s="28"/>
      <c r="E279" s="28"/>
      <c r="F279" s="28"/>
      <c r="G279" s="28"/>
      <c r="H279" s="28"/>
      <c r="I279" s="28"/>
      <c r="J279" s="28"/>
      <c r="K279" s="28"/>
      <c r="L279" s="35"/>
      <c r="M279" s="18"/>
    </row>
    <row r="280" spans="2:13">
      <c r="B280" s="18"/>
      <c r="C280" s="28"/>
      <c r="D280" s="28"/>
      <c r="E280" s="28"/>
      <c r="F280" s="28"/>
      <c r="G280" s="28"/>
      <c r="H280" s="28"/>
      <c r="I280" s="28"/>
      <c r="J280" s="28"/>
      <c r="K280" s="28"/>
      <c r="L280" s="35"/>
      <c r="M280" s="18"/>
    </row>
    <row r="281" spans="2:13">
      <c r="B281" s="18"/>
      <c r="C281" s="28"/>
      <c r="D281" s="28"/>
      <c r="E281" s="28"/>
      <c r="F281" s="28"/>
      <c r="G281" s="28"/>
      <c r="H281" s="28"/>
      <c r="I281" s="28"/>
      <c r="J281" s="28"/>
      <c r="K281" s="28"/>
      <c r="L281" s="35"/>
      <c r="M281" s="18"/>
    </row>
    <row r="282" spans="2:13">
      <c r="B282" s="18"/>
      <c r="C282" s="28"/>
      <c r="D282" s="28"/>
      <c r="E282" s="28"/>
      <c r="F282" s="28"/>
      <c r="G282" s="28"/>
      <c r="H282" s="28"/>
      <c r="I282" s="28"/>
      <c r="J282" s="28"/>
      <c r="K282" s="28"/>
      <c r="L282" s="35"/>
      <c r="M282" s="18"/>
    </row>
    <row r="283" spans="2:13">
      <c r="B283" s="18"/>
      <c r="C283" s="28"/>
      <c r="D283" s="28"/>
      <c r="E283" s="28"/>
      <c r="F283" s="28"/>
      <c r="G283" s="28"/>
      <c r="H283" s="28"/>
      <c r="I283" s="28"/>
      <c r="J283" s="28"/>
      <c r="K283" s="28"/>
      <c r="L283" s="35"/>
      <c r="M283" s="18"/>
    </row>
    <row r="284" spans="2:13">
      <c r="B284" s="18"/>
      <c r="C284" s="28"/>
      <c r="D284" s="28"/>
      <c r="E284" s="28"/>
      <c r="F284" s="28"/>
      <c r="G284" s="28"/>
      <c r="H284" s="28"/>
      <c r="I284" s="28"/>
      <c r="J284" s="28"/>
      <c r="K284" s="28"/>
      <c r="L284" s="35"/>
      <c r="M284" s="18"/>
    </row>
    <row r="285" spans="2:13">
      <c r="B285" s="18"/>
      <c r="C285" s="28"/>
      <c r="D285" s="28"/>
      <c r="E285" s="28"/>
      <c r="F285" s="28"/>
      <c r="G285" s="28"/>
      <c r="H285" s="28"/>
      <c r="I285" s="28"/>
      <c r="J285" s="28"/>
      <c r="K285" s="28"/>
      <c r="L285" s="35"/>
      <c r="M285" s="18"/>
    </row>
    <row r="286" spans="2:13">
      <c r="B286" s="18"/>
      <c r="C286" s="28"/>
      <c r="D286" s="28"/>
      <c r="E286" s="28"/>
      <c r="F286" s="28"/>
      <c r="G286" s="28"/>
      <c r="H286" s="28"/>
      <c r="I286" s="28"/>
      <c r="J286" s="28"/>
      <c r="K286" s="28"/>
      <c r="L286" s="35"/>
      <c r="M286" s="18"/>
    </row>
    <row r="287" spans="2:13">
      <c r="B287" s="18"/>
      <c r="C287" s="28"/>
      <c r="D287" s="28"/>
      <c r="E287" s="28"/>
      <c r="F287" s="28"/>
      <c r="G287" s="28"/>
      <c r="H287" s="28"/>
      <c r="I287" s="28"/>
      <c r="J287" s="28"/>
      <c r="K287" s="28"/>
      <c r="L287" s="35"/>
      <c r="M287" s="18"/>
    </row>
    <row r="288" spans="2:13">
      <c r="B288" s="18"/>
      <c r="C288" s="28"/>
      <c r="D288" s="28"/>
      <c r="E288" s="28"/>
      <c r="F288" s="28"/>
      <c r="G288" s="28"/>
      <c r="H288" s="28"/>
      <c r="I288" s="28"/>
      <c r="J288" s="28"/>
      <c r="K288" s="28"/>
      <c r="L288" s="35"/>
      <c r="M288" s="18"/>
    </row>
    <row r="289" spans="2:13">
      <c r="B289" s="18"/>
      <c r="C289" s="28"/>
      <c r="D289" s="28"/>
      <c r="E289" s="28"/>
      <c r="F289" s="28"/>
      <c r="G289" s="28"/>
      <c r="H289" s="28"/>
      <c r="I289" s="28"/>
      <c r="J289" s="28"/>
      <c r="K289" s="28"/>
      <c r="L289" s="35"/>
      <c r="M289" s="18"/>
    </row>
    <row r="290" spans="2:13">
      <c r="B290" s="18"/>
      <c r="C290" s="28"/>
      <c r="D290" s="28"/>
      <c r="E290" s="28"/>
      <c r="F290" s="28"/>
      <c r="G290" s="28"/>
      <c r="H290" s="28"/>
      <c r="I290" s="28"/>
      <c r="J290" s="28"/>
      <c r="K290" s="28"/>
      <c r="L290" s="35"/>
      <c r="M290" s="18"/>
    </row>
    <row r="291" spans="2:13">
      <c r="B291" s="18"/>
      <c r="C291" s="28"/>
      <c r="D291" s="28"/>
      <c r="E291" s="28"/>
      <c r="F291" s="28"/>
      <c r="G291" s="28"/>
      <c r="H291" s="28"/>
      <c r="I291" s="28"/>
      <c r="J291" s="28"/>
      <c r="K291" s="28"/>
      <c r="L291" s="35"/>
      <c r="M291" s="18"/>
    </row>
    <row r="292" spans="2:13">
      <c r="B292" s="18"/>
      <c r="C292" s="28"/>
      <c r="D292" s="28"/>
      <c r="E292" s="28"/>
      <c r="F292" s="28"/>
      <c r="G292" s="28"/>
      <c r="H292" s="28"/>
      <c r="I292" s="28"/>
      <c r="J292" s="28"/>
      <c r="K292" s="28"/>
      <c r="L292" s="35"/>
      <c r="M292" s="18"/>
    </row>
    <row r="293" spans="2:13">
      <c r="B293" s="18"/>
      <c r="C293" s="28"/>
      <c r="D293" s="28"/>
      <c r="E293" s="28"/>
      <c r="F293" s="28"/>
      <c r="G293" s="28"/>
      <c r="H293" s="28"/>
      <c r="I293" s="28"/>
      <c r="J293" s="28"/>
      <c r="K293" s="28"/>
      <c r="L293" s="35"/>
      <c r="M293" s="18"/>
    </row>
    <row r="294" spans="2:13">
      <c r="B294" s="18"/>
      <c r="C294" s="28"/>
      <c r="D294" s="28"/>
      <c r="E294" s="28"/>
      <c r="F294" s="28"/>
      <c r="G294" s="28"/>
      <c r="H294" s="28"/>
      <c r="I294" s="28"/>
      <c r="J294" s="28"/>
      <c r="K294" s="28"/>
      <c r="L294" s="35"/>
      <c r="M294" s="18"/>
    </row>
    <row r="295" spans="2:13">
      <c r="B295" s="18"/>
      <c r="C295" s="28"/>
      <c r="D295" s="28"/>
      <c r="E295" s="28"/>
      <c r="F295" s="28"/>
      <c r="G295" s="28"/>
      <c r="H295" s="28"/>
      <c r="I295" s="28"/>
      <c r="J295" s="28"/>
      <c r="K295" s="28"/>
      <c r="L295" s="35"/>
      <c r="M295" s="18"/>
    </row>
    <row r="296" spans="2:13">
      <c r="B296" s="18"/>
      <c r="C296" s="28"/>
      <c r="D296" s="28"/>
      <c r="E296" s="28"/>
      <c r="F296" s="28"/>
      <c r="G296" s="28"/>
      <c r="H296" s="28"/>
      <c r="I296" s="28"/>
      <c r="J296" s="28"/>
      <c r="K296" s="28"/>
      <c r="L296" s="35"/>
      <c r="M296" s="18"/>
    </row>
    <row r="297" spans="2:13">
      <c r="B297" s="18"/>
      <c r="C297" s="28"/>
      <c r="D297" s="28"/>
      <c r="E297" s="28"/>
      <c r="F297" s="28"/>
      <c r="G297" s="28"/>
      <c r="H297" s="28"/>
      <c r="I297" s="28"/>
      <c r="J297" s="28"/>
      <c r="K297" s="28"/>
      <c r="L297" s="35"/>
      <c r="M297" s="18"/>
    </row>
    <row r="298" spans="2:13">
      <c r="B298" s="18"/>
      <c r="C298" s="28"/>
      <c r="D298" s="28"/>
      <c r="E298" s="28"/>
      <c r="F298" s="28"/>
      <c r="G298" s="28"/>
      <c r="H298" s="28"/>
      <c r="I298" s="28"/>
      <c r="J298" s="28"/>
      <c r="K298" s="28"/>
      <c r="L298" s="35"/>
      <c r="M298" s="18"/>
    </row>
    <row r="299" spans="2:13">
      <c r="B299" s="18"/>
      <c r="C299" s="28"/>
      <c r="D299" s="28"/>
      <c r="E299" s="28"/>
      <c r="F299" s="28"/>
      <c r="G299" s="28"/>
      <c r="H299" s="28"/>
      <c r="I299" s="28"/>
      <c r="J299" s="28"/>
      <c r="K299" s="28"/>
      <c r="L299" s="35"/>
      <c r="M299" s="18"/>
    </row>
    <row r="300" spans="2:13">
      <c r="B300" s="18"/>
      <c r="C300" s="28"/>
      <c r="D300" s="28"/>
      <c r="E300" s="28"/>
      <c r="F300" s="28"/>
      <c r="G300" s="28"/>
      <c r="H300" s="28"/>
      <c r="I300" s="28"/>
      <c r="J300" s="28"/>
      <c r="K300" s="28"/>
      <c r="L300" s="35"/>
      <c r="M300" s="18"/>
    </row>
    <row r="301" spans="2:13">
      <c r="B301" s="18"/>
      <c r="C301" s="28"/>
      <c r="D301" s="28"/>
      <c r="E301" s="28"/>
      <c r="F301" s="28"/>
      <c r="G301" s="28"/>
      <c r="H301" s="28"/>
      <c r="I301" s="28"/>
      <c r="J301" s="28"/>
      <c r="K301" s="28"/>
      <c r="L301" s="35"/>
      <c r="M301" s="18"/>
    </row>
    <row r="302" spans="2:13">
      <c r="B302" s="18"/>
      <c r="C302" s="28"/>
      <c r="D302" s="28"/>
      <c r="E302" s="28"/>
      <c r="F302" s="28"/>
      <c r="G302" s="28"/>
      <c r="H302" s="28"/>
      <c r="I302" s="28"/>
      <c r="J302" s="28"/>
      <c r="K302" s="28"/>
      <c r="L302" s="35"/>
      <c r="M302" s="18"/>
    </row>
    <row r="303" spans="2:13">
      <c r="B303" s="18"/>
      <c r="C303" s="28"/>
      <c r="D303" s="28"/>
      <c r="E303" s="28"/>
      <c r="F303" s="28"/>
      <c r="G303" s="28"/>
      <c r="H303" s="28"/>
      <c r="I303" s="28"/>
      <c r="J303" s="28"/>
      <c r="K303" s="28"/>
      <c r="L303" s="35"/>
      <c r="M303" s="18"/>
    </row>
    <row r="304" spans="2:13">
      <c r="B304" s="18"/>
      <c r="C304" s="28"/>
      <c r="D304" s="28"/>
      <c r="E304" s="28"/>
      <c r="F304" s="28"/>
      <c r="G304" s="28"/>
      <c r="H304" s="28"/>
      <c r="I304" s="28"/>
      <c r="J304" s="28"/>
      <c r="K304" s="28"/>
      <c r="L304" s="35"/>
      <c r="M304" s="18"/>
    </row>
    <row r="305" spans="2:13">
      <c r="B305" s="18"/>
      <c r="C305" s="28"/>
      <c r="D305" s="28"/>
      <c r="E305" s="28"/>
      <c r="F305" s="28"/>
      <c r="G305" s="28"/>
      <c r="H305" s="28"/>
      <c r="I305" s="28"/>
      <c r="J305" s="28"/>
      <c r="K305" s="28"/>
      <c r="L305" s="35"/>
      <c r="M305" s="18"/>
    </row>
    <row r="306" spans="2:13">
      <c r="B306" s="18"/>
      <c r="C306" s="28"/>
      <c r="D306" s="28"/>
      <c r="E306" s="28"/>
      <c r="F306" s="28"/>
      <c r="G306" s="28"/>
      <c r="H306" s="28"/>
      <c r="I306" s="28"/>
      <c r="J306" s="28"/>
      <c r="K306" s="28"/>
      <c r="L306" s="35"/>
      <c r="M306" s="18"/>
    </row>
    <row r="307" spans="2:13">
      <c r="B307" s="18"/>
      <c r="C307" s="38"/>
      <c r="D307" s="38"/>
      <c r="E307" s="38"/>
      <c r="F307" s="38"/>
      <c r="G307" s="38"/>
      <c r="H307" s="38"/>
      <c r="I307" s="38"/>
      <c r="J307" s="38"/>
      <c r="K307" s="38"/>
      <c r="L307" s="35"/>
      <c r="M307" s="18"/>
    </row>
    <row r="308" spans="2:13">
      <c r="B308" s="18"/>
      <c r="C308" s="28"/>
      <c r="D308" s="28"/>
      <c r="E308" s="28"/>
      <c r="F308" s="28"/>
      <c r="G308" s="28"/>
      <c r="H308" s="28"/>
      <c r="I308" s="28"/>
      <c r="J308" s="28"/>
      <c r="K308" s="28"/>
      <c r="L308" s="35"/>
      <c r="M308" s="18"/>
    </row>
    <row r="309" spans="2:13">
      <c r="B309" s="18"/>
      <c r="C309" s="28"/>
      <c r="D309" s="28"/>
      <c r="E309" s="28"/>
      <c r="F309" s="28"/>
      <c r="G309" s="28"/>
      <c r="H309" s="28"/>
      <c r="I309" s="28"/>
      <c r="J309" s="28"/>
      <c r="K309" s="28"/>
      <c r="L309" s="35"/>
      <c r="M309" s="18"/>
    </row>
    <row r="310" spans="2:13">
      <c r="B310" s="18"/>
      <c r="C310" s="28"/>
      <c r="D310" s="28"/>
      <c r="E310" s="28"/>
      <c r="F310" s="28"/>
      <c r="G310" s="28"/>
      <c r="H310" s="28"/>
      <c r="I310" s="28"/>
      <c r="J310" s="28"/>
      <c r="K310" s="28"/>
      <c r="L310" s="35"/>
      <c r="M310" s="18"/>
    </row>
    <row r="311" spans="2:13">
      <c r="B311" s="18"/>
      <c r="C311" s="28"/>
      <c r="D311" s="28"/>
      <c r="E311" s="28"/>
      <c r="F311" s="28"/>
      <c r="G311" s="28"/>
      <c r="H311" s="28"/>
      <c r="I311" s="28"/>
      <c r="J311" s="28"/>
      <c r="K311" s="28"/>
      <c r="L311" s="35"/>
      <c r="M311" s="18"/>
    </row>
    <row r="312" spans="2:13">
      <c r="B312" s="18"/>
      <c r="C312" s="28"/>
      <c r="D312" s="28"/>
      <c r="E312" s="28"/>
      <c r="F312" s="28"/>
      <c r="G312" s="28"/>
      <c r="H312" s="28"/>
      <c r="I312" s="28"/>
      <c r="J312" s="28"/>
      <c r="K312" s="28"/>
      <c r="L312" s="35"/>
      <c r="M312" s="18"/>
    </row>
    <row r="313" spans="2:13">
      <c r="B313" s="18"/>
      <c r="C313" s="28"/>
      <c r="D313" s="28"/>
      <c r="E313" s="28"/>
      <c r="F313" s="28"/>
      <c r="G313" s="28"/>
      <c r="H313" s="28"/>
      <c r="I313" s="28"/>
      <c r="J313" s="28"/>
      <c r="K313" s="28"/>
      <c r="L313" s="35"/>
      <c r="M313" s="18"/>
    </row>
    <row r="314" spans="2:13">
      <c r="B314" s="18"/>
      <c r="C314" s="28"/>
      <c r="D314" s="28"/>
      <c r="E314" s="28"/>
      <c r="F314" s="28"/>
      <c r="G314" s="28"/>
      <c r="H314" s="28"/>
      <c r="I314" s="28"/>
      <c r="J314" s="28"/>
      <c r="K314" s="28"/>
      <c r="L314" s="35"/>
      <c r="M314" s="18"/>
    </row>
    <row r="315" spans="2:13">
      <c r="B315" s="18"/>
      <c r="C315" s="28"/>
      <c r="D315" s="28"/>
      <c r="E315" s="28"/>
      <c r="F315" s="28"/>
      <c r="G315" s="28"/>
      <c r="H315" s="28"/>
      <c r="I315" s="28"/>
      <c r="J315" s="28"/>
      <c r="K315" s="28"/>
      <c r="L315" s="35"/>
      <c r="M315" s="18"/>
    </row>
    <row r="316" spans="2:13">
      <c r="B316" s="18"/>
      <c r="C316" s="28"/>
      <c r="D316" s="28"/>
      <c r="E316" s="28"/>
      <c r="F316" s="28"/>
      <c r="G316" s="28"/>
      <c r="H316" s="28"/>
      <c r="I316" s="28"/>
      <c r="J316" s="28"/>
      <c r="K316" s="28"/>
      <c r="L316" s="35"/>
      <c r="M316" s="18"/>
    </row>
    <row r="317" spans="2:13">
      <c r="B317" s="18"/>
      <c r="C317" s="28"/>
      <c r="D317" s="28"/>
      <c r="E317" s="28"/>
      <c r="F317" s="28"/>
      <c r="G317" s="28"/>
      <c r="H317" s="28"/>
      <c r="I317" s="28"/>
      <c r="J317" s="28"/>
      <c r="K317" s="28"/>
      <c r="L317" s="35"/>
      <c r="M317" s="18"/>
    </row>
    <row r="318" spans="2:13">
      <c r="B318" s="18"/>
      <c r="C318" s="28"/>
      <c r="D318" s="28"/>
      <c r="E318" s="28"/>
      <c r="F318" s="28"/>
      <c r="G318" s="28"/>
      <c r="H318" s="28"/>
      <c r="I318" s="28"/>
      <c r="J318" s="28"/>
      <c r="K318" s="28"/>
      <c r="L318" s="35"/>
      <c r="M318" s="18"/>
    </row>
    <row r="319" spans="2:13">
      <c r="B319" s="18"/>
      <c r="C319" s="28"/>
      <c r="D319" s="28"/>
      <c r="E319" s="28"/>
      <c r="F319" s="28"/>
      <c r="G319" s="28"/>
      <c r="H319" s="28"/>
      <c r="I319" s="28"/>
      <c r="J319" s="28"/>
      <c r="K319" s="28"/>
      <c r="L319" s="35"/>
      <c r="M319" s="18"/>
    </row>
    <row r="320" spans="2:13">
      <c r="B320" s="18"/>
      <c r="C320" s="28"/>
      <c r="D320" s="28"/>
      <c r="E320" s="28"/>
      <c r="F320" s="28"/>
      <c r="G320" s="28"/>
      <c r="H320" s="28"/>
      <c r="I320" s="28"/>
      <c r="J320" s="28"/>
      <c r="K320" s="28"/>
      <c r="L320" s="35"/>
      <c r="M320" s="18"/>
    </row>
    <row r="321" spans="2:13">
      <c r="B321" s="18"/>
      <c r="C321" s="28"/>
      <c r="D321" s="28"/>
      <c r="E321" s="28"/>
      <c r="F321" s="28"/>
      <c r="G321" s="28"/>
      <c r="H321" s="28"/>
      <c r="I321" s="28"/>
      <c r="J321" s="28"/>
      <c r="K321" s="28"/>
      <c r="L321" s="35"/>
      <c r="M321" s="18"/>
    </row>
    <row r="322" spans="2:13">
      <c r="B322" s="18"/>
      <c r="C322" s="28"/>
      <c r="D322" s="28"/>
      <c r="E322" s="28"/>
      <c r="F322" s="28"/>
      <c r="G322" s="28"/>
      <c r="H322" s="28"/>
      <c r="I322" s="28"/>
      <c r="J322" s="28"/>
      <c r="K322" s="28"/>
      <c r="L322" s="35"/>
      <c r="M322" s="18"/>
    </row>
    <row r="323" spans="2:13">
      <c r="B323" s="18"/>
      <c r="C323" s="28"/>
      <c r="D323" s="28"/>
      <c r="E323" s="28"/>
      <c r="F323" s="28"/>
      <c r="G323" s="28"/>
      <c r="H323" s="28"/>
      <c r="I323" s="28"/>
      <c r="J323" s="28"/>
      <c r="K323" s="28"/>
      <c r="L323" s="35"/>
      <c r="M323" s="18"/>
    </row>
    <row r="324" spans="2:13">
      <c r="B324" s="18"/>
      <c r="C324" s="28"/>
      <c r="D324" s="28"/>
      <c r="E324" s="28"/>
      <c r="F324" s="28"/>
      <c r="G324" s="28"/>
      <c r="H324" s="28"/>
      <c r="I324" s="28"/>
      <c r="J324" s="28"/>
      <c r="K324" s="28"/>
      <c r="L324" s="35"/>
      <c r="M324" s="18"/>
    </row>
    <row r="325" spans="2:13">
      <c r="B325" s="18"/>
      <c r="C325" s="28"/>
      <c r="D325" s="28"/>
      <c r="E325" s="28"/>
      <c r="F325" s="28"/>
      <c r="G325" s="28"/>
      <c r="H325" s="28"/>
      <c r="I325" s="28"/>
      <c r="J325" s="28"/>
      <c r="K325" s="28"/>
      <c r="L325" s="35"/>
      <c r="M325" s="18"/>
    </row>
    <row r="326" spans="2:13">
      <c r="B326" s="18"/>
      <c r="C326" s="28"/>
      <c r="D326" s="28"/>
      <c r="E326" s="28"/>
      <c r="F326" s="28"/>
      <c r="G326" s="28"/>
      <c r="H326" s="28"/>
      <c r="I326" s="28"/>
      <c r="J326" s="28"/>
      <c r="K326" s="28"/>
      <c r="L326" s="35"/>
      <c r="M326" s="18"/>
    </row>
    <row r="327" spans="2:13">
      <c r="B327" s="18"/>
      <c r="C327" s="28"/>
      <c r="D327" s="28"/>
      <c r="E327" s="28"/>
      <c r="F327" s="28"/>
      <c r="G327" s="28"/>
      <c r="H327" s="28"/>
      <c r="I327" s="28"/>
      <c r="J327" s="28"/>
      <c r="K327" s="28"/>
      <c r="L327" s="35"/>
      <c r="M327" s="18"/>
    </row>
    <row r="328" spans="2:13">
      <c r="B328" s="18"/>
      <c r="C328" s="28"/>
      <c r="D328" s="28"/>
      <c r="E328" s="28"/>
      <c r="F328" s="28"/>
      <c r="G328" s="28"/>
      <c r="H328" s="28"/>
      <c r="I328" s="28"/>
      <c r="J328" s="28"/>
      <c r="K328" s="28"/>
      <c r="L328" s="35"/>
      <c r="M328" s="18"/>
    </row>
    <row r="329" spans="2:13">
      <c r="B329" s="18"/>
      <c r="C329" s="28"/>
      <c r="D329" s="28"/>
      <c r="E329" s="28"/>
      <c r="F329" s="28"/>
      <c r="G329" s="28"/>
      <c r="H329" s="28"/>
      <c r="I329" s="28"/>
      <c r="J329" s="28"/>
      <c r="K329" s="28"/>
      <c r="L329" s="35"/>
      <c r="M329" s="18"/>
    </row>
    <row r="330" spans="2:13">
      <c r="B330" s="18"/>
      <c r="C330" s="28"/>
      <c r="D330" s="28"/>
      <c r="E330" s="28"/>
      <c r="F330" s="28"/>
      <c r="G330" s="28"/>
      <c r="H330" s="28"/>
      <c r="I330" s="28"/>
      <c r="J330" s="28"/>
      <c r="K330" s="28"/>
      <c r="L330" s="35"/>
      <c r="M330" s="18"/>
    </row>
    <row r="331" spans="2:13">
      <c r="B331" s="18"/>
      <c r="C331" s="28"/>
      <c r="D331" s="28"/>
      <c r="E331" s="28"/>
      <c r="F331" s="28"/>
      <c r="G331" s="28"/>
      <c r="H331" s="28"/>
      <c r="I331" s="28"/>
      <c r="J331" s="28"/>
      <c r="K331" s="28"/>
      <c r="L331" s="35"/>
      <c r="M331" s="18"/>
    </row>
    <row r="332" spans="2:13">
      <c r="B332" s="18"/>
      <c r="C332" s="28"/>
      <c r="D332" s="28"/>
      <c r="E332" s="28"/>
      <c r="F332" s="28"/>
      <c r="G332" s="28"/>
      <c r="H332" s="28"/>
      <c r="I332" s="28"/>
      <c r="J332" s="28"/>
      <c r="K332" s="28"/>
      <c r="L332" s="35"/>
      <c r="M332" s="18"/>
    </row>
    <row r="333" spans="2:13">
      <c r="B333" s="18"/>
      <c r="C333" s="28"/>
      <c r="D333" s="28"/>
      <c r="E333" s="28"/>
      <c r="F333" s="28"/>
      <c r="G333" s="28"/>
      <c r="H333" s="28"/>
      <c r="I333" s="28"/>
      <c r="J333" s="28"/>
      <c r="K333" s="28"/>
      <c r="L333" s="35"/>
      <c r="M333" s="18"/>
    </row>
    <row r="334" spans="2:13">
      <c r="B334" s="18"/>
      <c r="C334" s="28"/>
      <c r="D334" s="28"/>
      <c r="E334" s="28"/>
      <c r="F334" s="28"/>
      <c r="G334" s="28"/>
      <c r="H334" s="28"/>
      <c r="I334" s="28"/>
      <c r="J334" s="28"/>
      <c r="K334" s="28"/>
      <c r="L334" s="35"/>
      <c r="M334" s="18"/>
    </row>
    <row r="335" spans="2:13">
      <c r="B335" s="18"/>
      <c r="C335" s="28"/>
      <c r="D335" s="28"/>
      <c r="E335" s="28"/>
      <c r="F335" s="28"/>
      <c r="G335" s="28"/>
      <c r="H335" s="28"/>
      <c r="I335" s="28"/>
      <c r="J335" s="28"/>
      <c r="K335" s="28"/>
      <c r="L335" s="35"/>
      <c r="M335" s="18"/>
    </row>
    <row r="336" spans="2:13">
      <c r="B336" s="18"/>
      <c r="C336" s="28"/>
      <c r="D336" s="28"/>
      <c r="E336" s="28"/>
      <c r="F336" s="28"/>
      <c r="G336" s="28"/>
      <c r="H336" s="28"/>
      <c r="I336" s="28"/>
      <c r="J336" s="28"/>
      <c r="K336" s="28"/>
      <c r="L336" s="35"/>
      <c r="M336" s="18"/>
    </row>
    <row r="337" spans="2:13">
      <c r="B337" s="18"/>
      <c r="C337" s="28"/>
      <c r="D337" s="28"/>
      <c r="E337" s="28"/>
      <c r="F337" s="28"/>
      <c r="G337" s="28"/>
      <c r="H337" s="28"/>
      <c r="I337" s="28"/>
      <c r="J337" s="28"/>
      <c r="K337" s="28"/>
      <c r="L337" s="35"/>
      <c r="M337" s="18"/>
    </row>
    <row r="338" spans="2:13">
      <c r="B338" s="18"/>
      <c r="C338" s="28"/>
      <c r="D338" s="28"/>
      <c r="E338" s="28"/>
      <c r="F338" s="28"/>
      <c r="G338" s="28"/>
      <c r="H338" s="28"/>
      <c r="I338" s="28"/>
      <c r="J338" s="28"/>
      <c r="K338" s="28"/>
      <c r="L338" s="35"/>
      <c r="M338" s="18"/>
    </row>
    <row r="339" spans="2:13">
      <c r="B339" s="18"/>
      <c r="C339" s="28"/>
      <c r="D339" s="28"/>
      <c r="E339" s="28"/>
      <c r="F339" s="28"/>
      <c r="G339" s="28"/>
      <c r="H339" s="28"/>
      <c r="I339" s="28"/>
      <c r="J339" s="28"/>
      <c r="K339" s="28"/>
      <c r="L339" s="35"/>
      <c r="M339" s="18"/>
    </row>
    <row r="340" spans="2:13">
      <c r="B340" s="18"/>
      <c r="C340" s="28"/>
      <c r="D340" s="28"/>
      <c r="E340" s="28"/>
      <c r="F340" s="28"/>
      <c r="G340" s="28"/>
      <c r="H340" s="28"/>
      <c r="I340" s="28"/>
      <c r="J340" s="28"/>
      <c r="K340" s="28"/>
      <c r="L340" s="35"/>
      <c r="M340" s="18"/>
    </row>
    <row r="341" spans="2:13">
      <c r="B341" s="18"/>
      <c r="C341" s="28"/>
      <c r="D341" s="28"/>
      <c r="E341" s="28"/>
      <c r="F341" s="28"/>
      <c r="G341" s="28"/>
      <c r="H341" s="28"/>
      <c r="I341" s="28"/>
      <c r="J341" s="28"/>
      <c r="K341" s="28"/>
      <c r="L341" s="35"/>
      <c r="M341" s="18"/>
    </row>
    <row r="342" spans="2:13">
      <c r="B342" s="18"/>
      <c r="C342" s="28"/>
      <c r="D342" s="28"/>
      <c r="E342" s="28"/>
      <c r="F342" s="28"/>
      <c r="G342" s="28"/>
      <c r="H342" s="28"/>
      <c r="I342" s="28"/>
      <c r="J342" s="28"/>
      <c r="K342" s="28"/>
      <c r="L342" s="35"/>
      <c r="M342" s="18"/>
    </row>
    <row r="343" spans="2:13">
      <c r="B343" s="18"/>
      <c r="C343" s="28"/>
      <c r="D343" s="28"/>
      <c r="E343" s="28"/>
      <c r="F343" s="28"/>
      <c r="G343" s="28"/>
      <c r="H343" s="28"/>
      <c r="I343" s="28"/>
      <c r="J343" s="28"/>
      <c r="K343" s="28"/>
      <c r="L343" s="35"/>
      <c r="M343" s="18"/>
    </row>
    <row r="344" spans="2:13">
      <c r="B344" s="18"/>
      <c r="C344" s="28"/>
      <c r="D344" s="28"/>
      <c r="E344" s="28"/>
      <c r="F344" s="28"/>
      <c r="G344" s="28"/>
      <c r="H344" s="28"/>
      <c r="I344" s="28"/>
      <c r="J344" s="28"/>
      <c r="K344" s="28"/>
      <c r="L344" s="35"/>
      <c r="M344" s="18"/>
    </row>
    <row r="345" spans="2:13">
      <c r="B345" s="18"/>
      <c r="C345" s="28"/>
      <c r="D345" s="28"/>
      <c r="E345" s="28"/>
      <c r="F345" s="28"/>
      <c r="G345" s="28"/>
      <c r="H345" s="28"/>
      <c r="I345" s="28"/>
      <c r="J345" s="28"/>
      <c r="K345" s="28"/>
      <c r="L345" s="35"/>
      <c r="M345" s="18"/>
    </row>
    <row r="346" spans="2:13">
      <c r="B346" s="18"/>
      <c r="C346" s="28"/>
      <c r="D346" s="28"/>
      <c r="E346" s="28"/>
      <c r="F346" s="28"/>
      <c r="G346" s="28"/>
      <c r="H346" s="28"/>
      <c r="I346" s="28"/>
      <c r="J346" s="28"/>
      <c r="K346" s="28"/>
      <c r="L346" s="35"/>
      <c r="M346" s="18"/>
    </row>
    <row r="347" spans="2:13">
      <c r="B347" s="18"/>
      <c r="C347" s="28"/>
      <c r="D347" s="28"/>
      <c r="E347" s="28"/>
      <c r="F347" s="28"/>
      <c r="G347" s="28"/>
      <c r="H347" s="28"/>
      <c r="I347" s="28"/>
      <c r="J347" s="28"/>
      <c r="K347" s="28"/>
      <c r="L347" s="35"/>
      <c r="M347" s="18"/>
    </row>
    <row r="348" spans="2:13">
      <c r="B348" s="18"/>
      <c r="C348" s="38"/>
      <c r="D348" s="38"/>
      <c r="E348" s="28"/>
      <c r="F348" s="28"/>
      <c r="G348" s="28"/>
      <c r="H348" s="38"/>
      <c r="I348" s="38"/>
      <c r="J348" s="38"/>
      <c r="K348" s="38"/>
      <c r="L348" s="35"/>
      <c r="M348" s="18"/>
    </row>
    <row r="349" spans="2:13">
      <c r="B349" s="18"/>
      <c r="C349" s="28"/>
      <c r="D349" s="28"/>
      <c r="E349" s="28"/>
      <c r="F349" s="28"/>
      <c r="G349" s="28"/>
      <c r="H349" s="28"/>
      <c r="I349" s="28"/>
      <c r="J349" s="28"/>
      <c r="K349" s="28"/>
      <c r="L349" s="35"/>
      <c r="M349" s="18"/>
    </row>
    <row r="350" spans="2:13">
      <c r="B350" s="18"/>
      <c r="C350" s="28"/>
      <c r="D350" s="28"/>
      <c r="E350" s="28"/>
      <c r="F350" s="28"/>
      <c r="G350" s="28"/>
      <c r="H350" s="28"/>
      <c r="I350" s="28"/>
      <c r="J350" s="28"/>
      <c r="K350" s="28"/>
      <c r="L350" s="35"/>
      <c r="M350" s="18"/>
    </row>
    <row r="351" spans="2:13">
      <c r="B351" s="18"/>
      <c r="C351" s="28"/>
      <c r="D351" s="28"/>
      <c r="E351" s="28"/>
      <c r="F351" s="28"/>
      <c r="G351" s="28"/>
      <c r="H351" s="28"/>
      <c r="I351" s="28"/>
      <c r="J351" s="28"/>
      <c r="K351" s="28"/>
      <c r="L351" s="35"/>
      <c r="M351" s="18"/>
    </row>
    <row r="352" spans="2:13">
      <c r="B352" s="18"/>
      <c r="C352" s="28"/>
      <c r="D352" s="28"/>
      <c r="E352" s="28"/>
      <c r="F352" s="28"/>
      <c r="G352" s="28"/>
      <c r="H352" s="28"/>
      <c r="I352" s="28"/>
      <c r="J352" s="28"/>
      <c r="K352" s="28"/>
      <c r="L352" s="35"/>
      <c r="M352" s="18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phoneticPr fontId="0" type="noConversion"/>
  <hyperlinks>
    <hyperlink ref="A226" location="Future Intra!R1C1" display="PREVIOUS"/>
    <hyperlink ref="M5" location="Main!A1" display="Back to Main Page"/>
    <hyperlink ref="A168:M168" location="Future Intra!R1C1" display="PREVIOUS"/>
  </hyperlinks>
  <pageMargins left="0.74791666666666667" right="0.74791666666666667" top="0.98402777777777772" bottom="0.98402777777777772" header="0.51180555555555551" footer="0.51180555555555551"/>
  <pageSetup paperSize="9" firstPageNumber="0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4"/>
  <dimension ref="A1:O534"/>
  <sheetViews>
    <sheetView zoomScale="85" zoomScaleNormal="85" workbookViewId="0">
      <pane ySplit="10" topLeftCell="A11" activePane="bottomLeft" state="frozen"/>
      <selection pane="bottomLeft" activeCell="N18" sqref="N18"/>
    </sheetView>
  </sheetViews>
  <sheetFormatPr defaultRowHeight="12.75"/>
  <cols>
    <col min="1" max="1" width="7.28515625" style="1" customWidth="1"/>
    <col min="2" max="2" width="14.28515625" style="1" customWidth="1"/>
    <col min="3" max="3" width="12.7109375" style="1" customWidth="1"/>
    <col min="4" max="4" width="12.28515625" style="1" customWidth="1"/>
    <col min="5" max="6" width="9.7109375" style="1" customWidth="1"/>
    <col min="7" max="10" width="11.42578125" style="1" customWidth="1"/>
    <col min="11" max="11" width="10" style="1" customWidth="1"/>
    <col min="12" max="12" width="10.5703125" style="1" customWidth="1"/>
    <col min="13" max="13" width="11.85546875" style="1" customWidth="1"/>
    <col min="14" max="16384" width="9.140625" style="1"/>
  </cols>
  <sheetData>
    <row r="1" spans="1:15">
      <c r="A1" s="534"/>
      <c r="B1" s="534"/>
      <c r="C1" s="45"/>
      <c r="D1" s="45"/>
    </row>
    <row r="2" spans="1:15">
      <c r="A2" s="32"/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</row>
    <row r="3" spans="1:15">
      <c r="A3" s="32"/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</row>
    <row r="4" spans="1:15">
      <c r="A4" s="32"/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</row>
    <row r="5" spans="1:15" ht="26.25" customHeight="1">
      <c r="L5" s="71" t="s">
        <v>237</v>
      </c>
    </row>
    <row r="6" spans="1:15">
      <c r="A6" s="46" t="s">
        <v>12</v>
      </c>
      <c r="K6" s="10">
        <f>Main!B10</f>
        <v>43402</v>
      </c>
    </row>
    <row r="7" spans="1:15">
      <c r="A7"/>
      <c r="C7" s="1" t="s">
        <v>240</v>
      </c>
    </row>
    <row r="8" spans="1:15" ht="13.5" thickBot="1">
      <c r="A8" s="43"/>
      <c r="B8" s="6"/>
      <c r="C8" s="6"/>
      <c r="D8" s="6"/>
      <c r="E8" s="6"/>
      <c r="F8" s="6"/>
      <c r="G8" s="47"/>
      <c r="H8" s="6"/>
      <c r="I8" s="6"/>
      <c r="J8" s="6"/>
      <c r="K8" s="6"/>
      <c r="L8" s="6"/>
      <c r="M8" s="6"/>
    </row>
    <row r="9" spans="1:15" ht="13.5" customHeight="1" thickBot="1">
      <c r="A9" s="531" t="s">
        <v>13</v>
      </c>
      <c r="B9" s="532" t="s">
        <v>14</v>
      </c>
      <c r="C9" s="530" t="s">
        <v>15</v>
      </c>
      <c r="D9" s="530" t="s">
        <v>16</v>
      </c>
      <c r="E9" s="530" t="s">
        <v>17</v>
      </c>
      <c r="F9" s="530"/>
      <c r="G9" s="530"/>
      <c r="H9" s="530" t="s">
        <v>18</v>
      </c>
      <c r="I9" s="530"/>
      <c r="J9" s="530"/>
      <c r="K9" s="23"/>
      <c r="L9" s="24"/>
      <c r="M9" s="34"/>
    </row>
    <row r="10" spans="1:15" ht="42.75" customHeight="1">
      <c r="A10" s="526"/>
      <c r="B10" s="528"/>
      <c r="C10" s="533" t="s">
        <v>19</v>
      </c>
      <c r="D10" s="533"/>
      <c r="E10" s="15" t="s">
        <v>20</v>
      </c>
      <c r="F10" s="15" t="s">
        <v>21</v>
      </c>
      <c r="G10" s="15" t="s">
        <v>22</v>
      </c>
      <c r="H10" s="15" t="s">
        <v>23</v>
      </c>
      <c r="I10" s="15" t="s">
        <v>24</v>
      </c>
      <c r="J10" s="15" t="s">
        <v>25</v>
      </c>
      <c r="K10" s="15" t="s">
        <v>26</v>
      </c>
      <c r="L10" s="69" t="s">
        <v>27</v>
      </c>
      <c r="M10" s="73" t="s">
        <v>238</v>
      </c>
    </row>
    <row r="11" spans="1:15" ht="12" customHeight="1">
      <c r="A11" s="65">
        <v>1</v>
      </c>
      <c r="B11" s="117" t="s">
        <v>392</v>
      </c>
      <c r="C11" s="120">
        <v>19360.599999999999</v>
      </c>
      <c r="D11" s="118">
        <v>19426.866666666665</v>
      </c>
      <c r="E11" s="118">
        <v>19053.73333333333</v>
      </c>
      <c r="F11" s="118">
        <v>18746.866666666665</v>
      </c>
      <c r="G11" s="118">
        <v>18373.73333333333</v>
      </c>
      <c r="H11" s="118">
        <v>19733.73333333333</v>
      </c>
      <c r="I11" s="118">
        <v>20106.866666666669</v>
      </c>
      <c r="J11" s="118">
        <v>20413.73333333333</v>
      </c>
      <c r="K11" s="117">
        <v>19800</v>
      </c>
      <c r="L11" s="117">
        <v>19120</v>
      </c>
      <c r="M11" s="117">
        <v>2.4760000000000001E-2</v>
      </c>
    </row>
    <row r="12" spans="1:15" ht="12" customHeight="1">
      <c r="A12" s="65">
        <v>2</v>
      </c>
      <c r="B12" s="117" t="s">
        <v>394</v>
      </c>
      <c r="C12" s="120">
        <v>84</v>
      </c>
      <c r="D12" s="118">
        <v>84</v>
      </c>
      <c r="E12" s="118">
        <v>84</v>
      </c>
      <c r="F12" s="118">
        <v>84</v>
      </c>
      <c r="G12" s="118">
        <v>84</v>
      </c>
      <c r="H12" s="118">
        <v>84</v>
      </c>
      <c r="I12" s="118">
        <v>84</v>
      </c>
      <c r="J12" s="118">
        <v>84</v>
      </c>
      <c r="K12" s="117">
        <v>84</v>
      </c>
      <c r="L12" s="117">
        <v>84</v>
      </c>
      <c r="M12" s="117">
        <v>0.18365999999999999</v>
      </c>
    </row>
    <row r="13" spans="1:15" ht="12" customHeight="1">
      <c r="A13" s="65">
        <v>3</v>
      </c>
      <c r="B13" s="117" t="s">
        <v>395</v>
      </c>
      <c r="C13" s="120">
        <v>1250.2</v>
      </c>
      <c r="D13" s="118">
        <v>1265.3999999999999</v>
      </c>
      <c r="E13" s="118">
        <v>1232.7999999999997</v>
      </c>
      <c r="F13" s="118">
        <v>1215.3999999999999</v>
      </c>
      <c r="G13" s="118">
        <v>1182.7999999999997</v>
      </c>
      <c r="H13" s="118">
        <v>1282.7999999999997</v>
      </c>
      <c r="I13" s="118">
        <v>1315.3999999999996</v>
      </c>
      <c r="J13" s="118">
        <v>1332.7999999999997</v>
      </c>
      <c r="K13" s="117">
        <v>1298</v>
      </c>
      <c r="L13" s="117">
        <v>1248</v>
      </c>
      <c r="M13" s="117">
        <v>0.39612999999999998</v>
      </c>
    </row>
    <row r="14" spans="1:15" ht="12" customHeight="1">
      <c r="A14" s="65">
        <v>4</v>
      </c>
      <c r="B14" s="117" t="s">
        <v>396</v>
      </c>
      <c r="C14" s="120">
        <v>71.05</v>
      </c>
      <c r="D14" s="118">
        <v>71.516666666666666</v>
      </c>
      <c r="E14" s="118">
        <v>70.133333333333326</v>
      </c>
      <c r="F14" s="118">
        <v>69.216666666666654</v>
      </c>
      <c r="G14" s="118">
        <v>67.833333333333314</v>
      </c>
      <c r="H14" s="118">
        <v>72.433333333333337</v>
      </c>
      <c r="I14" s="118">
        <v>73.816666666666691</v>
      </c>
      <c r="J14" s="118">
        <v>74.733333333333348</v>
      </c>
      <c r="K14" s="117">
        <v>72.900000000000006</v>
      </c>
      <c r="L14" s="117">
        <v>70.599999999999994</v>
      </c>
      <c r="M14" s="117">
        <v>3.29454</v>
      </c>
    </row>
    <row r="15" spans="1:15" ht="12" customHeight="1">
      <c r="A15" s="65">
        <v>5</v>
      </c>
      <c r="B15" s="117" t="s">
        <v>186</v>
      </c>
      <c r="C15" s="120">
        <v>1232.6500000000001</v>
      </c>
      <c r="D15" s="118">
        <v>1230.8833333333334</v>
      </c>
      <c r="E15" s="118">
        <v>1206.7666666666669</v>
      </c>
      <c r="F15" s="118">
        <v>1180.8833333333334</v>
      </c>
      <c r="G15" s="118">
        <v>1156.7666666666669</v>
      </c>
      <c r="H15" s="118">
        <v>1256.7666666666669</v>
      </c>
      <c r="I15" s="118">
        <v>1280.8833333333332</v>
      </c>
      <c r="J15" s="118">
        <v>1306.7666666666669</v>
      </c>
      <c r="K15" s="117">
        <v>1255</v>
      </c>
      <c r="L15" s="117">
        <v>1205</v>
      </c>
      <c r="M15" s="117">
        <v>0.29738999999999999</v>
      </c>
    </row>
    <row r="16" spans="1:15" ht="12" customHeight="1">
      <c r="A16" s="65">
        <v>6</v>
      </c>
      <c r="B16" s="117" t="s">
        <v>2268</v>
      </c>
      <c r="C16" s="120">
        <v>94.45</v>
      </c>
      <c r="D16" s="118">
        <v>94.333333333333329</v>
      </c>
      <c r="E16" s="118">
        <v>90.666666666666657</v>
      </c>
      <c r="F16" s="118">
        <v>86.883333333333326</v>
      </c>
      <c r="G16" s="118">
        <v>83.216666666666654</v>
      </c>
      <c r="H16" s="118">
        <v>98.11666666666666</v>
      </c>
      <c r="I16" s="118">
        <v>101.78333333333332</v>
      </c>
      <c r="J16" s="118">
        <v>105.56666666666666</v>
      </c>
      <c r="K16" s="117">
        <v>98</v>
      </c>
      <c r="L16" s="117">
        <v>90.55</v>
      </c>
      <c r="M16" s="117">
        <v>24.02468</v>
      </c>
    </row>
    <row r="17" spans="1:13" ht="12" customHeight="1">
      <c r="A17" s="65">
        <v>7</v>
      </c>
      <c r="B17" s="117" t="s">
        <v>398</v>
      </c>
      <c r="C17" s="120">
        <v>177.65</v>
      </c>
      <c r="D17" s="118">
        <v>176.54999999999998</v>
      </c>
      <c r="E17" s="118">
        <v>173.09999999999997</v>
      </c>
      <c r="F17" s="118">
        <v>168.54999999999998</v>
      </c>
      <c r="G17" s="118">
        <v>165.09999999999997</v>
      </c>
      <c r="H17" s="118">
        <v>181.09999999999997</v>
      </c>
      <c r="I17" s="118">
        <v>184.54999999999995</v>
      </c>
      <c r="J17" s="118">
        <v>189.09999999999997</v>
      </c>
      <c r="K17" s="117">
        <v>180</v>
      </c>
      <c r="L17" s="117">
        <v>172</v>
      </c>
      <c r="M17" s="117">
        <v>3.27075</v>
      </c>
    </row>
    <row r="18" spans="1:13" ht="12" customHeight="1">
      <c r="A18" s="65">
        <v>8</v>
      </c>
      <c r="B18" s="117" t="s">
        <v>30</v>
      </c>
      <c r="C18" s="120">
        <v>1349.65</v>
      </c>
      <c r="D18" s="118">
        <v>1354.2833333333335</v>
      </c>
      <c r="E18" s="118">
        <v>1338.5666666666671</v>
      </c>
      <c r="F18" s="118">
        <v>1327.4833333333336</v>
      </c>
      <c r="G18" s="118">
        <v>1311.7666666666671</v>
      </c>
      <c r="H18" s="118">
        <v>1365.366666666667</v>
      </c>
      <c r="I18" s="118">
        <v>1381.0833333333337</v>
      </c>
      <c r="J18" s="118">
        <v>1392.166666666667</v>
      </c>
      <c r="K18" s="117">
        <v>1370</v>
      </c>
      <c r="L18" s="117">
        <v>1343.2</v>
      </c>
      <c r="M18" s="117">
        <v>4.7560700000000002</v>
      </c>
    </row>
    <row r="19" spans="1:13" ht="12" customHeight="1">
      <c r="A19" s="65">
        <v>9</v>
      </c>
      <c r="B19" s="117" t="s">
        <v>32</v>
      </c>
      <c r="C19" s="120">
        <v>304.10000000000002</v>
      </c>
      <c r="D19" s="118">
        <v>305.36666666666673</v>
      </c>
      <c r="E19" s="118">
        <v>300.18333333333345</v>
      </c>
      <c r="F19" s="118">
        <v>296.26666666666671</v>
      </c>
      <c r="G19" s="118">
        <v>291.08333333333343</v>
      </c>
      <c r="H19" s="118">
        <v>309.28333333333347</v>
      </c>
      <c r="I19" s="118">
        <v>314.46666666666675</v>
      </c>
      <c r="J19" s="118">
        <v>318.3833333333335</v>
      </c>
      <c r="K19" s="117">
        <v>310.55</v>
      </c>
      <c r="L19" s="117">
        <v>301.45</v>
      </c>
      <c r="M19" s="117">
        <v>47.043439999999997</v>
      </c>
    </row>
    <row r="20" spans="1:13" ht="12" customHeight="1">
      <c r="A20" s="65">
        <v>10</v>
      </c>
      <c r="B20" s="117" t="s">
        <v>33</v>
      </c>
      <c r="C20" s="120">
        <v>35.549999999999997</v>
      </c>
      <c r="D20" s="118">
        <v>34.666666666666664</v>
      </c>
      <c r="E20" s="118">
        <v>33.18333333333333</v>
      </c>
      <c r="F20" s="118">
        <v>30.816666666666663</v>
      </c>
      <c r="G20" s="118">
        <v>29.333333333333329</v>
      </c>
      <c r="H20" s="118">
        <v>37.033333333333331</v>
      </c>
      <c r="I20" s="118">
        <v>38.516666666666666</v>
      </c>
      <c r="J20" s="118">
        <v>40.883333333333333</v>
      </c>
      <c r="K20" s="117">
        <v>36.15</v>
      </c>
      <c r="L20" s="117">
        <v>32.299999999999997</v>
      </c>
      <c r="M20" s="117">
        <v>256.59732000000002</v>
      </c>
    </row>
    <row r="21" spans="1:13" ht="12" customHeight="1">
      <c r="A21" s="65">
        <v>11</v>
      </c>
      <c r="B21" s="117" t="s">
        <v>406</v>
      </c>
      <c r="C21" s="120">
        <v>155.65</v>
      </c>
      <c r="D21" s="118">
        <v>155.25</v>
      </c>
      <c r="E21" s="118">
        <v>152.4</v>
      </c>
      <c r="F21" s="118">
        <v>149.15</v>
      </c>
      <c r="G21" s="118">
        <v>146.30000000000001</v>
      </c>
      <c r="H21" s="118">
        <v>158.5</v>
      </c>
      <c r="I21" s="118">
        <v>161.35000000000002</v>
      </c>
      <c r="J21" s="118">
        <v>164.6</v>
      </c>
      <c r="K21" s="117">
        <v>158.1</v>
      </c>
      <c r="L21" s="117">
        <v>152</v>
      </c>
      <c r="M21" s="117">
        <v>0.21720999999999999</v>
      </c>
    </row>
    <row r="22" spans="1:13" ht="12" customHeight="1">
      <c r="A22" s="65">
        <v>12</v>
      </c>
      <c r="B22" s="117" t="s">
        <v>1914</v>
      </c>
      <c r="C22" s="120">
        <v>176.7</v>
      </c>
      <c r="D22" s="118">
        <v>177.43333333333331</v>
      </c>
      <c r="E22" s="118">
        <v>174.36666666666662</v>
      </c>
      <c r="F22" s="118">
        <v>172.0333333333333</v>
      </c>
      <c r="G22" s="118">
        <v>168.96666666666661</v>
      </c>
      <c r="H22" s="118">
        <v>179.76666666666662</v>
      </c>
      <c r="I22" s="118">
        <v>182.83333333333329</v>
      </c>
      <c r="J22" s="118">
        <v>185.16666666666663</v>
      </c>
      <c r="K22" s="117">
        <v>180.5</v>
      </c>
      <c r="L22" s="117">
        <v>175.1</v>
      </c>
      <c r="M22" s="117">
        <v>0.65400000000000003</v>
      </c>
    </row>
    <row r="23" spans="1:13">
      <c r="A23" s="65">
        <v>13</v>
      </c>
      <c r="B23" s="117" t="s">
        <v>413</v>
      </c>
      <c r="C23" s="120">
        <v>227.35</v>
      </c>
      <c r="D23" s="118">
        <v>225.18333333333331</v>
      </c>
      <c r="E23" s="118">
        <v>221.46666666666661</v>
      </c>
      <c r="F23" s="118">
        <v>215.58333333333331</v>
      </c>
      <c r="G23" s="118">
        <v>211.86666666666662</v>
      </c>
      <c r="H23" s="118">
        <v>231.06666666666661</v>
      </c>
      <c r="I23" s="118">
        <v>234.7833333333333</v>
      </c>
      <c r="J23" s="118">
        <v>240.6666666666666</v>
      </c>
      <c r="K23" s="117">
        <v>228.9</v>
      </c>
      <c r="L23" s="117">
        <v>219.3</v>
      </c>
      <c r="M23" s="117">
        <v>0.74839</v>
      </c>
    </row>
    <row r="24" spans="1:13">
      <c r="A24" s="65">
        <v>14</v>
      </c>
      <c r="B24" s="117" t="s">
        <v>417</v>
      </c>
      <c r="C24" s="120">
        <v>1699.15</v>
      </c>
      <c r="D24" s="118">
        <v>1683.1166666666668</v>
      </c>
      <c r="E24" s="118">
        <v>1591.5333333333335</v>
      </c>
      <c r="F24" s="118">
        <v>1483.9166666666667</v>
      </c>
      <c r="G24" s="118">
        <v>1392.3333333333335</v>
      </c>
      <c r="H24" s="118">
        <v>1790.7333333333336</v>
      </c>
      <c r="I24" s="118">
        <v>1882.3166666666666</v>
      </c>
      <c r="J24" s="118">
        <v>1989.9333333333336</v>
      </c>
      <c r="K24" s="117">
        <v>1774.7</v>
      </c>
      <c r="L24" s="117">
        <v>1575.5</v>
      </c>
      <c r="M24" s="117">
        <v>0.31569000000000003</v>
      </c>
    </row>
    <row r="25" spans="1:13">
      <c r="A25" s="65">
        <v>15</v>
      </c>
      <c r="B25" s="117" t="s">
        <v>235</v>
      </c>
      <c r="C25" s="120">
        <v>977.35</v>
      </c>
      <c r="D25" s="118">
        <v>987.30000000000007</v>
      </c>
      <c r="E25" s="118">
        <v>962.05000000000018</v>
      </c>
      <c r="F25" s="118">
        <v>946.75000000000011</v>
      </c>
      <c r="G25" s="118">
        <v>921.50000000000023</v>
      </c>
      <c r="H25" s="118">
        <v>1002.6000000000001</v>
      </c>
      <c r="I25" s="118">
        <v>1027.8499999999999</v>
      </c>
      <c r="J25" s="118">
        <v>1043.1500000000001</v>
      </c>
      <c r="K25" s="117">
        <v>1012.55</v>
      </c>
      <c r="L25" s="117">
        <v>972</v>
      </c>
      <c r="M25" s="117">
        <v>2.0768399999999998</v>
      </c>
    </row>
    <row r="26" spans="1:13">
      <c r="A26" s="65">
        <v>16</v>
      </c>
      <c r="B26" s="117" t="s">
        <v>424</v>
      </c>
      <c r="C26" s="120">
        <v>1499.95</v>
      </c>
      <c r="D26" s="118">
        <v>1498.5500000000002</v>
      </c>
      <c r="E26" s="118">
        <v>1476.7000000000003</v>
      </c>
      <c r="F26" s="118">
        <v>1453.45</v>
      </c>
      <c r="G26" s="118">
        <v>1431.6000000000001</v>
      </c>
      <c r="H26" s="118">
        <v>1521.8000000000004</v>
      </c>
      <c r="I26" s="118">
        <v>1543.6500000000003</v>
      </c>
      <c r="J26" s="118">
        <v>1566.9000000000005</v>
      </c>
      <c r="K26" s="117">
        <v>1520.4</v>
      </c>
      <c r="L26" s="117">
        <v>1475.3</v>
      </c>
      <c r="M26" s="117">
        <v>4.1340000000000002E-2</v>
      </c>
    </row>
    <row r="27" spans="1:13">
      <c r="A27" s="65">
        <v>17</v>
      </c>
      <c r="B27" s="117" t="s">
        <v>34</v>
      </c>
      <c r="C27" s="120">
        <v>37.049999999999997</v>
      </c>
      <c r="D27" s="118">
        <v>36.949999999999996</v>
      </c>
      <c r="E27" s="118">
        <v>36.399999999999991</v>
      </c>
      <c r="F27" s="118">
        <v>35.749999999999993</v>
      </c>
      <c r="G27" s="118">
        <v>35.199999999999989</v>
      </c>
      <c r="H27" s="118">
        <v>37.599999999999994</v>
      </c>
      <c r="I27" s="118">
        <v>38.149999999999991</v>
      </c>
      <c r="J27" s="118">
        <v>38.799999999999997</v>
      </c>
      <c r="K27" s="117">
        <v>37.5</v>
      </c>
      <c r="L27" s="117">
        <v>36.299999999999997</v>
      </c>
      <c r="M27" s="117">
        <v>28.68103</v>
      </c>
    </row>
    <row r="28" spans="1:13">
      <c r="A28" s="65">
        <v>18</v>
      </c>
      <c r="B28" s="117" t="s">
        <v>428</v>
      </c>
      <c r="C28" s="120">
        <v>1940.3</v>
      </c>
      <c r="D28" s="118">
        <v>1944.95</v>
      </c>
      <c r="E28" s="118">
        <v>1920.4</v>
      </c>
      <c r="F28" s="118">
        <v>1900.5</v>
      </c>
      <c r="G28" s="118">
        <v>1875.95</v>
      </c>
      <c r="H28" s="118">
        <v>1964.8500000000001</v>
      </c>
      <c r="I28" s="118">
        <v>1989.3999999999999</v>
      </c>
      <c r="J28" s="118">
        <v>2009.3000000000002</v>
      </c>
      <c r="K28" s="117">
        <v>1969.5</v>
      </c>
      <c r="L28" s="117">
        <v>1925.05</v>
      </c>
      <c r="M28" s="117">
        <v>0.97982999999999998</v>
      </c>
    </row>
    <row r="29" spans="1:13">
      <c r="A29" s="65">
        <v>19</v>
      </c>
      <c r="B29" s="117" t="s">
        <v>431</v>
      </c>
      <c r="C29" s="120">
        <v>100.1</v>
      </c>
      <c r="D29" s="118">
        <v>100.11666666666667</v>
      </c>
      <c r="E29" s="118">
        <v>98.233333333333348</v>
      </c>
      <c r="F29" s="118">
        <v>96.366666666666674</v>
      </c>
      <c r="G29" s="118">
        <v>94.483333333333348</v>
      </c>
      <c r="H29" s="118">
        <v>101.98333333333335</v>
      </c>
      <c r="I29" s="118">
        <v>103.86666666666667</v>
      </c>
      <c r="J29" s="118">
        <v>105.73333333333335</v>
      </c>
      <c r="K29" s="117">
        <v>102</v>
      </c>
      <c r="L29" s="117">
        <v>98.25</v>
      </c>
      <c r="M29" s="117">
        <v>1.4416899999999999</v>
      </c>
    </row>
    <row r="30" spans="1:13">
      <c r="A30" s="65">
        <v>20</v>
      </c>
      <c r="B30" s="117" t="s">
        <v>187</v>
      </c>
      <c r="C30" s="120">
        <v>768.95</v>
      </c>
      <c r="D30" s="118">
        <v>766.68333333333339</v>
      </c>
      <c r="E30" s="118">
        <v>755.86666666666679</v>
      </c>
      <c r="F30" s="118">
        <v>742.78333333333342</v>
      </c>
      <c r="G30" s="118">
        <v>731.96666666666681</v>
      </c>
      <c r="H30" s="118">
        <v>779.76666666666677</v>
      </c>
      <c r="I30" s="118">
        <v>790.58333333333337</v>
      </c>
      <c r="J30" s="118">
        <v>803.66666666666674</v>
      </c>
      <c r="K30" s="117">
        <v>777.5</v>
      </c>
      <c r="L30" s="117">
        <v>753.6</v>
      </c>
      <c r="M30" s="117">
        <v>3.7484099999999998</v>
      </c>
    </row>
    <row r="31" spans="1:13">
      <c r="A31" s="65">
        <v>21</v>
      </c>
      <c r="B31" s="117" t="s">
        <v>35</v>
      </c>
      <c r="C31" s="120">
        <v>190.45</v>
      </c>
      <c r="D31" s="118">
        <v>190.86666666666667</v>
      </c>
      <c r="E31" s="118">
        <v>188.08333333333334</v>
      </c>
      <c r="F31" s="118">
        <v>185.71666666666667</v>
      </c>
      <c r="G31" s="118">
        <v>182.93333333333334</v>
      </c>
      <c r="H31" s="118">
        <v>193.23333333333335</v>
      </c>
      <c r="I31" s="118">
        <v>196.01666666666665</v>
      </c>
      <c r="J31" s="118">
        <v>198.38333333333335</v>
      </c>
      <c r="K31" s="117">
        <v>193.65</v>
      </c>
      <c r="L31" s="117">
        <v>188.5</v>
      </c>
      <c r="M31" s="117">
        <v>164.13374999999999</v>
      </c>
    </row>
    <row r="32" spans="1:13">
      <c r="A32" s="65">
        <v>22</v>
      </c>
      <c r="B32" s="117" t="s">
        <v>36</v>
      </c>
      <c r="C32" s="120">
        <v>25.55</v>
      </c>
      <c r="D32" s="118">
        <v>25.666666666666668</v>
      </c>
      <c r="E32" s="118">
        <v>25.383333333333336</v>
      </c>
      <c r="F32" s="118">
        <v>25.216666666666669</v>
      </c>
      <c r="G32" s="118">
        <v>24.933333333333337</v>
      </c>
      <c r="H32" s="118">
        <v>25.833333333333336</v>
      </c>
      <c r="I32" s="118">
        <v>26.116666666666667</v>
      </c>
      <c r="J32" s="118">
        <v>26.283333333333335</v>
      </c>
      <c r="K32" s="117">
        <v>25.95</v>
      </c>
      <c r="L32" s="117">
        <v>25.5</v>
      </c>
      <c r="M32" s="117">
        <v>6.4860600000000002</v>
      </c>
    </row>
    <row r="33" spans="1:13">
      <c r="A33" s="65">
        <v>23</v>
      </c>
      <c r="B33" s="117" t="s">
        <v>451</v>
      </c>
      <c r="C33" s="120">
        <v>1229.45</v>
      </c>
      <c r="D33" s="118">
        <v>1244.25</v>
      </c>
      <c r="E33" s="118">
        <v>1186.3</v>
      </c>
      <c r="F33" s="118">
        <v>1143.1499999999999</v>
      </c>
      <c r="G33" s="118">
        <v>1085.1999999999998</v>
      </c>
      <c r="H33" s="118">
        <v>1287.4000000000001</v>
      </c>
      <c r="I33" s="118">
        <v>1345.35</v>
      </c>
      <c r="J33" s="118">
        <v>1388.5000000000002</v>
      </c>
      <c r="K33" s="117">
        <v>1302.2</v>
      </c>
      <c r="L33" s="117">
        <v>1201.0999999999999</v>
      </c>
      <c r="M33" s="117">
        <v>0.2228</v>
      </c>
    </row>
    <row r="34" spans="1:13">
      <c r="A34" s="65">
        <v>24</v>
      </c>
      <c r="B34" s="117" t="s">
        <v>453</v>
      </c>
      <c r="C34" s="120">
        <v>558.5</v>
      </c>
      <c r="D34" s="118">
        <v>556.9</v>
      </c>
      <c r="E34" s="118">
        <v>546.79999999999995</v>
      </c>
      <c r="F34" s="118">
        <v>535.1</v>
      </c>
      <c r="G34" s="118">
        <v>525</v>
      </c>
      <c r="H34" s="118">
        <v>568.59999999999991</v>
      </c>
      <c r="I34" s="118">
        <v>578.70000000000005</v>
      </c>
      <c r="J34" s="118">
        <v>590.39999999999986</v>
      </c>
      <c r="K34" s="117">
        <v>567</v>
      </c>
      <c r="L34" s="117">
        <v>545.20000000000005</v>
      </c>
      <c r="M34" s="117">
        <v>1.2315</v>
      </c>
    </row>
    <row r="35" spans="1:13">
      <c r="A35" s="65">
        <v>25</v>
      </c>
      <c r="B35" s="117" t="s">
        <v>37</v>
      </c>
      <c r="C35" s="120">
        <v>1082.8499999999999</v>
      </c>
      <c r="D35" s="118">
        <v>1081.8999999999999</v>
      </c>
      <c r="E35" s="118">
        <v>1067.9499999999998</v>
      </c>
      <c r="F35" s="118">
        <v>1053.05</v>
      </c>
      <c r="G35" s="118">
        <v>1039.0999999999999</v>
      </c>
      <c r="H35" s="118">
        <v>1096.7999999999997</v>
      </c>
      <c r="I35" s="118">
        <v>1110.75</v>
      </c>
      <c r="J35" s="118">
        <v>1125.6499999999996</v>
      </c>
      <c r="K35" s="117">
        <v>1095.8499999999999</v>
      </c>
      <c r="L35" s="117">
        <v>1067</v>
      </c>
      <c r="M35" s="117">
        <v>4.0889899999999999</v>
      </c>
    </row>
    <row r="36" spans="1:13">
      <c r="A36" s="65">
        <v>26</v>
      </c>
      <c r="B36" s="117" t="s">
        <v>38</v>
      </c>
      <c r="C36" s="120">
        <v>207.55</v>
      </c>
      <c r="D36" s="118">
        <v>207.13333333333333</v>
      </c>
      <c r="E36" s="118">
        <v>200.81666666666666</v>
      </c>
      <c r="F36" s="118">
        <v>194.08333333333334</v>
      </c>
      <c r="G36" s="118">
        <v>187.76666666666668</v>
      </c>
      <c r="H36" s="118">
        <v>213.86666666666665</v>
      </c>
      <c r="I36" s="118">
        <v>220.18333333333331</v>
      </c>
      <c r="J36" s="118">
        <v>226.91666666666663</v>
      </c>
      <c r="K36" s="117">
        <v>213.45</v>
      </c>
      <c r="L36" s="117">
        <v>200.4</v>
      </c>
      <c r="M36" s="117">
        <v>31.717590000000001</v>
      </c>
    </row>
    <row r="37" spans="1:13">
      <c r="A37" s="65">
        <v>27</v>
      </c>
      <c r="B37" s="117" t="s">
        <v>39</v>
      </c>
      <c r="C37" s="120">
        <v>321.3</v>
      </c>
      <c r="D37" s="118">
        <v>323.48333333333329</v>
      </c>
      <c r="E37" s="118">
        <v>315.46666666666658</v>
      </c>
      <c r="F37" s="118">
        <v>309.63333333333327</v>
      </c>
      <c r="G37" s="118">
        <v>301.61666666666656</v>
      </c>
      <c r="H37" s="118">
        <v>329.31666666666661</v>
      </c>
      <c r="I37" s="118">
        <v>337.33333333333337</v>
      </c>
      <c r="J37" s="118">
        <v>343.16666666666663</v>
      </c>
      <c r="K37" s="117">
        <v>331.5</v>
      </c>
      <c r="L37" s="117">
        <v>317.64999999999998</v>
      </c>
      <c r="M37" s="117">
        <v>28.970839999999999</v>
      </c>
    </row>
    <row r="38" spans="1:13">
      <c r="A38" s="65">
        <v>28</v>
      </c>
      <c r="B38" s="117" t="s">
        <v>470</v>
      </c>
      <c r="C38" s="120">
        <v>288.5</v>
      </c>
      <c r="D38" s="118">
        <v>287.5</v>
      </c>
      <c r="E38" s="118">
        <v>285.05</v>
      </c>
      <c r="F38" s="118">
        <v>281.60000000000002</v>
      </c>
      <c r="G38" s="118">
        <v>279.15000000000003</v>
      </c>
      <c r="H38" s="118">
        <v>290.95</v>
      </c>
      <c r="I38" s="118">
        <v>293.40000000000003</v>
      </c>
      <c r="J38" s="118">
        <v>296.84999999999997</v>
      </c>
      <c r="K38" s="117">
        <v>289.95</v>
      </c>
      <c r="L38" s="117">
        <v>284.05</v>
      </c>
      <c r="M38" s="117">
        <v>6.8339999999999998E-2</v>
      </c>
    </row>
    <row r="39" spans="1:13">
      <c r="A39" s="65">
        <v>29</v>
      </c>
      <c r="B39" s="117" t="s">
        <v>480</v>
      </c>
      <c r="C39" s="120">
        <v>108.95</v>
      </c>
      <c r="D39" s="118">
        <v>109.45</v>
      </c>
      <c r="E39" s="118">
        <v>106.80000000000001</v>
      </c>
      <c r="F39" s="118">
        <v>104.65</v>
      </c>
      <c r="G39" s="118">
        <v>102.00000000000001</v>
      </c>
      <c r="H39" s="118">
        <v>111.60000000000001</v>
      </c>
      <c r="I39" s="118">
        <v>114.25000000000001</v>
      </c>
      <c r="J39" s="118">
        <v>116.4</v>
      </c>
      <c r="K39" s="117">
        <v>112.1</v>
      </c>
      <c r="L39" s="117">
        <v>107.3</v>
      </c>
      <c r="M39" s="117">
        <v>0.59919999999999995</v>
      </c>
    </row>
    <row r="40" spans="1:13">
      <c r="A40" s="65">
        <v>30</v>
      </c>
      <c r="B40" s="117" t="s">
        <v>40</v>
      </c>
      <c r="C40" s="120">
        <v>113.15</v>
      </c>
      <c r="D40" s="118">
        <v>112.96666666666665</v>
      </c>
      <c r="E40" s="118">
        <v>111.2833333333333</v>
      </c>
      <c r="F40" s="118">
        <v>109.41666666666664</v>
      </c>
      <c r="G40" s="118">
        <v>107.73333333333329</v>
      </c>
      <c r="H40" s="118">
        <v>114.83333333333331</v>
      </c>
      <c r="I40" s="118">
        <v>116.51666666666668</v>
      </c>
      <c r="J40" s="118">
        <v>118.38333333333333</v>
      </c>
      <c r="K40" s="117">
        <v>114.65</v>
      </c>
      <c r="L40" s="117">
        <v>111.1</v>
      </c>
      <c r="M40" s="117">
        <v>149.01621</v>
      </c>
    </row>
    <row r="41" spans="1:13">
      <c r="A41" s="65">
        <v>31</v>
      </c>
      <c r="B41" s="117" t="s">
        <v>41</v>
      </c>
      <c r="C41" s="120">
        <v>1190.3</v>
      </c>
      <c r="D41" s="118">
        <v>1186.8833333333334</v>
      </c>
      <c r="E41" s="118">
        <v>1171.7666666666669</v>
      </c>
      <c r="F41" s="118">
        <v>1153.2333333333333</v>
      </c>
      <c r="G41" s="118">
        <v>1138.1166666666668</v>
      </c>
      <c r="H41" s="118">
        <v>1205.416666666667</v>
      </c>
      <c r="I41" s="118">
        <v>1220.5333333333333</v>
      </c>
      <c r="J41" s="118">
        <v>1239.0666666666671</v>
      </c>
      <c r="K41" s="117">
        <v>1202</v>
      </c>
      <c r="L41" s="117">
        <v>1168.3499999999999</v>
      </c>
      <c r="M41" s="117">
        <v>14.40249</v>
      </c>
    </row>
    <row r="42" spans="1:13">
      <c r="A42" s="65">
        <v>32</v>
      </c>
      <c r="B42" s="117" t="s">
        <v>488</v>
      </c>
      <c r="C42" s="120">
        <v>870.75</v>
      </c>
      <c r="D42" s="118">
        <v>867.58333333333337</v>
      </c>
      <c r="E42" s="118">
        <v>855.26666666666677</v>
      </c>
      <c r="F42" s="118">
        <v>839.78333333333342</v>
      </c>
      <c r="G42" s="118">
        <v>827.46666666666681</v>
      </c>
      <c r="H42" s="118">
        <v>883.06666666666672</v>
      </c>
      <c r="I42" s="118">
        <v>895.38333333333333</v>
      </c>
      <c r="J42" s="118">
        <v>910.86666666666667</v>
      </c>
      <c r="K42" s="117">
        <v>879.9</v>
      </c>
      <c r="L42" s="117">
        <v>852.1</v>
      </c>
      <c r="M42" s="117">
        <v>0.91534000000000004</v>
      </c>
    </row>
    <row r="43" spans="1:13">
      <c r="A43" s="65">
        <v>33</v>
      </c>
      <c r="B43" s="117" t="s">
        <v>498</v>
      </c>
      <c r="C43" s="120">
        <v>3220.3</v>
      </c>
      <c r="D43" s="118">
        <v>3243.4500000000003</v>
      </c>
      <c r="E43" s="118">
        <v>3156.8500000000004</v>
      </c>
      <c r="F43" s="118">
        <v>3093.4</v>
      </c>
      <c r="G43" s="118">
        <v>3006.8</v>
      </c>
      <c r="H43" s="118">
        <v>3306.9000000000005</v>
      </c>
      <c r="I43" s="118">
        <v>3393.5</v>
      </c>
      <c r="J43" s="118">
        <v>3456.9500000000007</v>
      </c>
      <c r="K43" s="117">
        <v>3330.05</v>
      </c>
      <c r="L43" s="117">
        <v>3180</v>
      </c>
      <c r="M43" s="117">
        <v>0.43868000000000001</v>
      </c>
    </row>
    <row r="44" spans="1:13">
      <c r="A44" s="65">
        <v>34</v>
      </c>
      <c r="B44" s="117" t="s">
        <v>2184</v>
      </c>
      <c r="C44" s="120">
        <v>523.85</v>
      </c>
      <c r="D44" s="118">
        <v>525.61666666666667</v>
      </c>
      <c r="E44" s="118">
        <v>513.23333333333335</v>
      </c>
      <c r="F44" s="118">
        <v>502.61666666666667</v>
      </c>
      <c r="G44" s="118">
        <v>490.23333333333335</v>
      </c>
      <c r="H44" s="118">
        <v>536.23333333333335</v>
      </c>
      <c r="I44" s="118">
        <v>548.61666666666679</v>
      </c>
      <c r="J44" s="118">
        <v>559.23333333333335</v>
      </c>
      <c r="K44" s="117">
        <v>538</v>
      </c>
      <c r="L44" s="117">
        <v>515</v>
      </c>
      <c r="M44" s="117">
        <v>3.8475199999999998</v>
      </c>
    </row>
    <row r="45" spans="1:13">
      <c r="A45" s="65">
        <v>35</v>
      </c>
      <c r="B45" s="117" t="s">
        <v>42</v>
      </c>
      <c r="C45" s="120">
        <v>719.8</v>
      </c>
      <c r="D45" s="118">
        <v>718.73333333333323</v>
      </c>
      <c r="E45" s="118">
        <v>709.56666666666649</v>
      </c>
      <c r="F45" s="118">
        <v>699.33333333333326</v>
      </c>
      <c r="G45" s="118">
        <v>690.16666666666652</v>
      </c>
      <c r="H45" s="118">
        <v>728.96666666666647</v>
      </c>
      <c r="I45" s="118">
        <v>738.13333333333321</v>
      </c>
      <c r="J45" s="118">
        <v>748.36666666666645</v>
      </c>
      <c r="K45" s="117">
        <v>727.9</v>
      </c>
      <c r="L45" s="117">
        <v>708.5</v>
      </c>
      <c r="M45" s="117">
        <v>20.520710000000001</v>
      </c>
    </row>
    <row r="46" spans="1:13">
      <c r="A46" s="65">
        <v>36</v>
      </c>
      <c r="B46" s="117" t="s">
        <v>507</v>
      </c>
      <c r="C46" s="120">
        <v>379.9</v>
      </c>
      <c r="D46" s="118">
        <v>380.26666666666665</v>
      </c>
      <c r="E46" s="118">
        <v>372.5333333333333</v>
      </c>
      <c r="F46" s="118">
        <v>365.16666666666663</v>
      </c>
      <c r="G46" s="118">
        <v>357.43333333333328</v>
      </c>
      <c r="H46" s="118">
        <v>387.63333333333333</v>
      </c>
      <c r="I46" s="118">
        <v>395.36666666666667</v>
      </c>
      <c r="J46" s="118">
        <v>402.73333333333335</v>
      </c>
      <c r="K46" s="117">
        <v>388</v>
      </c>
      <c r="L46" s="117">
        <v>372.9</v>
      </c>
      <c r="M46" s="117">
        <v>2.2729900000000001</v>
      </c>
    </row>
    <row r="47" spans="1:13">
      <c r="A47" s="65">
        <v>37</v>
      </c>
      <c r="B47" s="117" t="s">
        <v>43</v>
      </c>
      <c r="C47" s="120">
        <v>537.70000000000005</v>
      </c>
      <c r="D47" s="118">
        <v>545.41666666666663</v>
      </c>
      <c r="E47" s="118">
        <v>526.83333333333326</v>
      </c>
      <c r="F47" s="118">
        <v>515.96666666666658</v>
      </c>
      <c r="G47" s="118">
        <v>497.38333333333321</v>
      </c>
      <c r="H47" s="118">
        <v>556.2833333333333</v>
      </c>
      <c r="I47" s="118">
        <v>574.86666666666656</v>
      </c>
      <c r="J47" s="118">
        <v>585.73333333333335</v>
      </c>
      <c r="K47" s="117">
        <v>564</v>
      </c>
      <c r="L47" s="117">
        <v>534.54999999999995</v>
      </c>
      <c r="M47" s="117">
        <v>92.293949999999995</v>
      </c>
    </row>
    <row r="48" spans="1:13">
      <c r="A48" s="65">
        <v>38</v>
      </c>
      <c r="B48" s="117" t="s">
        <v>44</v>
      </c>
      <c r="C48" s="120">
        <v>2513.75</v>
      </c>
      <c r="D48" s="118">
        <v>2498.0166666666669</v>
      </c>
      <c r="E48" s="118">
        <v>2462.4333333333338</v>
      </c>
      <c r="F48" s="118">
        <v>2411.1166666666668</v>
      </c>
      <c r="G48" s="118">
        <v>2375.5333333333338</v>
      </c>
      <c r="H48" s="118">
        <v>2549.3333333333339</v>
      </c>
      <c r="I48" s="118">
        <v>2584.916666666667</v>
      </c>
      <c r="J48" s="118">
        <v>2636.233333333334</v>
      </c>
      <c r="K48" s="117">
        <v>2533.6</v>
      </c>
      <c r="L48" s="117">
        <v>2446.6999999999998</v>
      </c>
      <c r="M48" s="117">
        <v>4.9812399999999997</v>
      </c>
    </row>
    <row r="49" spans="1:13">
      <c r="A49" s="65">
        <v>39</v>
      </c>
      <c r="B49" s="117" t="s">
        <v>516</v>
      </c>
      <c r="C49" s="120">
        <v>343.55</v>
      </c>
      <c r="D49" s="118">
        <v>348.48333333333329</v>
      </c>
      <c r="E49" s="118">
        <v>337.21666666666658</v>
      </c>
      <c r="F49" s="118">
        <v>330.88333333333327</v>
      </c>
      <c r="G49" s="118">
        <v>319.61666666666656</v>
      </c>
      <c r="H49" s="118">
        <v>354.81666666666661</v>
      </c>
      <c r="I49" s="118">
        <v>366.08333333333337</v>
      </c>
      <c r="J49" s="118">
        <v>372.41666666666663</v>
      </c>
      <c r="K49" s="117">
        <v>359.75</v>
      </c>
      <c r="L49" s="117">
        <v>342.15</v>
      </c>
      <c r="M49" s="117">
        <v>0.43662000000000001</v>
      </c>
    </row>
    <row r="50" spans="1:13">
      <c r="A50" s="65">
        <v>40</v>
      </c>
      <c r="B50" s="117" t="s">
        <v>518</v>
      </c>
      <c r="C50" s="120">
        <v>472.9</v>
      </c>
      <c r="D50" s="118">
        <v>476.35000000000008</v>
      </c>
      <c r="E50" s="118">
        <v>467.15000000000015</v>
      </c>
      <c r="F50" s="118">
        <v>461.40000000000009</v>
      </c>
      <c r="G50" s="118">
        <v>452.20000000000016</v>
      </c>
      <c r="H50" s="118">
        <v>482.10000000000014</v>
      </c>
      <c r="I50" s="118">
        <v>491.30000000000007</v>
      </c>
      <c r="J50" s="118">
        <v>497.05000000000013</v>
      </c>
      <c r="K50" s="117">
        <v>485.55</v>
      </c>
      <c r="L50" s="117">
        <v>470.6</v>
      </c>
      <c r="M50" s="117">
        <v>1.95567</v>
      </c>
    </row>
    <row r="51" spans="1:13">
      <c r="A51" s="65">
        <v>41</v>
      </c>
      <c r="B51" s="117" t="s">
        <v>189</v>
      </c>
      <c r="C51" s="120">
        <v>5399.2</v>
      </c>
      <c r="D51" s="118">
        <v>5363.7333333333336</v>
      </c>
      <c r="E51" s="118">
        <v>5293.4666666666672</v>
      </c>
      <c r="F51" s="118">
        <v>5187.7333333333336</v>
      </c>
      <c r="G51" s="118">
        <v>5117.4666666666672</v>
      </c>
      <c r="H51" s="118">
        <v>5469.4666666666672</v>
      </c>
      <c r="I51" s="118">
        <v>5539.7333333333336</v>
      </c>
      <c r="J51" s="118">
        <v>5645.4666666666672</v>
      </c>
      <c r="K51" s="117">
        <v>5434</v>
      </c>
      <c r="L51" s="117">
        <v>5258</v>
      </c>
      <c r="M51" s="117">
        <v>2.9053599999999999</v>
      </c>
    </row>
    <row r="52" spans="1:13">
      <c r="A52" s="65">
        <v>42</v>
      </c>
      <c r="B52" s="117" t="s">
        <v>521</v>
      </c>
      <c r="C52" s="120">
        <v>10</v>
      </c>
      <c r="D52" s="118">
        <v>9.9500000000000011</v>
      </c>
      <c r="E52" s="118">
        <v>9.8000000000000025</v>
      </c>
      <c r="F52" s="118">
        <v>9.6000000000000014</v>
      </c>
      <c r="G52" s="118">
        <v>9.4500000000000028</v>
      </c>
      <c r="H52" s="118">
        <v>10.150000000000002</v>
      </c>
      <c r="I52" s="118">
        <v>10.3</v>
      </c>
      <c r="J52" s="118">
        <v>10.500000000000002</v>
      </c>
      <c r="K52" s="117">
        <v>10.1</v>
      </c>
      <c r="L52" s="117">
        <v>9.75</v>
      </c>
      <c r="M52" s="117">
        <v>27.956109999999999</v>
      </c>
    </row>
    <row r="53" spans="1:13">
      <c r="A53" s="65">
        <v>43</v>
      </c>
      <c r="B53" s="117" t="s">
        <v>522</v>
      </c>
      <c r="C53" s="120">
        <v>2642.6</v>
      </c>
      <c r="D53" s="118">
        <v>2651.4500000000003</v>
      </c>
      <c r="E53" s="118">
        <v>2628.1500000000005</v>
      </c>
      <c r="F53" s="118">
        <v>2613.7000000000003</v>
      </c>
      <c r="G53" s="118">
        <v>2590.4000000000005</v>
      </c>
      <c r="H53" s="118">
        <v>2665.9000000000005</v>
      </c>
      <c r="I53" s="118">
        <v>2689.2000000000007</v>
      </c>
      <c r="J53" s="118">
        <v>2703.6500000000005</v>
      </c>
      <c r="K53" s="117">
        <v>2674.75</v>
      </c>
      <c r="L53" s="117">
        <v>2637</v>
      </c>
      <c r="M53" s="117">
        <v>0.15487999999999999</v>
      </c>
    </row>
    <row r="54" spans="1:13">
      <c r="A54" s="65">
        <v>44</v>
      </c>
      <c r="B54" s="117" t="s">
        <v>188</v>
      </c>
      <c r="C54" s="120">
        <v>2338.9</v>
      </c>
      <c r="D54" s="118">
        <v>2331.4</v>
      </c>
      <c r="E54" s="118">
        <v>2286</v>
      </c>
      <c r="F54" s="118">
        <v>2233.1</v>
      </c>
      <c r="G54" s="118">
        <v>2187.6999999999998</v>
      </c>
      <c r="H54" s="118">
        <v>2384.3000000000002</v>
      </c>
      <c r="I54" s="118">
        <v>2429.7000000000007</v>
      </c>
      <c r="J54" s="118">
        <v>2482.6000000000004</v>
      </c>
      <c r="K54" s="117">
        <v>2376.8000000000002</v>
      </c>
      <c r="L54" s="117">
        <v>2278.5</v>
      </c>
      <c r="M54" s="117">
        <v>37.958309999999997</v>
      </c>
    </row>
    <row r="55" spans="1:13">
      <c r="A55" s="65">
        <v>45</v>
      </c>
      <c r="B55" s="117" t="s">
        <v>527</v>
      </c>
      <c r="C55" s="120">
        <v>1034.2</v>
      </c>
      <c r="D55" s="118">
        <v>1034.4333333333334</v>
      </c>
      <c r="E55" s="118">
        <v>1006.3166666666668</v>
      </c>
      <c r="F55" s="118">
        <v>978.43333333333339</v>
      </c>
      <c r="G55" s="118">
        <v>950.31666666666683</v>
      </c>
      <c r="H55" s="118">
        <v>1062.3166666666668</v>
      </c>
      <c r="I55" s="118">
        <v>1090.4333333333336</v>
      </c>
      <c r="J55" s="118">
        <v>1118.3166666666668</v>
      </c>
      <c r="K55" s="117">
        <v>1062.55</v>
      </c>
      <c r="L55" s="117">
        <v>1006.55</v>
      </c>
      <c r="M55" s="117">
        <v>6.1167100000000003</v>
      </c>
    </row>
    <row r="56" spans="1:13">
      <c r="A56" s="65">
        <v>46</v>
      </c>
      <c r="B56" s="117" t="s">
        <v>529</v>
      </c>
      <c r="C56" s="120">
        <v>6</v>
      </c>
      <c r="D56" s="118">
        <v>6</v>
      </c>
      <c r="E56" s="118">
        <v>5.85</v>
      </c>
      <c r="F56" s="118">
        <v>5.6999999999999993</v>
      </c>
      <c r="G56" s="118">
        <v>5.5499999999999989</v>
      </c>
      <c r="H56" s="118">
        <v>6.15</v>
      </c>
      <c r="I56" s="118">
        <v>6.3000000000000007</v>
      </c>
      <c r="J56" s="118">
        <v>6.4500000000000011</v>
      </c>
      <c r="K56" s="117">
        <v>6.15</v>
      </c>
      <c r="L56" s="117">
        <v>5.85</v>
      </c>
      <c r="M56" s="117">
        <v>2.8389700000000002</v>
      </c>
    </row>
    <row r="57" spans="1:13">
      <c r="A57" s="65">
        <v>47</v>
      </c>
      <c r="B57" s="117" t="s">
        <v>531</v>
      </c>
      <c r="C57" s="120">
        <v>187.8</v>
      </c>
      <c r="D57" s="118">
        <v>186.35000000000002</v>
      </c>
      <c r="E57" s="118">
        <v>183.30000000000004</v>
      </c>
      <c r="F57" s="118">
        <v>178.8</v>
      </c>
      <c r="G57" s="118">
        <v>175.75000000000003</v>
      </c>
      <c r="H57" s="118">
        <v>190.85000000000005</v>
      </c>
      <c r="I57" s="118">
        <v>193.9</v>
      </c>
      <c r="J57" s="118">
        <v>198.40000000000006</v>
      </c>
      <c r="K57" s="117">
        <v>189.4</v>
      </c>
      <c r="L57" s="117">
        <v>181.85</v>
      </c>
      <c r="M57" s="117">
        <v>0.55954999999999999</v>
      </c>
    </row>
    <row r="58" spans="1:13">
      <c r="A58" s="65">
        <v>48</v>
      </c>
      <c r="B58" s="117" t="s">
        <v>535</v>
      </c>
      <c r="C58" s="120">
        <v>100.35</v>
      </c>
      <c r="D58" s="118">
        <v>99.766666666666652</v>
      </c>
      <c r="E58" s="118">
        <v>97.933333333333309</v>
      </c>
      <c r="F58" s="118">
        <v>95.516666666666652</v>
      </c>
      <c r="G58" s="118">
        <v>93.683333333333309</v>
      </c>
      <c r="H58" s="118">
        <v>102.18333333333331</v>
      </c>
      <c r="I58" s="118">
        <v>104.01666666666665</v>
      </c>
      <c r="J58" s="118">
        <v>106.43333333333331</v>
      </c>
      <c r="K58" s="117">
        <v>101.6</v>
      </c>
      <c r="L58" s="117">
        <v>97.35</v>
      </c>
      <c r="M58" s="117">
        <v>59.313659999999999</v>
      </c>
    </row>
    <row r="59" spans="1:13">
      <c r="A59" s="65">
        <v>49</v>
      </c>
      <c r="B59" s="117" t="s">
        <v>45</v>
      </c>
      <c r="C59" s="120">
        <v>98.85</v>
      </c>
      <c r="D59" s="118">
        <v>99.433333333333323</v>
      </c>
      <c r="E59" s="118">
        <v>97.266666666666652</v>
      </c>
      <c r="F59" s="118">
        <v>95.683333333333323</v>
      </c>
      <c r="G59" s="118">
        <v>93.516666666666652</v>
      </c>
      <c r="H59" s="118">
        <v>101.01666666666665</v>
      </c>
      <c r="I59" s="118">
        <v>103.18333333333331</v>
      </c>
      <c r="J59" s="118">
        <v>104.76666666666665</v>
      </c>
      <c r="K59" s="117">
        <v>101.6</v>
      </c>
      <c r="L59" s="117">
        <v>97.85</v>
      </c>
      <c r="M59" s="117">
        <v>194.08496</v>
      </c>
    </row>
    <row r="60" spans="1:13" ht="12" customHeight="1">
      <c r="A60" s="65">
        <v>50</v>
      </c>
      <c r="B60" s="117" t="s">
        <v>46</v>
      </c>
      <c r="C60" s="120">
        <v>74.55</v>
      </c>
      <c r="D60" s="118">
        <v>74.766666666666666</v>
      </c>
      <c r="E60" s="118">
        <v>73.583333333333329</v>
      </c>
      <c r="F60" s="118">
        <v>72.61666666666666</v>
      </c>
      <c r="G60" s="118">
        <v>71.433333333333323</v>
      </c>
      <c r="H60" s="118">
        <v>75.733333333333334</v>
      </c>
      <c r="I60" s="118">
        <v>76.916666666666671</v>
      </c>
      <c r="J60" s="118">
        <v>77.88333333333334</v>
      </c>
      <c r="K60" s="117">
        <v>75.95</v>
      </c>
      <c r="L60" s="117">
        <v>73.8</v>
      </c>
      <c r="M60" s="117">
        <v>53.003590000000003</v>
      </c>
    </row>
    <row r="61" spans="1:13">
      <c r="A61" s="65">
        <v>51</v>
      </c>
      <c r="B61" s="117" t="s">
        <v>547</v>
      </c>
      <c r="C61" s="120">
        <v>1672.9</v>
      </c>
      <c r="D61" s="118">
        <v>1680.2166666666665</v>
      </c>
      <c r="E61" s="118">
        <v>1613.6833333333329</v>
      </c>
      <c r="F61" s="118">
        <v>1554.4666666666665</v>
      </c>
      <c r="G61" s="118">
        <v>1487.9333333333329</v>
      </c>
      <c r="H61" s="118">
        <v>1739.4333333333329</v>
      </c>
      <c r="I61" s="118">
        <v>1805.9666666666662</v>
      </c>
      <c r="J61" s="118">
        <v>1865.1833333333329</v>
      </c>
      <c r="K61" s="117">
        <v>1746.75</v>
      </c>
      <c r="L61" s="117">
        <v>1621</v>
      </c>
      <c r="M61" s="117">
        <v>6.4009999999999997E-2</v>
      </c>
    </row>
    <row r="62" spans="1:13">
      <c r="A62" s="65">
        <v>52</v>
      </c>
      <c r="B62" s="117" t="s">
        <v>47</v>
      </c>
      <c r="C62" s="120">
        <v>908.95</v>
      </c>
      <c r="D62" s="118">
        <v>915.08333333333337</v>
      </c>
      <c r="E62" s="118">
        <v>898.16666666666674</v>
      </c>
      <c r="F62" s="118">
        <v>887.38333333333333</v>
      </c>
      <c r="G62" s="118">
        <v>870.4666666666667</v>
      </c>
      <c r="H62" s="118">
        <v>925.86666666666679</v>
      </c>
      <c r="I62" s="118">
        <v>942.78333333333353</v>
      </c>
      <c r="J62" s="118">
        <v>953.56666666666683</v>
      </c>
      <c r="K62" s="117">
        <v>932</v>
      </c>
      <c r="L62" s="117">
        <v>904.3</v>
      </c>
      <c r="M62" s="117">
        <v>10.54016</v>
      </c>
    </row>
    <row r="63" spans="1:13">
      <c r="A63" s="65">
        <v>53</v>
      </c>
      <c r="B63" s="117" t="s">
        <v>554</v>
      </c>
      <c r="C63" s="120">
        <v>1185.2</v>
      </c>
      <c r="D63" s="118">
        <v>1194.7166666666665</v>
      </c>
      <c r="E63" s="118">
        <v>1165.4333333333329</v>
      </c>
      <c r="F63" s="118">
        <v>1145.6666666666665</v>
      </c>
      <c r="G63" s="118">
        <v>1116.383333333333</v>
      </c>
      <c r="H63" s="118">
        <v>1214.4833333333329</v>
      </c>
      <c r="I63" s="118">
        <v>1243.7666666666662</v>
      </c>
      <c r="J63" s="118">
        <v>1263.5333333333328</v>
      </c>
      <c r="K63" s="117">
        <v>1224</v>
      </c>
      <c r="L63" s="117">
        <v>1174.95</v>
      </c>
      <c r="M63" s="117">
        <v>1.25624</v>
      </c>
    </row>
    <row r="64" spans="1:13">
      <c r="A64" s="65">
        <v>54</v>
      </c>
      <c r="B64" s="117" t="s">
        <v>190</v>
      </c>
      <c r="C64" s="120">
        <v>88.25</v>
      </c>
      <c r="D64" s="118">
        <v>86.933333333333337</v>
      </c>
      <c r="E64" s="118">
        <v>82.866666666666674</v>
      </c>
      <c r="F64" s="118">
        <v>77.483333333333334</v>
      </c>
      <c r="G64" s="118">
        <v>73.416666666666671</v>
      </c>
      <c r="H64" s="118">
        <v>92.316666666666677</v>
      </c>
      <c r="I64" s="118">
        <v>96.38333333333334</v>
      </c>
      <c r="J64" s="118">
        <v>101.76666666666668</v>
      </c>
      <c r="K64" s="117">
        <v>91</v>
      </c>
      <c r="L64" s="117">
        <v>81.55</v>
      </c>
      <c r="M64" s="117">
        <v>241.39398</v>
      </c>
    </row>
    <row r="65" spans="1:13">
      <c r="A65" s="65">
        <v>55</v>
      </c>
      <c r="B65" s="117" t="s">
        <v>241</v>
      </c>
      <c r="C65" s="120">
        <v>528.65</v>
      </c>
      <c r="D65" s="118">
        <v>531.2166666666667</v>
      </c>
      <c r="E65" s="118">
        <v>518.68333333333339</v>
      </c>
      <c r="F65" s="118">
        <v>508.7166666666667</v>
      </c>
      <c r="G65" s="118">
        <v>496.18333333333339</v>
      </c>
      <c r="H65" s="118">
        <v>541.18333333333339</v>
      </c>
      <c r="I65" s="118">
        <v>553.7166666666667</v>
      </c>
      <c r="J65" s="118">
        <v>563.68333333333339</v>
      </c>
      <c r="K65" s="117">
        <v>543.75</v>
      </c>
      <c r="L65" s="117">
        <v>521.25</v>
      </c>
      <c r="M65" s="117">
        <v>13.0954</v>
      </c>
    </row>
    <row r="66" spans="1:13">
      <c r="A66" s="65">
        <v>56</v>
      </c>
      <c r="B66" s="117" t="s">
        <v>559</v>
      </c>
      <c r="C66" s="120">
        <v>282.5</v>
      </c>
      <c r="D66" s="118">
        <v>285.13333333333333</v>
      </c>
      <c r="E66" s="118">
        <v>277.86666666666667</v>
      </c>
      <c r="F66" s="118">
        <v>273.23333333333335</v>
      </c>
      <c r="G66" s="118">
        <v>265.9666666666667</v>
      </c>
      <c r="H66" s="118">
        <v>289.76666666666665</v>
      </c>
      <c r="I66" s="118">
        <v>297.0333333333333</v>
      </c>
      <c r="J66" s="118">
        <v>301.66666666666663</v>
      </c>
      <c r="K66" s="117">
        <v>292.39999999999998</v>
      </c>
      <c r="L66" s="117">
        <v>280.5</v>
      </c>
      <c r="M66" s="117">
        <v>5.9112099999999996</v>
      </c>
    </row>
    <row r="67" spans="1:13">
      <c r="A67" s="65">
        <v>57</v>
      </c>
      <c r="B67" s="117" t="s">
        <v>562</v>
      </c>
      <c r="C67" s="120">
        <v>196.4</v>
      </c>
      <c r="D67" s="118">
        <v>198.85</v>
      </c>
      <c r="E67" s="118">
        <v>193.5</v>
      </c>
      <c r="F67" s="118">
        <v>190.6</v>
      </c>
      <c r="G67" s="118">
        <v>185.25</v>
      </c>
      <c r="H67" s="118">
        <v>201.75</v>
      </c>
      <c r="I67" s="118">
        <v>207.09999999999997</v>
      </c>
      <c r="J67" s="118">
        <v>210</v>
      </c>
      <c r="K67" s="117">
        <v>204.2</v>
      </c>
      <c r="L67" s="117">
        <v>195.95</v>
      </c>
      <c r="M67" s="117">
        <v>1.90239</v>
      </c>
    </row>
    <row r="68" spans="1:13">
      <c r="A68" s="65">
        <v>58</v>
      </c>
      <c r="B68" s="117" t="s">
        <v>564</v>
      </c>
      <c r="C68" s="120">
        <v>52.95</v>
      </c>
      <c r="D68" s="118">
        <v>52.866666666666667</v>
      </c>
      <c r="E68" s="118">
        <v>51.733333333333334</v>
      </c>
      <c r="F68" s="118">
        <v>50.516666666666666</v>
      </c>
      <c r="G68" s="118">
        <v>49.383333333333333</v>
      </c>
      <c r="H68" s="118">
        <v>54.083333333333336</v>
      </c>
      <c r="I68" s="118">
        <v>55.216666666666676</v>
      </c>
      <c r="J68" s="118">
        <v>56.433333333333337</v>
      </c>
      <c r="K68" s="117">
        <v>54</v>
      </c>
      <c r="L68" s="117">
        <v>51.65</v>
      </c>
      <c r="M68" s="117">
        <v>0.82069000000000003</v>
      </c>
    </row>
    <row r="69" spans="1:13">
      <c r="A69" s="65">
        <v>59</v>
      </c>
      <c r="B69" s="117" t="s">
        <v>1889</v>
      </c>
      <c r="C69" s="120">
        <v>878.5</v>
      </c>
      <c r="D69" s="118">
        <v>887.45000000000016</v>
      </c>
      <c r="E69" s="118">
        <v>865.25000000000034</v>
      </c>
      <c r="F69" s="118">
        <v>852.00000000000023</v>
      </c>
      <c r="G69" s="118">
        <v>829.80000000000041</v>
      </c>
      <c r="H69" s="118">
        <v>900.70000000000027</v>
      </c>
      <c r="I69" s="118">
        <v>922.90000000000009</v>
      </c>
      <c r="J69" s="118">
        <v>936.1500000000002</v>
      </c>
      <c r="K69" s="117">
        <v>909.65</v>
      </c>
      <c r="L69" s="117">
        <v>874.2</v>
      </c>
      <c r="M69" s="117">
        <v>10.980259999999999</v>
      </c>
    </row>
    <row r="70" spans="1:13">
      <c r="A70" s="65">
        <v>60</v>
      </c>
      <c r="B70" s="117" t="s">
        <v>48</v>
      </c>
      <c r="C70" s="120">
        <v>553.35</v>
      </c>
      <c r="D70" s="118">
        <v>551.68333333333328</v>
      </c>
      <c r="E70" s="118">
        <v>543.46666666666658</v>
      </c>
      <c r="F70" s="118">
        <v>533.58333333333326</v>
      </c>
      <c r="G70" s="118">
        <v>525.36666666666656</v>
      </c>
      <c r="H70" s="118">
        <v>561.56666666666661</v>
      </c>
      <c r="I70" s="118">
        <v>569.7833333333333</v>
      </c>
      <c r="J70" s="118">
        <v>579.66666666666663</v>
      </c>
      <c r="K70" s="117">
        <v>559.9</v>
      </c>
      <c r="L70" s="117">
        <v>541.79999999999995</v>
      </c>
      <c r="M70" s="117">
        <v>8.6194799999999994</v>
      </c>
    </row>
    <row r="71" spans="1:13">
      <c r="A71" s="65">
        <v>61</v>
      </c>
      <c r="B71" s="117" t="s">
        <v>49</v>
      </c>
      <c r="C71" s="120">
        <v>297.95</v>
      </c>
      <c r="D71" s="118">
        <v>296.98333333333335</v>
      </c>
      <c r="E71" s="118">
        <v>287.9666666666667</v>
      </c>
      <c r="F71" s="118">
        <v>277.98333333333335</v>
      </c>
      <c r="G71" s="118">
        <v>268.9666666666667</v>
      </c>
      <c r="H71" s="118">
        <v>306.9666666666667</v>
      </c>
      <c r="I71" s="118">
        <v>315.98333333333335</v>
      </c>
      <c r="J71" s="118">
        <v>325.9666666666667</v>
      </c>
      <c r="K71" s="117">
        <v>306</v>
      </c>
      <c r="L71" s="117">
        <v>287</v>
      </c>
      <c r="M71" s="117">
        <v>78.58963</v>
      </c>
    </row>
    <row r="72" spans="1:13">
      <c r="A72" s="65">
        <v>62</v>
      </c>
      <c r="B72" s="117" t="s">
        <v>50</v>
      </c>
      <c r="C72" s="120">
        <v>67.5</v>
      </c>
      <c r="D72" s="118">
        <v>68.600000000000009</v>
      </c>
      <c r="E72" s="118">
        <v>66.15000000000002</v>
      </c>
      <c r="F72" s="118">
        <v>64.800000000000011</v>
      </c>
      <c r="G72" s="118">
        <v>62.350000000000023</v>
      </c>
      <c r="H72" s="118">
        <v>69.950000000000017</v>
      </c>
      <c r="I72" s="118">
        <v>72.400000000000006</v>
      </c>
      <c r="J72" s="118">
        <v>73.750000000000014</v>
      </c>
      <c r="K72" s="117">
        <v>71.05</v>
      </c>
      <c r="L72" s="117">
        <v>67.25</v>
      </c>
      <c r="M72" s="117">
        <v>263.51665000000003</v>
      </c>
    </row>
    <row r="73" spans="1:13">
      <c r="A73" s="65">
        <v>63</v>
      </c>
      <c r="B73" s="117" t="s">
        <v>192</v>
      </c>
      <c r="C73" s="120">
        <v>26.75</v>
      </c>
      <c r="D73" s="118">
        <v>26.666666666666668</v>
      </c>
      <c r="E73" s="118">
        <v>26.183333333333337</v>
      </c>
      <c r="F73" s="118">
        <v>25.616666666666671</v>
      </c>
      <c r="G73" s="118">
        <v>25.13333333333334</v>
      </c>
      <c r="H73" s="118">
        <v>27.233333333333334</v>
      </c>
      <c r="I73" s="118">
        <v>27.716666666666661</v>
      </c>
      <c r="J73" s="118">
        <v>28.283333333333331</v>
      </c>
      <c r="K73" s="117">
        <v>27.15</v>
      </c>
      <c r="L73" s="117">
        <v>26.1</v>
      </c>
      <c r="M73" s="117">
        <v>6.0198400000000003</v>
      </c>
    </row>
    <row r="74" spans="1:13">
      <c r="A74" s="65">
        <v>64</v>
      </c>
      <c r="B74" s="117" t="s">
        <v>51</v>
      </c>
      <c r="C74" s="120">
        <v>604.04999999999995</v>
      </c>
      <c r="D74" s="118">
        <v>616.15</v>
      </c>
      <c r="E74" s="118">
        <v>587.9</v>
      </c>
      <c r="F74" s="118">
        <v>571.75</v>
      </c>
      <c r="G74" s="118">
        <v>543.5</v>
      </c>
      <c r="H74" s="118">
        <v>632.29999999999995</v>
      </c>
      <c r="I74" s="118">
        <v>660.55</v>
      </c>
      <c r="J74" s="118">
        <v>676.69999999999993</v>
      </c>
      <c r="K74" s="117">
        <v>644.4</v>
      </c>
      <c r="L74" s="117">
        <v>600</v>
      </c>
      <c r="M74" s="117">
        <v>77.684280000000001</v>
      </c>
    </row>
    <row r="75" spans="1:13">
      <c r="A75" s="65">
        <v>65</v>
      </c>
      <c r="B75" s="117" t="s">
        <v>580</v>
      </c>
      <c r="C75" s="120">
        <v>578.1</v>
      </c>
      <c r="D75" s="118">
        <v>581.19999999999993</v>
      </c>
      <c r="E75" s="118">
        <v>567.39999999999986</v>
      </c>
      <c r="F75" s="118">
        <v>556.69999999999993</v>
      </c>
      <c r="G75" s="118">
        <v>542.89999999999986</v>
      </c>
      <c r="H75" s="118">
        <v>591.89999999999986</v>
      </c>
      <c r="I75" s="118">
        <v>605.69999999999982</v>
      </c>
      <c r="J75" s="118">
        <v>616.39999999999986</v>
      </c>
      <c r="K75" s="117">
        <v>595</v>
      </c>
      <c r="L75" s="117">
        <v>570.5</v>
      </c>
      <c r="M75" s="117">
        <v>0.19517999999999999</v>
      </c>
    </row>
    <row r="76" spans="1:13" s="18" customFormat="1">
      <c r="A76" s="65">
        <v>66</v>
      </c>
      <c r="B76" s="117" t="s">
        <v>582</v>
      </c>
      <c r="C76" s="120">
        <v>162.65</v>
      </c>
      <c r="D76" s="118">
        <v>163.88333333333333</v>
      </c>
      <c r="E76" s="118">
        <v>159.76666666666665</v>
      </c>
      <c r="F76" s="118">
        <v>156.88333333333333</v>
      </c>
      <c r="G76" s="118">
        <v>152.76666666666665</v>
      </c>
      <c r="H76" s="118">
        <v>166.76666666666665</v>
      </c>
      <c r="I76" s="118">
        <v>170.88333333333333</v>
      </c>
      <c r="J76" s="118">
        <v>173.76666666666665</v>
      </c>
      <c r="K76" s="117">
        <v>168</v>
      </c>
      <c r="L76" s="117">
        <v>161</v>
      </c>
      <c r="M76" s="117">
        <v>2.1703999999999999</v>
      </c>
    </row>
    <row r="77" spans="1:13" s="18" customFormat="1">
      <c r="A77" s="65">
        <v>67</v>
      </c>
      <c r="B77" s="117" t="s">
        <v>587</v>
      </c>
      <c r="C77" s="120">
        <v>2703.35</v>
      </c>
      <c r="D77" s="118">
        <v>2680.7833333333333</v>
      </c>
      <c r="E77" s="118">
        <v>2642.5666666666666</v>
      </c>
      <c r="F77" s="118">
        <v>2581.7833333333333</v>
      </c>
      <c r="G77" s="118">
        <v>2543.5666666666666</v>
      </c>
      <c r="H77" s="118">
        <v>2741.5666666666666</v>
      </c>
      <c r="I77" s="118">
        <v>2779.7833333333328</v>
      </c>
      <c r="J77" s="118">
        <v>2840.5666666666666</v>
      </c>
      <c r="K77" s="117">
        <v>2719</v>
      </c>
      <c r="L77" s="117">
        <v>2620</v>
      </c>
      <c r="M77" s="117">
        <v>1.8350000000000002E-2</v>
      </c>
    </row>
    <row r="78" spans="1:13" s="18" customFormat="1">
      <c r="A78" s="65">
        <v>68</v>
      </c>
      <c r="B78" s="117" t="s">
        <v>589</v>
      </c>
      <c r="C78" s="120">
        <v>528.4</v>
      </c>
      <c r="D78" s="118">
        <v>525.4</v>
      </c>
      <c r="E78" s="118">
        <v>516.54999999999995</v>
      </c>
      <c r="F78" s="118">
        <v>504.69999999999993</v>
      </c>
      <c r="G78" s="118">
        <v>495.84999999999991</v>
      </c>
      <c r="H78" s="118">
        <v>537.25</v>
      </c>
      <c r="I78" s="118">
        <v>546.10000000000014</v>
      </c>
      <c r="J78" s="118">
        <v>557.95000000000005</v>
      </c>
      <c r="K78" s="117">
        <v>534.25</v>
      </c>
      <c r="L78" s="117">
        <v>513.54999999999995</v>
      </c>
      <c r="M78" s="117">
        <v>0.10324</v>
      </c>
    </row>
    <row r="79" spans="1:13" s="18" customFormat="1">
      <c r="A79" s="65">
        <v>69</v>
      </c>
      <c r="B79" s="117" t="s">
        <v>593</v>
      </c>
      <c r="C79" s="120">
        <v>82.35</v>
      </c>
      <c r="D79" s="118">
        <v>82.35</v>
      </c>
      <c r="E79" s="118">
        <v>82.35</v>
      </c>
      <c r="F79" s="118">
        <v>82.35</v>
      </c>
      <c r="G79" s="118">
        <v>82.35</v>
      </c>
      <c r="H79" s="118">
        <v>82.35</v>
      </c>
      <c r="I79" s="118">
        <v>82.35</v>
      </c>
      <c r="J79" s="118">
        <v>82.35</v>
      </c>
      <c r="K79" s="117">
        <v>82.35</v>
      </c>
      <c r="L79" s="117">
        <v>82.35</v>
      </c>
      <c r="M79" s="117">
        <v>0.98587999999999998</v>
      </c>
    </row>
    <row r="80" spans="1:13" s="18" customFormat="1">
      <c r="A80" s="65">
        <v>70</v>
      </c>
      <c r="B80" s="117" t="s">
        <v>52</v>
      </c>
      <c r="C80" s="120">
        <v>18609.8</v>
      </c>
      <c r="D80" s="118">
        <v>18636.933333333334</v>
      </c>
      <c r="E80" s="118">
        <v>18258.166666666668</v>
      </c>
      <c r="F80" s="118">
        <v>17906.533333333333</v>
      </c>
      <c r="G80" s="118">
        <v>17527.766666666666</v>
      </c>
      <c r="H80" s="118">
        <v>18988.566666666669</v>
      </c>
      <c r="I80" s="118">
        <v>19367.333333333332</v>
      </c>
      <c r="J80" s="118">
        <v>19718.966666666671</v>
      </c>
      <c r="K80" s="117">
        <v>19015.7</v>
      </c>
      <c r="L80" s="117">
        <v>18285.3</v>
      </c>
      <c r="M80" s="117">
        <v>0.34083000000000002</v>
      </c>
    </row>
    <row r="81" spans="1:13" s="18" customFormat="1">
      <c r="A81" s="65">
        <v>71</v>
      </c>
      <c r="B81" s="117" t="s">
        <v>53</v>
      </c>
      <c r="C81" s="120">
        <v>275.2</v>
      </c>
      <c r="D81" s="118">
        <v>274.06666666666666</v>
      </c>
      <c r="E81" s="118">
        <v>267.63333333333333</v>
      </c>
      <c r="F81" s="118">
        <v>260.06666666666666</v>
      </c>
      <c r="G81" s="118">
        <v>253.63333333333333</v>
      </c>
      <c r="H81" s="118">
        <v>281.63333333333333</v>
      </c>
      <c r="I81" s="118">
        <v>288.06666666666661</v>
      </c>
      <c r="J81" s="118">
        <v>295.63333333333333</v>
      </c>
      <c r="K81" s="117">
        <v>280.5</v>
      </c>
      <c r="L81" s="117">
        <v>266.5</v>
      </c>
      <c r="M81" s="117">
        <v>72.91686</v>
      </c>
    </row>
    <row r="82" spans="1:13" s="18" customFormat="1">
      <c r="A82" s="65">
        <v>72</v>
      </c>
      <c r="B82" s="117" t="s">
        <v>2765</v>
      </c>
      <c r="C82" s="120">
        <v>14.1</v>
      </c>
      <c r="D82" s="118">
        <v>14.466666666666667</v>
      </c>
      <c r="E82" s="118">
        <v>13.733333333333334</v>
      </c>
      <c r="F82" s="118">
        <v>13.366666666666667</v>
      </c>
      <c r="G82" s="118">
        <v>12.633333333333335</v>
      </c>
      <c r="H82" s="118">
        <v>14.833333333333334</v>
      </c>
      <c r="I82" s="118">
        <v>15.566666666666665</v>
      </c>
      <c r="J82" s="118">
        <v>15.933333333333334</v>
      </c>
      <c r="K82" s="117">
        <v>15.2</v>
      </c>
      <c r="L82" s="117">
        <v>14.1</v>
      </c>
      <c r="M82" s="117">
        <v>0.97509000000000001</v>
      </c>
    </row>
    <row r="83" spans="1:13" s="18" customFormat="1">
      <c r="A83" s="65">
        <v>73</v>
      </c>
      <c r="B83" s="117" t="s">
        <v>599</v>
      </c>
      <c r="C83" s="120">
        <v>162.9</v>
      </c>
      <c r="D83" s="118">
        <v>163.66666666666666</v>
      </c>
      <c r="E83" s="118">
        <v>159.33333333333331</v>
      </c>
      <c r="F83" s="118">
        <v>155.76666666666665</v>
      </c>
      <c r="G83" s="118">
        <v>151.43333333333331</v>
      </c>
      <c r="H83" s="118">
        <v>167.23333333333332</v>
      </c>
      <c r="I83" s="118">
        <v>171.56666666666663</v>
      </c>
      <c r="J83" s="118">
        <v>175.13333333333333</v>
      </c>
      <c r="K83" s="117">
        <v>168</v>
      </c>
      <c r="L83" s="117">
        <v>160.1</v>
      </c>
      <c r="M83" s="117">
        <v>0.34018999999999999</v>
      </c>
    </row>
    <row r="84" spans="1:13" s="18" customFormat="1">
      <c r="A84" s="65">
        <v>74</v>
      </c>
      <c r="B84" s="117" t="s">
        <v>193</v>
      </c>
      <c r="C84" s="120">
        <v>5320.5</v>
      </c>
      <c r="D84" s="118">
        <v>5322.2333333333336</v>
      </c>
      <c r="E84" s="118">
        <v>5255.4666666666672</v>
      </c>
      <c r="F84" s="118">
        <v>5190.4333333333334</v>
      </c>
      <c r="G84" s="118">
        <v>5123.666666666667</v>
      </c>
      <c r="H84" s="118">
        <v>5387.2666666666673</v>
      </c>
      <c r="I84" s="118">
        <v>5454.0333333333338</v>
      </c>
      <c r="J84" s="118">
        <v>5519.0666666666675</v>
      </c>
      <c r="K84" s="117">
        <v>5389</v>
      </c>
      <c r="L84" s="117">
        <v>5257.2</v>
      </c>
      <c r="M84" s="117">
        <v>1.33717</v>
      </c>
    </row>
    <row r="85" spans="1:13" s="18" customFormat="1">
      <c r="A85" s="65">
        <v>75</v>
      </c>
      <c r="B85" s="117" t="s">
        <v>256</v>
      </c>
      <c r="C85" s="120">
        <v>597.79999999999995</v>
      </c>
      <c r="D85" s="118">
        <v>598.26666666666665</v>
      </c>
      <c r="E85" s="118">
        <v>589.5333333333333</v>
      </c>
      <c r="F85" s="118">
        <v>581.26666666666665</v>
      </c>
      <c r="G85" s="118">
        <v>572.5333333333333</v>
      </c>
      <c r="H85" s="118">
        <v>606.5333333333333</v>
      </c>
      <c r="I85" s="118">
        <v>615.26666666666665</v>
      </c>
      <c r="J85" s="118">
        <v>623.5333333333333</v>
      </c>
      <c r="K85" s="117">
        <v>607</v>
      </c>
      <c r="L85" s="117">
        <v>590</v>
      </c>
      <c r="M85" s="117">
        <v>1.79064</v>
      </c>
    </row>
    <row r="86" spans="1:13" s="18" customFormat="1">
      <c r="A86" s="65">
        <v>77</v>
      </c>
      <c r="B86" s="117" t="s">
        <v>195</v>
      </c>
      <c r="C86" s="120">
        <v>337.4</v>
      </c>
      <c r="D86" s="118">
        <v>338.55</v>
      </c>
      <c r="E86" s="118">
        <v>331.1</v>
      </c>
      <c r="F86" s="118">
        <v>324.8</v>
      </c>
      <c r="G86" s="118">
        <v>317.35000000000002</v>
      </c>
      <c r="H86" s="118">
        <v>344.85</v>
      </c>
      <c r="I86" s="118">
        <v>352.29999999999995</v>
      </c>
      <c r="J86" s="118">
        <v>358.6</v>
      </c>
      <c r="K86" s="117">
        <v>346</v>
      </c>
      <c r="L86" s="117">
        <v>332.25</v>
      </c>
      <c r="M86" s="117">
        <v>16.869299999999999</v>
      </c>
    </row>
    <row r="87" spans="1:13" s="18" customFormat="1">
      <c r="A87" s="65">
        <v>78</v>
      </c>
      <c r="B87" s="117" t="s">
        <v>54</v>
      </c>
      <c r="C87" s="120">
        <v>212.55</v>
      </c>
      <c r="D87" s="118">
        <v>212.53333333333333</v>
      </c>
      <c r="E87" s="118">
        <v>209.26666666666665</v>
      </c>
      <c r="F87" s="118">
        <v>205.98333333333332</v>
      </c>
      <c r="G87" s="118">
        <v>202.71666666666664</v>
      </c>
      <c r="H87" s="118">
        <v>215.81666666666666</v>
      </c>
      <c r="I87" s="118">
        <v>219.08333333333337</v>
      </c>
      <c r="J87" s="118">
        <v>222.36666666666667</v>
      </c>
      <c r="K87" s="117">
        <v>215.8</v>
      </c>
      <c r="L87" s="117">
        <v>209.25</v>
      </c>
      <c r="M87" s="117">
        <v>56.761710000000001</v>
      </c>
    </row>
    <row r="88" spans="1:13" s="18" customFormat="1">
      <c r="A88" s="65">
        <v>79</v>
      </c>
      <c r="B88" s="117" t="s">
        <v>610</v>
      </c>
      <c r="C88" s="120">
        <v>255.2</v>
      </c>
      <c r="D88" s="118">
        <v>254.79999999999998</v>
      </c>
      <c r="E88" s="118">
        <v>246.39999999999998</v>
      </c>
      <c r="F88" s="118">
        <v>237.6</v>
      </c>
      <c r="G88" s="118">
        <v>229.2</v>
      </c>
      <c r="H88" s="118">
        <v>263.59999999999997</v>
      </c>
      <c r="I88" s="118">
        <v>272</v>
      </c>
      <c r="J88" s="118">
        <v>280.79999999999995</v>
      </c>
      <c r="K88" s="117">
        <v>263.2</v>
      </c>
      <c r="L88" s="117">
        <v>246</v>
      </c>
      <c r="M88" s="117">
        <v>22.28229</v>
      </c>
    </row>
    <row r="89" spans="1:13" s="18" customFormat="1">
      <c r="A89" s="65">
        <v>80</v>
      </c>
      <c r="B89" s="117" t="s">
        <v>611</v>
      </c>
      <c r="C89" s="120">
        <v>450.45</v>
      </c>
      <c r="D89" s="118">
        <v>453.06666666666666</v>
      </c>
      <c r="E89" s="118">
        <v>441.38333333333333</v>
      </c>
      <c r="F89" s="118">
        <v>432.31666666666666</v>
      </c>
      <c r="G89" s="118">
        <v>420.63333333333333</v>
      </c>
      <c r="H89" s="118">
        <v>462.13333333333333</v>
      </c>
      <c r="I89" s="118">
        <v>473.81666666666661</v>
      </c>
      <c r="J89" s="118">
        <v>482.88333333333333</v>
      </c>
      <c r="K89" s="117">
        <v>464.75</v>
      </c>
      <c r="L89" s="117">
        <v>444</v>
      </c>
      <c r="M89" s="117">
        <v>10.79152</v>
      </c>
    </row>
    <row r="90" spans="1:13" s="18" customFormat="1">
      <c r="A90" s="65">
        <v>81</v>
      </c>
      <c r="B90" s="117" t="s">
        <v>613</v>
      </c>
      <c r="C90" s="120">
        <v>396.3</v>
      </c>
      <c r="D90" s="118">
        <v>395.38333333333338</v>
      </c>
      <c r="E90" s="118">
        <v>387.81666666666678</v>
      </c>
      <c r="F90" s="118">
        <v>379.33333333333337</v>
      </c>
      <c r="G90" s="118">
        <v>371.76666666666677</v>
      </c>
      <c r="H90" s="118">
        <v>403.86666666666679</v>
      </c>
      <c r="I90" s="118">
        <v>411.43333333333339</v>
      </c>
      <c r="J90" s="118">
        <v>419.9166666666668</v>
      </c>
      <c r="K90" s="117">
        <v>402.95</v>
      </c>
      <c r="L90" s="117">
        <v>386.9</v>
      </c>
      <c r="M90" s="117">
        <v>0.13164000000000001</v>
      </c>
    </row>
    <row r="91" spans="1:13" s="18" customFormat="1">
      <c r="A91" s="65">
        <v>82</v>
      </c>
      <c r="B91" s="117" t="s">
        <v>614</v>
      </c>
      <c r="C91" s="120">
        <v>361.9</v>
      </c>
      <c r="D91" s="118">
        <v>365.65000000000003</v>
      </c>
      <c r="E91" s="118">
        <v>356.75000000000006</v>
      </c>
      <c r="F91" s="118">
        <v>351.6</v>
      </c>
      <c r="G91" s="118">
        <v>342.70000000000005</v>
      </c>
      <c r="H91" s="118">
        <v>370.80000000000007</v>
      </c>
      <c r="I91" s="118">
        <v>379.70000000000005</v>
      </c>
      <c r="J91" s="118">
        <v>384.85000000000008</v>
      </c>
      <c r="K91" s="117">
        <v>374.55</v>
      </c>
      <c r="L91" s="117">
        <v>360.5</v>
      </c>
      <c r="M91" s="117">
        <v>2.0176400000000001</v>
      </c>
    </row>
    <row r="92" spans="1:13" s="18" customFormat="1">
      <c r="A92" s="65">
        <v>83</v>
      </c>
      <c r="B92" s="117" t="s">
        <v>618</v>
      </c>
      <c r="C92" s="120">
        <v>1067.1500000000001</v>
      </c>
      <c r="D92" s="118">
        <v>1081.1833333333334</v>
      </c>
      <c r="E92" s="118">
        <v>1050.2166666666667</v>
      </c>
      <c r="F92" s="118">
        <v>1033.2833333333333</v>
      </c>
      <c r="G92" s="118">
        <v>1002.3166666666666</v>
      </c>
      <c r="H92" s="118">
        <v>1098.1166666666668</v>
      </c>
      <c r="I92" s="118">
        <v>1129.0833333333335</v>
      </c>
      <c r="J92" s="118">
        <v>1146.0166666666669</v>
      </c>
      <c r="K92" s="117">
        <v>1112.1500000000001</v>
      </c>
      <c r="L92" s="117">
        <v>1064.25</v>
      </c>
      <c r="M92" s="117">
        <v>0.16438</v>
      </c>
    </row>
    <row r="93" spans="1:13" s="18" customFormat="1">
      <c r="A93" s="65">
        <v>84</v>
      </c>
      <c r="B93" s="117" t="s">
        <v>233</v>
      </c>
      <c r="C93" s="120">
        <v>145.25</v>
      </c>
      <c r="D93" s="118">
        <v>145.5</v>
      </c>
      <c r="E93" s="118">
        <v>142</v>
      </c>
      <c r="F93" s="118">
        <v>138.75</v>
      </c>
      <c r="G93" s="118">
        <v>135.25</v>
      </c>
      <c r="H93" s="118">
        <v>148.75</v>
      </c>
      <c r="I93" s="118">
        <v>152.25</v>
      </c>
      <c r="J93" s="118">
        <v>155.5</v>
      </c>
      <c r="K93" s="117">
        <v>149</v>
      </c>
      <c r="L93" s="117">
        <v>142.25</v>
      </c>
      <c r="M93" s="117">
        <v>10.12026</v>
      </c>
    </row>
    <row r="94" spans="1:13" s="18" customFormat="1">
      <c r="A94" s="65">
        <v>85</v>
      </c>
      <c r="B94" s="117" t="s">
        <v>620</v>
      </c>
      <c r="C94" s="120">
        <v>233.8</v>
      </c>
      <c r="D94" s="118">
        <v>231.75</v>
      </c>
      <c r="E94" s="118">
        <v>228.05</v>
      </c>
      <c r="F94" s="118">
        <v>222.3</v>
      </c>
      <c r="G94" s="118">
        <v>218.60000000000002</v>
      </c>
      <c r="H94" s="118">
        <v>237.5</v>
      </c>
      <c r="I94" s="118">
        <v>241.2</v>
      </c>
      <c r="J94" s="118">
        <v>246.95</v>
      </c>
      <c r="K94" s="117">
        <v>235.45</v>
      </c>
      <c r="L94" s="117">
        <v>226</v>
      </c>
      <c r="M94" s="117">
        <v>0.46011000000000002</v>
      </c>
    </row>
    <row r="95" spans="1:13" s="18" customFormat="1">
      <c r="A95" s="65">
        <v>86</v>
      </c>
      <c r="B95" s="117" t="s">
        <v>2172</v>
      </c>
      <c r="C95" s="120">
        <v>238.9</v>
      </c>
      <c r="D95" s="118">
        <v>237.88333333333333</v>
      </c>
      <c r="E95" s="118">
        <v>234.76666666666665</v>
      </c>
      <c r="F95" s="118">
        <v>230.63333333333333</v>
      </c>
      <c r="G95" s="118">
        <v>227.51666666666665</v>
      </c>
      <c r="H95" s="118">
        <v>242.01666666666665</v>
      </c>
      <c r="I95" s="118">
        <v>245.13333333333333</v>
      </c>
      <c r="J95" s="118">
        <v>249.26666666666665</v>
      </c>
      <c r="K95" s="117">
        <v>241</v>
      </c>
      <c r="L95" s="117">
        <v>233.75</v>
      </c>
      <c r="M95" s="117">
        <v>1.4077299999999999</v>
      </c>
    </row>
    <row r="96" spans="1:13" s="18" customFormat="1">
      <c r="A96" s="65">
        <v>87</v>
      </c>
      <c r="B96" s="117" t="s">
        <v>232</v>
      </c>
      <c r="C96" s="120">
        <v>1106.05</v>
      </c>
      <c r="D96" s="118">
        <v>1069.8333333333333</v>
      </c>
      <c r="E96" s="118">
        <v>1022.0666666666666</v>
      </c>
      <c r="F96" s="118">
        <v>938.08333333333337</v>
      </c>
      <c r="G96" s="118">
        <v>890.31666666666672</v>
      </c>
      <c r="H96" s="118">
        <v>1153.8166666666666</v>
      </c>
      <c r="I96" s="118">
        <v>1201.5833333333335</v>
      </c>
      <c r="J96" s="118">
        <v>1285.5666666666664</v>
      </c>
      <c r="K96" s="117">
        <v>1117.5999999999999</v>
      </c>
      <c r="L96" s="117">
        <v>985.85</v>
      </c>
      <c r="M96" s="117">
        <v>31.41234</v>
      </c>
    </row>
    <row r="97" spans="1:13" s="18" customFormat="1">
      <c r="A97" s="65">
        <v>88</v>
      </c>
      <c r="B97" s="117" t="s">
        <v>625</v>
      </c>
      <c r="C97" s="120">
        <v>29.3</v>
      </c>
      <c r="D97" s="118">
        <v>29.433333333333334</v>
      </c>
      <c r="E97" s="118">
        <v>29.066666666666666</v>
      </c>
      <c r="F97" s="118">
        <v>28.833333333333332</v>
      </c>
      <c r="G97" s="118">
        <v>28.466666666666665</v>
      </c>
      <c r="H97" s="118">
        <v>29.666666666666668</v>
      </c>
      <c r="I97" s="118">
        <v>30.033333333333335</v>
      </c>
      <c r="J97" s="118">
        <v>30.266666666666669</v>
      </c>
      <c r="K97" s="117">
        <v>29.8</v>
      </c>
      <c r="L97" s="117">
        <v>29.2</v>
      </c>
      <c r="M97" s="117">
        <v>3.0651299999999999</v>
      </c>
    </row>
    <row r="98" spans="1:13" s="18" customFormat="1">
      <c r="A98" s="65">
        <v>89</v>
      </c>
      <c r="B98" s="117" t="s">
        <v>629</v>
      </c>
      <c r="C98" s="120">
        <v>169.2</v>
      </c>
      <c r="D98" s="118">
        <v>170</v>
      </c>
      <c r="E98" s="118">
        <v>165.3</v>
      </c>
      <c r="F98" s="118">
        <v>161.4</v>
      </c>
      <c r="G98" s="118">
        <v>156.70000000000002</v>
      </c>
      <c r="H98" s="118">
        <v>173.9</v>
      </c>
      <c r="I98" s="118">
        <v>178.6</v>
      </c>
      <c r="J98" s="118">
        <v>182.5</v>
      </c>
      <c r="K98" s="117">
        <v>174.7</v>
      </c>
      <c r="L98" s="117">
        <v>166.1</v>
      </c>
      <c r="M98" s="117">
        <v>1.58893</v>
      </c>
    </row>
    <row r="99" spans="1:13" s="18" customFormat="1">
      <c r="A99" s="65">
        <v>90</v>
      </c>
      <c r="B99" s="117" t="s">
        <v>55</v>
      </c>
      <c r="C99" s="120">
        <v>771.2</v>
      </c>
      <c r="D99" s="118">
        <v>770.73333333333323</v>
      </c>
      <c r="E99" s="118">
        <v>752.91666666666652</v>
      </c>
      <c r="F99" s="118">
        <v>734.63333333333333</v>
      </c>
      <c r="G99" s="118">
        <v>716.81666666666661</v>
      </c>
      <c r="H99" s="118">
        <v>789.01666666666642</v>
      </c>
      <c r="I99" s="118">
        <v>806.83333333333326</v>
      </c>
      <c r="J99" s="118">
        <v>825.11666666666633</v>
      </c>
      <c r="K99" s="117">
        <v>788.55</v>
      </c>
      <c r="L99" s="117">
        <v>752.45</v>
      </c>
      <c r="M99" s="117">
        <v>7.3645300000000002</v>
      </c>
    </row>
    <row r="100" spans="1:13" s="18" customFormat="1">
      <c r="A100" s="65">
        <v>91</v>
      </c>
      <c r="B100" s="117" t="s">
        <v>632</v>
      </c>
      <c r="C100" s="120">
        <v>2312.85</v>
      </c>
      <c r="D100" s="118">
        <v>2335.4500000000003</v>
      </c>
      <c r="E100" s="118">
        <v>2277.4000000000005</v>
      </c>
      <c r="F100" s="118">
        <v>2241.9500000000003</v>
      </c>
      <c r="G100" s="118">
        <v>2183.9000000000005</v>
      </c>
      <c r="H100" s="118">
        <v>2370.9000000000005</v>
      </c>
      <c r="I100" s="118">
        <v>2428.9500000000007</v>
      </c>
      <c r="J100" s="118">
        <v>2464.4000000000005</v>
      </c>
      <c r="K100" s="117">
        <v>2393.5</v>
      </c>
      <c r="L100" s="117">
        <v>2300</v>
      </c>
      <c r="M100" s="117">
        <v>4.2500000000000003E-2</v>
      </c>
    </row>
    <row r="101" spans="1:13">
      <c r="A101" s="65">
        <v>92</v>
      </c>
      <c r="B101" s="117" t="s">
        <v>2072</v>
      </c>
      <c r="C101" s="120">
        <v>34.950000000000003</v>
      </c>
      <c r="D101" s="118">
        <v>35.25</v>
      </c>
      <c r="E101" s="118">
        <v>34.299999999999997</v>
      </c>
      <c r="F101" s="118">
        <v>33.65</v>
      </c>
      <c r="G101" s="118">
        <v>32.699999999999996</v>
      </c>
      <c r="H101" s="118">
        <v>35.9</v>
      </c>
      <c r="I101" s="118">
        <v>36.85</v>
      </c>
      <c r="J101" s="118">
        <v>37.5</v>
      </c>
      <c r="K101" s="117">
        <v>36.200000000000003</v>
      </c>
      <c r="L101" s="117">
        <v>34.6</v>
      </c>
      <c r="M101" s="117">
        <v>23.939879999999999</v>
      </c>
    </row>
    <row r="102" spans="1:13">
      <c r="A102" s="65">
        <v>93</v>
      </c>
      <c r="B102" s="117" t="s">
        <v>636</v>
      </c>
      <c r="C102" s="120">
        <v>142.25</v>
      </c>
      <c r="D102" s="118">
        <v>142.21666666666667</v>
      </c>
      <c r="E102" s="118">
        <v>140.43333333333334</v>
      </c>
      <c r="F102" s="118">
        <v>138.61666666666667</v>
      </c>
      <c r="G102" s="118">
        <v>136.83333333333334</v>
      </c>
      <c r="H102" s="118">
        <v>144.03333333333333</v>
      </c>
      <c r="I102" s="118">
        <v>145.81666666666669</v>
      </c>
      <c r="J102" s="118">
        <v>147.63333333333333</v>
      </c>
      <c r="K102" s="117">
        <v>144</v>
      </c>
      <c r="L102" s="117">
        <v>140.4</v>
      </c>
      <c r="M102" s="117">
        <v>1.0494399999999999</v>
      </c>
    </row>
    <row r="103" spans="1:13">
      <c r="A103" s="65">
        <v>94</v>
      </c>
      <c r="B103" s="117" t="s">
        <v>638</v>
      </c>
      <c r="C103" s="120">
        <v>257.2</v>
      </c>
      <c r="D103" s="118">
        <v>256.76666666666671</v>
      </c>
      <c r="E103" s="118">
        <v>251.53333333333342</v>
      </c>
      <c r="F103" s="118">
        <v>245.8666666666667</v>
      </c>
      <c r="G103" s="118">
        <v>240.63333333333341</v>
      </c>
      <c r="H103" s="118">
        <v>262.43333333333339</v>
      </c>
      <c r="I103" s="118">
        <v>267.66666666666663</v>
      </c>
      <c r="J103" s="118">
        <v>273.33333333333343</v>
      </c>
      <c r="K103" s="117">
        <v>262</v>
      </c>
      <c r="L103" s="117">
        <v>251.1</v>
      </c>
      <c r="M103" s="117">
        <v>2.9798300000000002</v>
      </c>
    </row>
    <row r="104" spans="1:13">
      <c r="A104" s="65">
        <v>95</v>
      </c>
      <c r="B104" s="117" t="s">
        <v>640</v>
      </c>
      <c r="C104" s="120">
        <v>1205.75</v>
      </c>
      <c r="D104" s="118">
        <v>1197.0333333333333</v>
      </c>
      <c r="E104" s="118">
        <v>1157.5666666666666</v>
      </c>
      <c r="F104" s="118">
        <v>1109.3833333333332</v>
      </c>
      <c r="G104" s="118">
        <v>1069.9166666666665</v>
      </c>
      <c r="H104" s="118">
        <v>1245.2166666666667</v>
      </c>
      <c r="I104" s="118">
        <v>1284.6833333333334</v>
      </c>
      <c r="J104" s="118">
        <v>1332.8666666666668</v>
      </c>
      <c r="K104" s="117">
        <v>1236.5</v>
      </c>
      <c r="L104" s="117">
        <v>1148.8499999999999</v>
      </c>
      <c r="M104" s="117">
        <v>3.1903999999999999</v>
      </c>
    </row>
    <row r="105" spans="1:13">
      <c r="A105" s="65">
        <v>96</v>
      </c>
      <c r="B105" s="117" t="s">
        <v>57</v>
      </c>
      <c r="C105" s="120">
        <v>603.70000000000005</v>
      </c>
      <c r="D105" s="118">
        <v>604.90000000000009</v>
      </c>
      <c r="E105" s="118">
        <v>597.45000000000016</v>
      </c>
      <c r="F105" s="118">
        <v>591.20000000000005</v>
      </c>
      <c r="G105" s="118">
        <v>583.75000000000011</v>
      </c>
      <c r="H105" s="118">
        <v>611.1500000000002</v>
      </c>
      <c r="I105" s="118">
        <v>618.6</v>
      </c>
      <c r="J105" s="118">
        <v>624.85000000000025</v>
      </c>
      <c r="K105" s="117">
        <v>612.35</v>
      </c>
      <c r="L105" s="117">
        <v>598.65</v>
      </c>
      <c r="M105" s="117">
        <v>19.356179999999998</v>
      </c>
    </row>
    <row r="106" spans="1:13">
      <c r="A106" s="65">
        <v>97</v>
      </c>
      <c r="B106" s="117" t="s">
        <v>58</v>
      </c>
      <c r="C106" s="120">
        <v>281.10000000000002</v>
      </c>
      <c r="D106" s="118">
        <v>280.2</v>
      </c>
      <c r="E106" s="118">
        <v>276.7</v>
      </c>
      <c r="F106" s="118">
        <v>272.3</v>
      </c>
      <c r="G106" s="118">
        <v>268.8</v>
      </c>
      <c r="H106" s="118">
        <v>284.59999999999997</v>
      </c>
      <c r="I106" s="118">
        <v>288.09999999999997</v>
      </c>
      <c r="J106" s="118">
        <v>292.49999999999994</v>
      </c>
      <c r="K106" s="117">
        <v>283.7</v>
      </c>
      <c r="L106" s="117">
        <v>275.8</v>
      </c>
      <c r="M106" s="117">
        <v>30.61111</v>
      </c>
    </row>
    <row r="107" spans="1:13">
      <c r="A107" s="65">
        <v>98</v>
      </c>
      <c r="B107" s="117" t="s">
        <v>2208</v>
      </c>
      <c r="C107" s="120">
        <v>379.4</v>
      </c>
      <c r="D107" s="118">
        <v>380.08333333333331</v>
      </c>
      <c r="E107" s="118">
        <v>376.31666666666661</v>
      </c>
      <c r="F107" s="118">
        <v>373.23333333333329</v>
      </c>
      <c r="G107" s="118">
        <v>369.46666666666658</v>
      </c>
      <c r="H107" s="118">
        <v>383.16666666666663</v>
      </c>
      <c r="I107" s="118">
        <v>386.93333333333339</v>
      </c>
      <c r="J107" s="118">
        <v>390.01666666666665</v>
      </c>
      <c r="K107" s="117">
        <v>383.85</v>
      </c>
      <c r="L107" s="117">
        <v>377</v>
      </c>
      <c r="M107" s="117">
        <v>1.31772</v>
      </c>
    </row>
    <row r="108" spans="1:13">
      <c r="A108" s="65">
        <v>99</v>
      </c>
      <c r="B108" s="117" t="s">
        <v>648</v>
      </c>
      <c r="C108" s="120">
        <v>259.7</v>
      </c>
      <c r="D108" s="118">
        <v>260.75</v>
      </c>
      <c r="E108" s="118">
        <v>255.95</v>
      </c>
      <c r="F108" s="118">
        <v>252.2</v>
      </c>
      <c r="G108" s="118">
        <v>247.39999999999998</v>
      </c>
      <c r="H108" s="118">
        <v>264.5</v>
      </c>
      <c r="I108" s="118">
        <v>269.29999999999995</v>
      </c>
      <c r="J108" s="118">
        <v>273.05</v>
      </c>
      <c r="K108" s="117">
        <v>265.55</v>
      </c>
      <c r="L108" s="117">
        <v>257</v>
      </c>
      <c r="M108" s="117">
        <v>0.87446999999999997</v>
      </c>
    </row>
    <row r="109" spans="1:13">
      <c r="A109" s="65">
        <v>100</v>
      </c>
      <c r="B109" s="117" t="s">
        <v>59</v>
      </c>
      <c r="C109" s="120">
        <v>1106.6500000000001</v>
      </c>
      <c r="D109" s="118">
        <v>1105.55</v>
      </c>
      <c r="E109" s="118">
        <v>1093.0999999999999</v>
      </c>
      <c r="F109" s="118">
        <v>1079.55</v>
      </c>
      <c r="G109" s="118">
        <v>1067.0999999999999</v>
      </c>
      <c r="H109" s="118">
        <v>1119.0999999999999</v>
      </c>
      <c r="I109" s="118">
        <v>1131.5500000000002</v>
      </c>
      <c r="J109" s="118">
        <v>1145.0999999999999</v>
      </c>
      <c r="K109" s="117">
        <v>1118</v>
      </c>
      <c r="L109" s="117">
        <v>1092</v>
      </c>
      <c r="M109" s="117">
        <v>2.45581</v>
      </c>
    </row>
    <row r="110" spans="1:13">
      <c r="A110" s="65">
        <v>101</v>
      </c>
      <c r="B110" s="117" t="s">
        <v>196</v>
      </c>
      <c r="C110" s="120">
        <v>574.35</v>
      </c>
      <c r="D110" s="118">
        <v>570.66666666666663</v>
      </c>
      <c r="E110" s="118">
        <v>556.83333333333326</v>
      </c>
      <c r="F110" s="118">
        <v>539.31666666666661</v>
      </c>
      <c r="G110" s="118">
        <v>525.48333333333323</v>
      </c>
      <c r="H110" s="118">
        <v>588.18333333333328</v>
      </c>
      <c r="I110" s="118">
        <v>602.01666666666654</v>
      </c>
      <c r="J110" s="118">
        <v>619.5333333333333</v>
      </c>
      <c r="K110" s="117">
        <v>584.5</v>
      </c>
      <c r="L110" s="117">
        <v>553.15</v>
      </c>
      <c r="M110" s="117">
        <v>12.01726</v>
      </c>
    </row>
    <row r="111" spans="1:13">
      <c r="A111" s="65">
        <v>102</v>
      </c>
      <c r="B111" s="117" t="s">
        <v>651</v>
      </c>
      <c r="C111" s="120">
        <v>389.7</v>
      </c>
      <c r="D111" s="118">
        <v>388.5333333333333</v>
      </c>
      <c r="E111" s="118">
        <v>377.16666666666663</v>
      </c>
      <c r="F111" s="118">
        <v>364.63333333333333</v>
      </c>
      <c r="G111" s="118">
        <v>353.26666666666665</v>
      </c>
      <c r="H111" s="118">
        <v>401.06666666666661</v>
      </c>
      <c r="I111" s="118">
        <v>412.43333333333328</v>
      </c>
      <c r="J111" s="118">
        <v>424.96666666666658</v>
      </c>
      <c r="K111" s="117">
        <v>399.9</v>
      </c>
      <c r="L111" s="117">
        <v>376</v>
      </c>
      <c r="M111" s="117">
        <v>2.18011</v>
      </c>
    </row>
    <row r="112" spans="1:13">
      <c r="A112" s="65">
        <v>103</v>
      </c>
      <c r="B112" s="117" t="s">
        <v>657</v>
      </c>
      <c r="C112" s="120">
        <v>185.5</v>
      </c>
      <c r="D112" s="118">
        <v>182.81666666666669</v>
      </c>
      <c r="E112" s="118">
        <v>175.68333333333339</v>
      </c>
      <c r="F112" s="118">
        <v>165.8666666666667</v>
      </c>
      <c r="G112" s="118">
        <v>158.73333333333341</v>
      </c>
      <c r="H112" s="118">
        <v>192.63333333333338</v>
      </c>
      <c r="I112" s="118">
        <v>199.76666666666665</v>
      </c>
      <c r="J112" s="118">
        <v>209.58333333333337</v>
      </c>
      <c r="K112" s="117">
        <v>189.95</v>
      </c>
      <c r="L112" s="117">
        <v>173</v>
      </c>
      <c r="M112" s="117">
        <v>0.25244</v>
      </c>
    </row>
    <row r="113" spans="1:13">
      <c r="A113" s="65">
        <v>104</v>
      </c>
      <c r="B113" s="117" t="s">
        <v>194</v>
      </c>
      <c r="C113" s="120">
        <v>1376.05</v>
      </c>
      <c r="D113" s="118">
        <v>1371.0833333333333</v>
      </c>
      <c r="E113" s="118">
        <v>1339.9666666666665</v>
      </c>
      <c r="F113" s="118">
        <v>1303.8833333333332</v>
      </c>
      <c r="G113" s="118">
        <v>1272.7666666666664</v>
      </c>
      <c r="H113" s="118">
        <v>1407.1666666666665</v>
      </c>
      <c r="I113" s="118">
        <v>1438.2833333333333</v>
      </c>
      <c r="J113" s="118">
        <v>1474.3666666666666</v>
      </c>
      <c r="K113" s="117">
        <v>1402.2</v>
      </c>
      <c r="L113" s="117">
        <v>1335</v>
      </c>
      <c r="M113" s="117">
        <v>0.31411</v>
      </c>
    </row>
    <row r="114" spans="1:13">
      <c r="A114" s="65">
        <v>105</v>
      </c>
      <c r="B114" s="116" t="s">
        <v>663</v>
      </c>
      <c r="C114" s="120">
        <v>196.95</v>
      </c>
      <c r="D114" s="118">
        <v>197.45000000000002</v>
      </c>
      <c r="E114" s="118">
        <v>189.50000000000003</v>
      </c>
      <c r="F114" s="118">
        <v>182.05</v>
      </c>
      <c r="G114" s="118">
        <v>174.10000000000002</v>
      </c>
      <c r="H114" s="118">
        <v>204.90000000000003</v>
      </c>
      <c r="I114" s="118">
        <v>212.85000000000002</v>
      </c>
      <c r="J114" s="118">
        <v>220.30000000000004</v>
      </c>
      <c r="K114" s="117">
        <v>205.4</v>
      </c>
      <c r="L114" s="117">
        <v>190</v>
      </c>
      <c r="M114" s="117">
        <v>34.569850000000002</v>
      </c>
    </row>
    <row r="115" spans="1:13">
      <c r="A115" s="65">
        <v>106</v>
      </c>
      <c r="B115" s="117" t="s">
        <v>667</v>
      </c>
      <c r="C115" s="120">
        <v>167.65</v>
      </c>
      <c r="D115" s="118">
        <v>167.73333333333335</v>
      </c>
      <c r="E115" s="118">
        <v>164.51666666666671</v>
      </c>
      <c r="F115" s="118">
        <v>161.38333333333335</v>
      </c>
      <c r="G115" s="118">
        <v>158.16666666666671</v>
      </c>
      <c r="H115" s="118">
        <v>170.8666666666667</v>
      </c>
      <c r="I115" s="118">
        <v>174.08333333333334</v>
      </c>
      <c r="J115" s="118">
        <v>177.2166666666667</v>
      </c>
      <c r="K115" s="117">
        <v>170.95</v>
      </c>
      <c r="L115" s="117">
        <v>164.6</v>
      </c>
      <c r="M115" s="117">
        <v>10.04285</v>
      </c>
    </row>
    <row r="116" spans="1:13">
      <c r="A116" s="65">
        <v>107</v>
      </c>
      <c r="B116" s="117" t="s">
        <v>349</v>
      </c>
      <c r="C116" s="120">
        <v>671.8</v>
      </c>
      <c r="D116" s="118">
        <v>672.38333333333333</v>
      </c>
      <c r="E116" s="118">
        <v>656.4666666666667</v>
      </c>
      <c r="F116" s="118">
        <v>641.13333333333333</v>
      </c>
      <c r="G116" s="118">
        <v>625.2166666666667</v>
      </c>
      <c r="H116" s="118">
        <v>687.7166666666667</v>
      </c>
      <c r="I116" s="118">
        <v>703.63333333333344</v>
      </c>
      <c r="J116" s="118">
        <v>718.9666666666667</v>
      </c>
      <c r="K116" s="117">
        <v>688.3</v>
      </c>
      <c r="L116" s="117">
        <v>657.05</v>
      </c>
      <c r="M116" s="117">
        <v>3.5634399999999999</v>
      </c>
    </row>
    <row r="117" spans="1:13">
      <c r="A117" s="65">
        <v>108</v>
      </c>
      <c r="B117" s="117" t="s">
        <v>671</v>
      </c>
      <c r="C117" s="120">
        <v>623.4</v>
      </c>
      <c r="D117" s="118">
        <v>619.80000000000007</v>
      </c>
      <c r="E117" s="118">
        <v>613.60000000000014</v>
      </c>
      <c r="F117" s="118">
        <v>603.80000000000007</v>
      </c>
      <c r="G117" s="118">
        <v>597.60000000000014</v>
      </c>
      <c r="H117" s="118">
        <v>629.60000000000014</v>
      </c>
      <c r="I117" s="118">
        <v>635.80000000000018</v>
      </c>
      <c r="J117" s="118">
        <v>645.60000000000014</v>
      </c>
      <c r="K117" s="117">
        <v>626</v>
      </c>
      <c r="L117" s="117">
        <v>610</v>
      </c>
      <c r="M117" s="117">
        <v>0.92147999999999997</v>
      </c>
    </row>
    <row r="118" spans="1:13">
      <c r="A118" s="65">
        <v>109</v>
      </c>
      <c r="B118" s="117" t="s">
        <v>60</v>
      </c>
      <c r="C118" s="120">
        <v>398.25</v>
      </c>
      <c r="D118" s="118">
        <v>399.08333333333331</v>
      </c>
      <c r="E118" s="118">
        <v>393.16666666666663</v>
      </c>
      <c r="F118" s="118">
        <v>388.08333333333331</v>
      </c>
      <c r="G118" s="118">
        <v>382.16666666666663</v>
      </c>
      <c r="H118" s="118">
        <v>404.16666666666663</v>
      </c>
      <c r="I118" s="118">
        <v>410.08333333333326</v>
      </c>
      <c r="J118" s="118">
        <v>415.16666666666663</v>
      </c>
      <c r="K118" s="117">
        <v>405</v>
      </c>
      <c r="L118" s="117">
        <v>394</v>
      </c>
      <c r="M118" s="117">
        <v>12.941800000000001</v>
      </c>
    </row>
    <row r="119" spans="1:13">
      <c r="A119" s="65">
        <v>110</v>
      </c>
      <c r="B119" s="117" t="s">
        <v>681</v>
      </c>
      <c r="C119" s="120">
        <v>160.19999999999999</v>
      </c>
      <c r="D119" s="118">
        <v>162.41666666666666</v>
      </c>
      <c r="E119" s="118">
        <v>155.83333333333331</v>
      </c>
      <c r="F119" s="118">
        <v>151.46666666666667</v>
      </c>
      <c r="G119" s="118">
        <v>144.88333333333333</v>
      </c>
      <c r="H119" s="118">
        <v>166.7833333333333</v>
      </c>
      <c r="I119" s="118">
        <v>173.36666666666662</v>
      </c>
      <c r="J119" s="118">
        <v>177.73333333333329</v>
      </c>
      <c r="K119" s="117">
        <v>169</v>
      </c>
      <c r="L119" s="117">
        <v>158.05000000000001</v>
      </c>
      <c r="M119" s="117">
        <v>1.61998</v>
      </c>
    </row>
    <row r="120" spans="1:13">
      <c r="A120" s="65">
        <v>111</v>
      </c>
      <c r="B120" s="117" t="s">
        <v>1923</v>
      </c>
      <c r="C120" s="120">
        <v>382.55</v>
      </c>
      <c r="D120" s="118">
        <v>383.18333333333334</v>
      </c>
      <c r="E120" s="118">
        <v>364.36666666666667</v>
      </c>
      <c r="F120" s="118">
        <v>346.18333333333334</v>
      </c>
      <c r="G120" s="118">
        <v>327.36666666666667</v>
      </c>
      <c r="H120" s="118">
        <v>401.36666666666667</v>
      </c>
      <c r="I120" s="118">
        <v>420.18333333333339</v>
      </c>
      <c r="J120" s="118">
        <v>438.36666666666667</v>
      </c>
      <c r="K120" s="117">
        <v>402</v>
      </c>
      <c r="L120" s="117">
        <v>365</v>
      </c>
      <c r="M120" s="117">
        <v>6.27752</v>
      </c>
    </row>
    <row r="121" spans="1:13">
      <c r="A121" s="65">
        <v>112</v>
      </c>
      <c r="B121" s="117" t="s">
        <v>683</v>
      </c>
      <c r="C121" s="120">
        <v>16.75</v>
      </c>
      <c r="D121" s="118">
        <v>16.833333333333332</v>
      </c>
      <c r="E121" s="118">
        <v>16.316666666666663</v>
      </c>
      <c r="F121" s="118">
        <v>15.883333333333329</v>
      </c>
      <c r="G121" s="118">
        <v>15.36666666666666</v>
      </c>
      <c r="H121" s="118">
        <v>17.266666666666666</v>
      </c>
      <c r="I121" s="118">
        <v>17.783333333333339</v>
      </c>
      <c r="J121" s="118">
        <v>18.216666666666669</v>
      </c>
      <c r="K121" s="117">
        <v>17.350000000000001</v>
      </c>
      <c r="L121" s="117">
        <v>16.399999999999999</v>
      </c>
      <c r="M121" s="117">
        <v>3.5711599999999999</v>
      </c>
    </row>
    <row r="122" spans="1:13">
      <c r="A122" s="65">
        <v>113</v>
      </c>
      <c r="B122" s="117" t="s">
        <v>2292</v>
      </c>
      <c r="C122" s="120">
        <v>225.9</v>
      </c>
      <c r="D122" s="118">
        <v>228.35</v>
      </c>
      <c r="E122" s="118">
        <v>222.54999999999998</v>
      </c>
      <c r="F122" s="118">
        <v>219.2</v>
      </c>
      <c r="G122" s="118">
        <v>213.39999999999998</v>
      </c>
      <c r="H122" s="118">
        <v>231.7</v>
      </c>
      <c r="I122" s="118">
        <v>237.5</v>
      </c>
      <c r="J122" s="118">
        <v>240.85</v>
      </c>
      <c r="K122" s="117">
        <v>234.15</v>
      </c>
      <c r="L122" s="117">
        <v>225</v>
      </c>
      <c r="M122" s="117">
        <v>0.58284999999999998</v>
      </c>
    </row>
    <row r="123" spans="1:13">
      <c r="A123" s="65">
        <v>114</v>
      </c>
      <c r="B123" s="117" t="s">
        <v>370</v>
      </c>
      <c r="C123" s="120">
        <v>155.19999999999999</v>
      </c>
      <c r="D123" s="118">
        <v>156.45000000000002</v>
      </c>
      <c r="E123" s="118">
        <v>152.00000000000003</v>
      </c>
      <c r="F123" s="118">
        <v>148.80000000000001</v>
      </c>
      <c r="G123" s="118">
        <v>144.35000000000002</v>
      </c>
      <c r="H123" s="118">
        <v>159.65000000000003</v>
      </c>
      <c r="I123" s="118">
        <v>164.10000000000002</v>
      </c>
      <c r="J123" s="118">
        <v>167.30000000000004</v>
      </c>
      <c r="K123" s="117">
        <v>160.9</v>
      </c>
      <c r="L123" s="117">
        <v>153.25</v>
      </c>
      <c r="M123" s="117">
        <v>11.69026</v>
      </c>
    </row>
    <row r="124" spans="1:13">
      <c r="A124" s="65">
        <v>115</v>
      </c>
      <c r="B124" s="117" t="s">
        <v>686</v>
      </c>
      <c r="C124" s="120">
        <v>402.4</v>
      </c>
      <c r="D124" s="118">
        <v>387.14999999999992</v>
      </c>
      <c r="E124" s="118">
        <v>369.34999999999985</v>
      </c>
      <c r="F124" s="118">
        <v>336.29999999999995</v>
      </c>
      <c r="G124" s="118">
        <v>318.49999999999989</v>
      </c>
      <c r="H124" s="118">
        <v>420.19999999999982</v>
      </c>
      <c r="I124" s="118">
        <v>437.99999999999989</v>
      </c>
      <c r="J124" s="118">
        <v>471.04999999999978</v>
      </c>
      <c r="K124" s="117">
        <v>404.95</v>
      </c>
      <c r="L124" s="117">
        <v>354.1</v>
      </c>
      <c r="M124" s="117">
        <v>2.8130500000000001</v>
      </c>
    </row>
    <row r="125" spans="1:13">
      <c r="A125" s="65">
        <v>116</v>
      </c>
      <c r="B125" s="117" t="s">
        <v>689</v>
      </c>
      <c r="C125" s="120">
        <v>198.05</v>
      </c>
      <c r="D125" s="118">
        <v>200.58333333333334</v>
      </c>
      <c r="E125" s="118">
        <v>194.16666666666669</v>
      </c>
      <c r="F125" s="118">
        <v>190.28333333333333</v>
      </c>
      <c r="G125" s="118">
        <v>183.86666666666667</v>
      </c>
      <c r="H125" s="118">
        <v>204.4666666666667</v>
      </c>
      <c r="I125" s="118">
        <v>210.88333333333338</v>
      </c>
      <c r="J125" s="118">
        <v>214.76666666666671</v>
      </c>
      <c r="K125" s="117">
        <v>207</v>
      </c>
      <c r="L125" s="117">
        <v>196.7</v>
      </c>
      <c r="M125" s="117">
        <v>0.83916999999999997</v>
      </c>
    </row>
    <row r="126" spans="1:13">
      <c r="A126" s="65">
        <v>117</v>
      </c>
      <c r="B126" s="117" t="s">
        <v>693</v>
      </c>
      <c r="C126" s="120">
        <v>222.6</v>
      </c>
      <c r="D126" s="118">
        <v>219.05000000000004</v>
      </c>
      <c r="E126" s="118">
        <v>213.60000000000008</v>
      </c>
      <c r="F126" s="118">
        <v>204.60000000000005</v>
      </c>
      <c r="G126" s="118">
        <v>199.15000000000009</v>
      </c>
      <c r="H126" s="118">
        <v>228.05000000000007</v>
      </c>
      <c r="I126" s="118">
        <v>233.50000000000006</v>
      </c>
      <c r="J126" s="118">
        <v>242.50000000000006</v>
      </c>
      <c r="K126" s="117">
        <v>224.5</v>
      </c>
      <c r="L126" s="117">
        <v>210.05</v>
      </c>
      <c r="M126" s="117">
        <v>16.164950000000001</v>
      </c>
    </row>
    <row r="127" spans="1:13">
      <c r="A127" s="65">
        <v>118</v>
      </c>
      <c r="B127" s="117" t="s">
        <v>695</v>
      </c>
      <c r="C127" s="120">
        <v>68.25</v>
      </c>
      <c r="D127" s="118">
        <v>68.083333333333329</v>
      </c>
      <c r="E127" s="118">
        <v>67.466666666666654</v>
      </c>
      <c r="F127" s="118">
        <v>66.683333333333323</v>
      </c>
      <c r="G127" s="118">
        <v>66.066666666666649</v>
      </c>
      <c r="H127" s="118">
        <v>68.86666666666666</v>
      </c>
      <c r="I127" s="118">
        <v>69.483333333333334</v>
      </c>
      <c r="J127" s="118">
        <v>70.266666666666666</v>
      </c>
      <c r="K127" s="117">
        <v>68.7</v>
      </c>
      <c r="L127" s="117">
        <v>67.3</v>
      </c>
      <c r="M127" s="117">
        <v>1.59036</v>
      </c>
    </row>
    <row r="128" spans="1:13">
      <c r="A128" s="65">
        <v>119</v>
      </c>
      <c r="B128" s="117" t="s">
        <v>697</v>
      </c>
      <c r="C128" s="120">
        <v>14.6</v>
      </c>
      <c r="D128" s="118">
        <v>14.616666666666665</v>
      </c>
      <c r="E128" s="118">
        <v>14.43333333333333</v>
      </c>
      <c r="F128" s="118">
        <v>14.266666666666664</v>
      </c>
      <c r="G128" s="118">
        <v>14.083333333333329</v>
      </c>
      <c r="H128" s="118">
        <v>14.783333333333331</v>
      </c>
      <c r="I128" s="118">
        <v>14.966666666666665</v>
      </c>
      <c r="J128" s="118">
        <v>15.133333333333333</v>
      </c>
      <c r="K128" s="117">
        <v>14.8</v>
      </c>
      <c r="L128" s="117">
        <v>14.45</v>
      </c>
      <c r="M128" s="117">
        <v>5.4652900000000004</v>
      </c>
    </row>
    <row r="129" spans="1:13">
      <c r="A129" s="65">
        <v>120</v>
      </c>
      <c r="B129" s="117" t="s">
        <v>234</v>
      </c>
      <c r="C129" s="120">
        <v>184.1</v>
      </c>
      <c r="D129" s="118">
        <v>185.46666666666667</v>
      </c>
      <c r="E129" s="118">
        <v>175.63333333333333</v>
      </c>
      <c r="F129" s="118">
        <v>167.16666666666666</v>
      </c>
      <c r="G129" s="118">
        <v>157.33333333333331</v>
      </c>
      <c r="H129" s="118">
        <v>193.93333333333334</v>
      </c>
      <c r="I129" s="118">
        <v>203.76666666666665</v>
      </c>
      <c r="J129" s="118">
        <v>212.23333333333335</v>
      </c>
      <c r="K129" s="117">
        <v>195.3</v>
      </c>
      <c r="L129" s="117">
        <v>177</v>
      </c>
      <c r="M129" s="117">
        <v>280.89175999999998</v>
      </c>
    </row>
    <row r="130" spans="1:13">
      <c r="A130" s="65">
        <v>121</v>
      </c>
      <c r="B130" s="117" t="s">
        <v>61</v>
      </c>
      <c r="C130" s="120">
        <v>40.9</v>
      </c>
      <c r="D130" s="118">
        <v>39.833333333333336</v>
      </c>
      <c r="E130" s="118">
        <v>37.81666666666667</v>
      </c>
      <c r="F130" s="118">
        <v>34.733333333333334</v>
      </c>
      <c r="G130" s="118">
        <v>32.716666666666669</v>
      </c>
      <c r="H130" s="118">
        <v>42.916666666666671</v>
      </c>
      <c r="I130" s="118">
        <v>44.933333333333337</v>
      </c>
      <c r="J130" s="118">
        <v>48.016666666666673</v>
      </c>
      <c r="K130" s="117">
        <v>41.85</v>
      </c>
      <c r="L130" s="117">
        <v>36.75</v>
      </c>
      <c r="M130" s="117">
        <v>288.24952000000002</v>
      </c>
    </row>
    <row r="131" spans="1:13">
      <c r="A131" s="65">
        <v>122</v>
      </c>
      <c r="B131" s="117" t="s">
        <v>62</v>
      </c>
      <c r="C131" s="120">
        <v>1255.8</v>
      </c>
      <c r="D131" s="118">
        <v>1256.9833333333333</v>
      </c>
      <c r="E131" s="118">
        <v>1235.5666666666666</v>
      </c>
      <c r="F131" s="118">
        <v>1215.3333333333333</v>
      </c>
      <c r="G131" s="118">
        <v>1193.9166666666665</v>
      </c>
      <c r="H131" s="118">
        <v>1277.2166666666667</v>
      </c>
      <c r="I131" s="118">
        <v>1298.6333333333332</v>
      </c>
      <c r="J131" s="118">
        <v>1318.8666666666668</v>
      </c>
      <c r="K131" s="117">
        <v>1278.4000000000001</v>
      </c>
      <c r="L131" s="117">
        <v>1236.75</v>
      </c>
      <c r="M131" s="117">
        <v>8.5883599999999998</v>
      </c>
    </row>
    <row r="132" spans="1:13">
      <c r="A132" s="65">
        <v>123</v>
      </c>
      <c r="B132" s="117" t="s">
        <v>2272</v>
      </c>
      <c r="C132" s="120">
        <v>2084.25</v>
      </c>
      <c r="D132" s="118">
        <v>2077.6</v>
      </c>
      <c r="E132" s="118">
        <v>2036.75</v>
      </c>
      <c r="F132" s="118">
        <v>1989.25</v>
      </c>
      <c r="G132" s="118">
        <v>1948.4</v>
      </c>
      <c r="H132" s="118">
        <v>2125.1</v>
      </c>
      <c r="I132" s="118">
        <v>2165.9499999999994</v>
      </c>
      <c r="J132" s="118">
        <v>2213.4499999999998</v>
      </c>
      <c r="K132" s="117">
        <v>2118.4499999999998</v>
      </c>
      <c r="L132" s="117">
        <v>2030.1</v>
      </c>
      <c r="M132" s="117">
        <v>0.10842</v>
      </c>
    </row>
    <row r="133" spans="1:13">
      <c r="A133" s="65">
        <v>124</v>
      </c>
      <c r="B133" s="117" t="s">
        <v>63</v>
      </c>
      <c r="C133" s="120">
        <v>153.85</v>
      </c>
      <c r="D133" s="118">
        <v>153.4</v>
      </c>
      <c r="E133" s="118">
        <v>150.80000000000001</v>
      </c>
      <c r="F133" s="118">
        <v>147.75</v>
      </c>
      <c r="G133" s="118">
        <v>145.15</v>
      </c>
      <c r="H133" s="118">
        <v>156.45000000000002</v>
      </c>
      <c r="I133" s="118">
        <v>159.04999999999998</v>
      </c>
      <c r="J133" s="118">
        <v>162.10000000000002</v>
      </c>
      <c r="K133" s="117">
        <v>156</v>
      </c>
      <c r="L133" s="117">
        <v>150.35</v>
      </c>
      <c r="M133" s="117">
        <v>53.28152</v>
      </c>
    </row>
    <row r="134" spans="1:13">
      <c r="A134" s="65">
        <v>125</v>
      </c>
      <c r="B134" s="117" t="s">
        <v>2090</v>
      </c>
      <c r="C134" s="120">
        <v>1226.5999999999999</v>
      </c>
      <c r="D134" s="118">
        <v>1218.5333333333333</v>
      </c>
      <c r="E134" s="118">
        <v>1173.0666666666666</v>
      </c>
      <c r="F134" s="118">
        <v>1119.5333333333333</v>
      </c>
      <c r="G134" s="118">
        <v>1074.0666666666666</v>
      </c>
      <c r="H134" s="118">
        <v>1272.0666666666666</v>
      </c>
      <c r="I134" s="118">
        <v>1317.5333333333333</v>
      </c>
      <c r="J134" s="118">
        <v>1371.0666666666666</v>
      </c>
      <c r="K134" s="117">
        <v>1264</v>
      </c>
      <c r="L134" s="117">
        <v>1165</v>
      </c>
      <c r="M134" s="117">
        <v>11.77435</v>
      </c>
    </row>
    <row r="135" spans="1:13">
      <c r="A135" s="65">
        <v>126</v>
      </c>
      <c r="B135" s="117" t="s">
        <v>717</v>
      </c>
      <c r="C135" s="120">
        <v>300</v>
      </c>
      <c r="D135" s="118">
        <v>302.25</v>
      </c>
      <c r="E135" s="118">
        <v>294.55</v>
      </c>
      <c r="F135" s="118">
        <v>289.10000000000002</v>
      </c>
      <c r="G135" s="118">
        <v>281.40000000000003</v>
      </c>
      <c r="H135" s="118">
        <v>307.7</v>
      </c>
      <c r="I135" s="118">
        <v>315.40000000000003</v>
      </c>
      <c r="J135" s="118">
        <v>320.84999999999997</v>
      </c>
      <c r="K135" s="117">
        <v>309.95</v>
      </c>
      <c r="L135" s="117">
        <v>296.8</v>
      </c>
      <c r="M135" s="117">
        <v>0.94452000000000003</v>
      </c>
    </row>
    <row r="136" spans="1:13">
      <c r="A136" s="65">
        <v>127</v>
      </c>
      <c r="B136" s="117" t="s">
        <v>64</v>
      </c>
      <c r="C136" s="120">
        <v>2404.5500000000002</v>
      </c>
      <c r="D136" s="118">
        <v>2407.5333333333333</v>
      </c>
      <c r="E136" s="118">
        <v>2365.0666666666666</v>
      </c>
      <c r="F136" s="118">
        <v>2325.5833333333335</v>
      </c>
      <c r="G136" s="118">
        <v>2283.1166666666668</v>
      </c>
      <c r="H136" s="118">
        <v>2447.0166666666664</v>
      </c>
      <c r="I136" s="118">
        <v>2489.4833333333327</v>
      </c>
      <c r="J136" s="118">
        <v>2528.9666666666662</v>
      </c>
      <c r="K136" s="117">
        <v>2450</v>
      </c>
      <c r="L136" s="117">
        <v>2368.0500000000002</v>
      </c>
      <c r="M136" s="117">
        <v>11.25652</v>
      </c>
    </row>
    <row r="137" spans="1:13">
      <c r="A137" s="65">
        <v>128</v>
      </c>
      <c r="B137" s="117" t="s">
        <v>723</v>
      </c>
      <c r="C137" s="120">
        <v>1056.75</v>
      </c>
      <c r="D137" s="118">
        <v>1054.7</v>
      </c>
      <c r="E137" s="118">
        <v>1047.1500000000001</v>
      </c>
      <c r="F137" s="118">
        <v>1037.55</v>
      </c>
      <c r="G137" s="118">
        <v>1030</v>
      </c>
      <c r="H137" s="118">
        <v>1064.3000000000002</v>
      </c>
      <c r="I137" s="118">
        <v>1071.8499999999999</v>
      </c>
      <c r="J137" s="118">
        <v>1081.4500000000003</v>
      </c>
      <c r="K137" s="117">
        <v>1062.25</v>
      </c>
      <c r="L137" s="117">
        <v>1045.0999999999999</v>
      </c>
      <c r="M137" s="117">
        <v>2.1250000000000002E-2</v>
      </c>
    </row>
    <row r="138" spans="1:13">
      <c r="A138" s="65">
        <v>129</v>
      </c>
      <c r="B138" s="117" t="s">
        <v>724</v>
      </c>
      <c r="C138" s="120">
        <v>140.55000000000001</v>
      </c>
      <c r="D138" s="118">
        <v>136.53333333333333</v>
      </c>
      <c r="E138" s="118">
        <v>132.51666666666665</v>
      </c>
      <c r="F138" s="118">
        <v>124.48333333333332</v>
      </c>
      <c r="G138" s="118">
        <v>120.46666666666664</v>
      </c>
      <c r="H138" s="118">
        <v>144.56666666666666</v>
      </c>
      <c r="I138" s="118">
        <v>148.58333333333337</v>
      </c>
      <c r="J138" s="118">
        <v>156.61666666666667</v>
      </c>
      <c r="K138" s="117">
        <v>140.55000000000001</v>
      </c>
      <c r="L138" s="117">
        <v>128.5</v>
      </c>
      <c r="M138" s="117">
        <v>56.738059999999997</v>
      </c>
    </row>
    <row r="139" spans="1:13">
      <c r="A139" s="65">
        <v>130</v>
      </c>
      <c r="B139" s="117" t="s">
        <v>65</v>
      </c>
      <c r="C139" s="120">
        <v>21806.400000000001</v>
      </c>
      <c r="D139" s="118">
        <v>21937.133333333331</v>
      </c>
      <c r="E139" s="118">
        <v>21574.266666666663</v>
      </c>
      <c r="F139" s="118">
        <v>21342.133333333331</v>
      </c>
      <c r="G139" s="118">
        <v>20979.266666666663</v>
      </c>
      <c r="H139" s="118">
        <v>22169.266666666663</v>
      </c>
      <c r="I139" s="118">
        <v>22532.133333333331</v>
      </c>
      <c r="J139" s="118">
        <v>22764.266666666663</v>
      </c>
      <c r="K139" s="117">
        <v>22300</v>
      </c>
      <c r="L139" s="117">
        <v>21705</v>
      </c>
      <c r="M139" s="117">
        <v>0.49592999999999998</v>
      </c>
    </row>
    <row r="140" spans="1:13">
      <c r="A140" s="65">
        <v>131</v>
      </c>
      <c r="B140" s="117" t="s">
        <v>725</v>
      </c>
      <c r="C140" s="120">
        <v>229.05</v>
      </c>
      <c r="D140" s="118">
        <v>226.93333333333331</v>
      </c>
      <c r="E140" s="118">
        <v>222.11666666666662</v>
      </c>
      <c r="F140" s="118">
        <v>215.18333333333331</v>
      </c>
      <c r="G140" s="118">
        <v>210.36666666666662</v>
      </c>
      <c r="H140" s="118">
        <v>233.86666666666662</v>
      </c>
      <c r="I140" s="118">
        <v>238.68333333333328</v>
      </c>
      <c r="J140" s="118">
        <v>245.61666666666662</v>
      </c>
      <c r="K140" s="117">
        <v>231.75</v>
      </c>
      <c r="L140" s="117">
        <v>220</v>
      </c>
      <c r="M140" s="117">
        <v>2.3412999999999999</v>
      </c>
    </row>
    <row r="141" spans="1:13">
      <c r="A141" s="65">
        <v>132</v>
      </c>
      <c r="B141" s="117" t="s">
        <v>726</v>
      </c>
      <c r="C141" s="120">
        <v>158.4</v>
      </c>
      <c r="D141" s="118">
        <v>158.13333333333333</v>
      </c>
      <c r="E141" s="118">
        <v>156.26666666666665</v>
      </c>
      <c r="F141" s="118">
        <v>154.13333333333333</v>
      </c>
      <c r="G141" s="118">
        <v>152.26666666666665</v>
      </c>
      <c r="H141" s="118">
        <v>160.26666666666665</v>
      </c>
      <c r="I141" s="118">
        <v>162.13333333333333</v>
      </c>
      <c r="J141" s="118">
        <v>164.26666666666665</v>
      </c>
      <c r="K141" s="117">
        <v>160</v>
      </c>
      <c r="L141" s="117">
        <v>156</v>
      </c>
      <c r="M141" s="117">
        <v>0.21185000000000001</v>
      </c>
    </row>
    <row r="142" spans="1:13">
      <c r="A142" s="65">
        <v>133</v>
      </c>
      <c r="B142" s="117" t="s">
        <v>197</v>
      </c>
      <c r="C142" s="120">
        <v>396.25</v>
      </c>
      <c r="D142" s="118">
        <v>397.48333333333335</v>
      </c>
      <c r="E142" s="118">
        <v>390.06666666666672</v>
      </c>
      <c r="F142" s="118">
        <v>383.88333333333338</v>
      </c>
      <c r="G142" s="118">
        <v>376.46666666666675</v>
      </c>
      <c r="H142" s="118">
        <v>403.66666666666669</v>
      </c>
      <c r="I142" s="118">
        <v>411.08333333333331</v>
      </c>
      <c r="J142" s="118">
        <v>417.26666666666665</v>
      </c>
      <c r="K142" s="117">
        <v>404.9</v>
      </c>
      <c r="L142" s="117">
        <v>391.3</v>
      </c>
      <c r="M142" s="117">
        <v>2.3857900000000001</v>
      </c>
    </row>
    <row r="143" spans="1:13">
      <c r="A143" s="65">
        <v>134</v>
      </c>
      <c r="B143" s="117" t="s">
        <v>1970</v>
      </c>
      <c r="C143" s="120">
        <v>1103.5999999999999</v>
      </c>
      <c r="D143" s="118">
        <v>1100.3500000000001</v>
      </c>
      <c r="E143" s="118">
        <v>1080.7000000000003</v>
      </c>
      <c r="F143" s="118">
        <v>1057.8000000000002</v>
      </c>
      <c r="G143" s="118">
        <v>1038.1500000000003</v>
      </c>
      <c r="H143" s="118">
        <v>1123.2500000000002</v>
      </c>
      <c r="I143" s="118">
        <v>1142.9000000000003</v>
      </c>
      <c r="J143" s="118">
        <v>1165.8000000000002</v>
      </c>
      <c r="K143" s="117">
        <v>1120</v>
      </c>
      <c r="L143" s="117">
        <v>1077.45</v>
      </c>
      <c r="M143" s="117">
        <v>0.31480999999999998</v>
      </c>
    </row>
    <row r="144" spans="1:13">
      <c r="A144" s="65">
        <v>135</v>
      </c>
      <c r="B144" s="117" t="s">
        <v>66</v>
      </c>
      <c r="C144" s="120">
        <v>112.7</v>
      </c>
      <c r="D144" s="118">
        <v>111.95</v>
      </c>
      <c r="E144" s="118">
        <v>110</v>
      </c>
      <c r="F144" s="118">
        <v>107.3</v>
      </c>
      <c r="G144" s="118">
        <v>105.35</v>
      </c>
      <c r="H144" s="118">
        <v>114.65</v>
      </c>
      <c r="I144" s="118">
        <v>116.60000000000002</v>
      </c>
      <c r="J144" s="118">
        <v>119.30000000000001</v>
      </c>
      <c r="K144" s="117">
        <v>113.9</v>
      </c>
      <c r="L144" s="117">
        <v>109.25</v>
      </c>
      <c r="M144" s="117">
        <v>17.990770000000001</v>
      </c>
    </row>
    <row r="145" spans="1:13">
      <c r="A145" s="65">
        <v>136</v>
      </c>
      <c r="B145" s="117" t="s">
        <v>739</v>
      </c>
      <c r="C145" s="120">
        <v>99.05</v>
      </c>
      <c r="D145" s="118">
        <v>97.45</v>
      </c>
      <c r="E145" s="118">
        <v>79.45</v>
      </c>
      <c r="F145" s="118">
        <v>59.849999999999994</v>
      </c>
      <c r="G145" s="118">
        <v>41.849999999999994</v>
      </c>
      <c r="H145" s="118">
        <v>117.05000000000001</v>
      </c>
      <c r="I145" s="118">
        <v>135.05000000000001</v>
      </c>
      <c r="J145" s="118">
        <v>154.65000000000003</v>
      </c>
      <c r="K145" s="117">
        <v>115.45</v>
      </c>
      <c r="L145" s="117">
        <v>77.849999999999994</v>
      </c>
      <c r="M145" s="117">
        <v>866.21822999999995</v>
      </c>
    </row>
    <row r="146" spans="1:13">
      <c r="A146" s="65">
        <v>137</v>
      </c>
      <c r="B146" s="117" t="s">
        <v>2170</v>
      </c>
      <c r="C146" s="120">
        <v>684.1</v>
      </c>
      <c r="D146" s="118">
        <v>687.88333333333333</v>
      </c>
      <c r="E146" s="118">
        <v>673.7166666666667</v>
      </c>
      <c r="F146" s="118">
        <v>663.33333333333337</v>
      </c>
      <c r="G146" s="118">
        <v>649.16666666666674</v>
      </c>
      <c r="H146" s="118">
        <v>698.26666666666665</v>
      </c>
      <c r="I146" s="118">
        <v>712.43333333333339</v>
      </c>
      <c r="J146" s="118">
        <v>722.81666666666661</v>
      </c>
      <c r="K146" s="117">
        <v>702.05</v>
      </c>
      <c r="L146" s="117">
        <v>677.5</v>
      </c>
      <c r="M146" s="117">
        <v>5.1130000000000002E-2</v>
      </c>
    </row>
    <row r="147" spans="1:13">
      <c r="A147" s="65">
        <v>138</v>
      </c>
      <c r="B147" s="117" t="s">
        <v>741</v>
      </c>
      <c r="C147" s="120">
        <v>67.849999999999994</v>
      </c>
      <c r="D147" s="118">
        <v>68.416666666666671</v>
      </c>
      <c r="E147" s="118">
        <v>66.63333333333334</v>
      </c>
      <c r="F147" s="118">
        <v>65.416666666666671</v>
      </c>
      <c r="G147" s="118">
        <v>63.63333333333334</v>
      </c>
      <c r="H147" s="118">
        <v>69.63333333333334</v>
      </c>
      <c r="I147" s="118">
        <v>71.416666666666671</v>
      </c>
      <c r="J147" s="118">
        <v>72.63333333333334</v>
      </c>
      <c r="K147" s="117">
        <v>70.2</v>
      </c>
      <c r="L147" s="117">
        <v>67.2</v>
      </c>
      <c r="M147" s="117">
        <v>3.3217099999999999</v>
      </c>
    </row>
    <row r="148" spans="1:13">
      <c r="A148" s="65">
        <v>139</v>
      </c>
      <c r="B148" s="117" t="s">
        <v>745</v>
      </c>
      <c r="C148" s="120">
        <v>569.70000000000005</v>
      </c>
      <c r="D148" s="118">
        <v>567.56666666666672</v>
      </c>
      <c r="E148" s="118">
        <v>554.13333333333344</v>
      </c>
      <c r="F148" s="118">
        <v>538.56666666666672</v>
      </c>
      <c r="G148" s="118">
        <v>525.13333333333344</v>
      </c>
      <c r="H148" s="118">
        <v>583.13333333333344</v>
      </c>
      <c r="I148" s="118">
        <v>596.56666666666661</v>
      </c>
      <c r="J148" s="118">
        <v>612.13333333333344</v>
      </c>
      <c r="K148" s="117">
        <v>581</v>
      </c>
      <c r="L148" s="117">
        <v>552</v>
      </c>
      <c r="M148" s="117">
        <v>15.38776</v>
      </c>
    </row>
    <row r="149" spans="1:13">
      <c r="A149" s="65">
        <v>140</v>
      </c>
      <c r="B149" s="117" t="s">
        <v>751</v>
      </c>
      <c r="C149" s="120">
        <v>196.5</v>
      </c>
      <c r="D149" s="118">
        <v>195.53333333333333</v>
      </c>
      <c r="E149" s="118">
        <v>193.06666666666666</v>
      </c>
      <c r="F149" s="118">
        <v>189.63333333333333</v>
      </c>
      <c r="G149" s="118">
        <v>187.16666666666666</v>
      </c>
      <c r="H149" s="118">
        <v>198.96666666666667</v>
      </c>
      <c r="I149" s="118">
        <v>201.43333333333331</v>
      </c>
      <c r="J149" s="118">
        <v>204.86666666666667</v>
      </c>
      <c r="K149" s="117">
        <v>198</v>
      </c>
      <c r="L149" s="117">
        <v>192.1</v>
      </c>
      <c r="M149" s="117">
        <v>0.30225000000000002</v>
      </c>
    </row>
    <row r="150" spans="1:13">
      <c r="A150" s="65">
        <v>141</v>
      </c>
      <c r="B150" s="117" t="s">
        <v>67</v>
      </c>
      <c r="C150" s="120">
        <v>251.75</v>
      </c>
      <c r="D150" s="118">
        <v>252.79999999999998</v>
      </c>
      <c r="E150" s="118">
        <v>249.2</v>
      </c>
      <c r="F150" s="118">
        <v>246.65</v>
      </c>
      <c r="G150" s="118">
        <v>243.05</v>
      </c>
      <c r="H150" s="118">
        <v>255.34999999999997</v>
      </c>
      <c r="I150" s="118">
        <v>258.94999999999993</v>
      </c>
      <c r="J150" s="118">
        <v>261.49999999999994</v>
      </c>
      <c r="K150" s="117">
        <v>256.39999999999998</v>
      </c>
      <c r="L150" s="117">
        <v>250.25</v>
      </c>
      <c r="M150" s="117">
        <v>17.63006</v>
      </c>
    </row>
    <row r="151" spans="1:13">
      <c r="A151" s="65">
        <v>142</v>
      </c>
      <c r="B151" s="117" t="s">
        <v>1972</v>
      </c>
      <c r="C151" s="120">
        <v>41.45</v>
      </c>
      <c r="D151" s="118">
        <v>41.183333333333337</v>
      </c>
      <c r="E151" s="118">
        <v>40.366666666666674</v>
      </c>
      <c r="F151" s="118">
        <v>39.283333333333339</v>
      </c>
      <c r="G151" s="118">
        <v>38.466666666666676</v>
      </c>
      <c r="H151" s="118">
        <v>42.266666666666673</v>
      </c>
      <c r="I151" s="118">
        <v>43.083333333333336</v>
      </c>
      <c r="J151" s="118">
        <v>44.166666666666671</v>
      </c>
      <c r="K151" s="117">
        <v>42</v>
      </c>
      <c r="L151" s="117">
        <v>40.1</v>
      </c>
      <c r="M151" s="117">
        <v>19.41893</v>
      </c>
    </row>
    <row r="152" spans="1:13">
      <c r="A152" s="65">
        <v>143</v>
      </c>
      <c r="B152" s="117" t="s">
        <v>68</v>
      </c>
      <c r="C152" s="120">
        <v>79.45</v>
      </c>
      <c r="D152" s="118">
        <v>79.966666666666669</v>
      </c>
      <c r="E152" s="118">
        <v>78.483333333333334</v>
      </c>
      <c r="F152" s="118">
        <v>77.516666666666666</v>
      </c>
      <c r="G152" s="118">
        <v>76.033333333333331</v>
      </c>
      <c r="H152" s="118">
        <v>80.933333333333337</v>
      </c>
      <c r="I152" s="118">
        <v>82.416666666666686</v>
      </c>
      <c r="J152" s="118">
        <v>83.38333333333334</v>
      </c>
      <c r="K152" s="117">
        <v>81.45</v>
      </c>
      <c r="L152" s="117">
        <v>79</v>
      </c>
      <c r="M152" s="117">
        <v>83.624750000000006</v>
      </c>
    </row>
    <row r="153" spans="1:13">
      <c r="A153" s="65">
        <v>144</v>
      </c>
      <c r="B153" s="117" t="s">
        <v>762</v>
      </c>
      <c r="C153" s="120">
        <v>483.95</v>
      </c>
      <c r="D153" s="118">
        <v>479.2833333333333</v>
      </c>
      <c r="E153" s="118">
        <v>471.46666666666658</v>
      </c>
      <c r="F153" s="118">
        <v>458.98333333333329</v>
      </c>
      <c r="G153" s="118">
        <v>451.16666666666657</v>
      </c>
      <c r="H153" s="118">
        <v>491.76666666666659</v>
      </c>
      <c r="I153" s="118">
        <v>499.58333333333331</v>
      </c>
      <c r="J153" s="118">
        <v>512.06666666666661</v>
      </c>
      <c r="K153" s="117">
        <v>487.1</v>
      </c>
      <c r="L153" s="117">
        <v>466.8</v>
      </c>
      <c r="M153" s="117">
        <v>0.13761999999999999</v>
      </c>
    </row>
    <row r="154" spans="1:13">
      <c r="A154" s="65">
        <v>145</v>
      </c>
      <c r="B154" s="117" t="s">
        <v>763</v>
      </c>
      <c r="C154" s="120">
        <v>525.04999999999995</v>
      </c>
      <c r="D154" s="118">
        <v>523.61666666666667</v>
      </c>
      <c r="E154" s="118">
        <v>512.23333333333335</v>
      </c>
      <c r="F154" s="118">
        <v>499.41666666666669</v>
      </c>
      <c r="G154" s="118">
        <v>488.03333333333336</v>
      </c>
      <c r="H154" s="118">
        <v>536.43333333333339</v>
      </c>
      <c r="I154" s="118">
        <v>547.81666666666683</v>
      </c>
      <c r="J154" s="118">
        <v>560.63333333333333</v>
      </c>
      <c r="K154" s="117">
        <v>535</v>
      </c>
      <c r="L154" s="117">
        <v>510.8</v>
      </c>
      <c r="M154" s="117">
        <v>0.19106999999999999</v>
      </c>
    </row>
    <row r="155" spans="1:13">
      <c r="A155" s="65">
        <v>146</v>
      </c>
      <c r="B155" s="117" t="s">
        <v>764</v>
      </c>
      <c r="C155" s="120">
        <v>361.55</v>
      </c>
      <c r="D155" s="118">
        <v>364.18333333333334</v>
      </c>
      <c r="E155" s="118">
        <v>357.36666666666667</v>
      </c>
      <c r="F155" s="118">
        <v>353.18333333333334</v>
      </c>
      <c r="G155" s="118">
        <v>346.36666666666667</v>
      </c>
      <c r="H155" s="118">
        <v>368.36666666666667</v>
      </c>
      <c r="I155" s="118">
        <v>375.18333333333339</v>
      </c>
      <c r="J155" s="118">
        <v>379.36666666666667</v>
      </c>
      <c r="K155" s="117">
        <v>371</v>
      </c>
      <c r="L155" s="117">
        <v>360</v>
      </c>
      <c r="M155" s="117">
        <v>8.0210000000000004E-2</v>
      </c>
    </row>
    <row r="156" spans="1:13">
      <c r="A156" s="65">
        <v>147</v>
      </c>
      <c r="B156" s="117" t="s">
        <v>771</v>
      </c>
      <c r="C156" s="120">
        <v>58.05</v>
      </c>
      <c r="D156" s="118">
        <v>58.166666666666664</v>
      </c>
      <c r="E156" s="118">
        <v>56.583333333333329</v>
      </c>
      <c r="F156" s="118">
        <v>55.116666666666667</v>
      </c>
      <c r="G156" s="118">
        <v>53.533333333333331</v>
      </c>
      <c r="H156" s="118">
        <v>59.633333333333326</v>
      </c>
      <c r="I156" s="118">
        <v>61.216666666666654</v>
      </c>
      <c r="J156" s="118">
        <v>62.683333333333323</v>
      </c>
      <c r="K156" s="117">
        <v>59.75</v>
      </c>
      <c r="L156" s="117">
        <v>56.7</v>
      </c>
      <c r="M156" s="117">
        <v>18.077089999999998</v>
      </c>
    </row>
    <row r="157" spans="1:13">
      <c r="A157" s="65">
        <v>148</v>
      </c>
      <c r="B157" s="117" t="s">
        <v>69</v>
      </c>
      <c r="C157" s="120">
        <v>341.35</v>
      </c>
      <c r="D157" s="118">
        <v>342.01666666666671</v>
      </c>
      <c r="E157" s="118">
        <v>338.73333333333341</v>
      </c>
      <c r="F157" s="118">
        <v>336.11666666666667</v>
      </c>
      <c r="G157" s="118">
        <v>332.83333333333337</v>
      </c>
      <c r="H157" s="118">
        <v>344.63333333333344</v>
      </c>
      <c r="I157" s="118">
        <v>347.91666666666674</v>
      </c>
      <c r="J157" s="118">
        <v>350.53333333333347</v>
      </c>
      <c r="K157" s="117">
        <v>345.3</v>
      </c>
      <c r="L157" s="117">
        <v>339.4</v>
      </c>
      <c r="M157" s="117">
        <v>44.764850000000003</v>
      </c>
    </row>
    <row r="158" spans="1:13">
      <c r="A158" s="65">
        <v>149</v>
      </c>
      <c r="B158" s="117" t="s">
        <v>786</v>
      </c>
      <c r="C158" s="120">
        <v>72.400000000000006</v>
      </c>
      <c r="D158" s="118">
        <v>72.216666666666669</v>
      </c>
      <c r="E158" s="118">
        <v>71.533333333333331</v>
      </c>
      <c r="F158" s="118">
        <v>70.666666666666657</v>
      </c>
      <c r="G158" s="118">
        <v>69.98333333333332</v>
      </c>
      <c r="H158" s="118">
        <v>73.083333333333343</v>
      </c>
      <c r="I158" s="118">
        <v>73.76666666666668</v>
      </c>
      <c r="J158" s="118">
        <v>74.633333333333354</v>
      </c>
      <c r="K158" s="117">
        <v>72.900000000000006</v>
      </c>
      <c r="L158" s="117">
        <v>71.349999999999994</v>
      </c>
      <c r="M158" s="117">
        <v>3.01498</v>
      </c>
    </row>
    <row r="159" spans="1:13">
      <c r="A159" s="65">
        <v>150</v>
      </c>
      <c r="B159" s="117" t="s">
        <v>382</v>
      </c>
      <c r="C159" s="120">
        <v>141</v>
      </c>
      <c r="D159" s="118">
        <v>140.56666666666666</v>
      </c>
      <c r="E159" s="118">
        <v>137.48333333333332</v>
      </c>
      <c r="F159" s="118">
        <v>133.96666666666667</v>
      </c>
      <c r="G159" s="118">
        <v>130.88333333333333</v>
      </c>
      <c r="H159" s="118">
        <v>144.08333333333331</v>
      </c>
      <c r="I159" s="118">
        <v>147.16666666666669</v>
      </c>
      <c r="J159" s="118">
        <v>150.68333333333331</v>
      </c>
      <c r="K159" s="117">
        <v>143.65</v>
      </c>
      <c r="L159" s="117">
        <v>137.05000000000001</v>
      </c>
      <c r="M159" s="117">
        <v>0.65414000000000005</v>
      </c>
    </row>
    <row r="160" spans="1:13">
      <c r="A160" s="65">
        <v>151</v>
      </c>
      <c r="B160" s="117" t="s">
        <v>1947</v>
      </c>
      <c r="C160" s="120">
        <v>822.5</v>
      </c>
      <c r="D160" s="118">
        <v>818.83333333333337</v>
      </c>
      <c r="E160" s="118">
        <v>811.66666666666674</v>
      </c>
      <c r="F160" s="118">
        <v>800.83333333333337</v>
      </c>
      <c r="G160" s="118">
        <v>793.66666666666674</v>
      </c>
      <c r="H160" s="118">
        <v>829.66666666666674</v>
      </c>
      <c r="I160" s="118">
        <v>836.83333333333348</v>
      </c>
      <c r="J160" s="118">
        <v>847.66666666666674</v>
      </c>
      <c r="K160" s="117">
        <v>826</v>
      </c>
      <c r="L160" s="117">
        <v>808</v>
      </c>
      <c r="M160" s="117">
        <v>3.7589999999999998E-2</v>
      </c>
    </row>
    <row r="161" spans="1:13">
      <c r="A161" s="65">
        <v>152</v>
      </c>
      <c r="B161" s="117" t="s">
        <v>198</v>
      </c>
      <c r="C161" s="120">
        <v>297</v>
      </c>
      <c r="D161" s="118">
        <v>293.98333333333335</v>
      </c>
      <c r="E161" s="118">
        <v>287.4666666666667</v>
      </c>
      <c r="F161" s="118">
        <v>277.93333333333334</v>
      </c>
      <c r="G161" s="118">
        <v>271.41666666666669</v>
      </c>
      <c r="H161" s="118">
        <v>303.51666666666671</v>
      </c>
      <c r="I161" s="118">
        <v>310.03333333333336</v>
      </c>
      <c r="J161" s="118">
        <v>319.56666666666672</v>
      </c>
      <c r="K161" s="117">
        <v>300.5</v>
      </c>
      <c r="L161" s="117">
        <v>284.45</v>
      </c>
      <c r="M161" s="117">
        <v>7.4982800000000003</v>
      </c>
    </row>
    <row r="162" spans="1:13">
      <c r="A162" s="65">
        <v>153</v>
      </c>
      <c r="B162" s="117" t="s">
        <v>1948</v>
      </c>
      <c r="C162" s="120">
        <v>230.6</v>
      </c>
      <c r="D162" s="118">
        <v>230.96666666666667</v>
      </c>
      <c r="E162" s="118">
        <v>227.98333333333335</v>
      </c>
      <c r="F162" s="118">
        <v>225.36666666666667</v>
      </c>
      <c r="G162" s="118">
        <v>222.38333333333335</v>
      </c>
      <c r="H162" s="118">
        <v>233.58333333333334</v>
      </c>
      <c r="I162" s="118">
        <v>236.56666666666663</v>
      </c>
      <c r="J162" s="118">
        <v>239.18333333333334</v>
      </c>
      <c r="K162" s="117">
        <v>233.95</v>
      </c>
      <c r="L162" s="117">
        <v>228.35</v>
      </c>
      <c r="M162" s="117">
        <v>9.6049999999999996E-2</v>
      </c>
    </row>
    <row r="163" spans="1:13">
      <c r="A163" s="65">
        <v>154</v>
      </c>
      <c r="B163" s="117" t="s">
        <v>792</v>
      </c>
      <c r="C163" s="120">
        <v>192.3</v>
      </c>
      <c r="D163" s="118">
        <v>193.2833333333333</v>
      </c>
      <c r="E163" s="118">
        <v>188.46666666666661</v>
      </c>
      <c r="F163" s="118">
        <v>184.6333333333333</v>
      </c>
      <c r="G163" s="118">
        <v>179.81666666666661</v>
      </c>
      <c r="H163" s="118">
        <v>197.11666666666662</v>
      </c>
      <c r="I163" s="118">
        <v>201.93333333333334</v>
      </c>
      <c r="J163" s="118">
        <v>205.76666666666662</v>
      </c>
      <c r="K163" s="117">
        <v>198.1</v>
      </c>
      <c r="L163" s="117">
        <v>189.45</v>
      </c>
      <c r="M163" s="117">
        <v>0.70243999999999995</v>
      </c>
    </row>
    <row r="164" spans="1:13">
      <c r="A164" s="65">
        <v>155</v>
      </c>
      <c r="B164" s="117" t="s">
        <v>2329</v>
      </c>
      <c r="C164" s="120">
        <v>316.89999999999998</v>
      </c>
      <c r="D164" s="118">
        <v>316.3</v>
      </c>
      <c r="E164" s="118">
        <v>314.60000000000002</v>
      </c>
      <c r="F164" s="118">
        <v>312.3</v>
      </c>
      <c r="G164" s="118">
        <v>310.60000000000002</v>
      </c>
      <c r="H164" s="118">
        <v>318.60000000000002</v>
      </c>
      <c r="I164" s="118">
        <v>320.29999999999995</v>
      </c>
      <c r="J164" s="118">
        <v>322.60000000000002</v>
      </c>
      <c r="K164" s="117">
        <v>318</v>
      </c>
      <c r="L164" s="117">
        <v>314</v>
      </c>
      <c r="M164" s="117">
        <v>0.54210999999999998</v>
      </c>
    </row>
    <row r="165" spans="1:13">
      <c r="A165" s="65">
        <v>156</v>
      </c>
      <c r="B165" s="117" t="s">
        <v>796</v>
      </c>
      <c r="C165" s="120">
        <v>6549.55</v>
      </c>
      <c r="D165" s="118">
        <v>6553.333333333333</v>
      </c>
      <c r="E165" s="118">
        <v>6526.7166666666662</v>
      </c>
      <c r="F165" s="118">
        <v>6503.8833333333332</v>
      </c>
      <c r="G165" s="118">
        <v>6477.2666666666664</v>
      </c>
      <c r="H165" s="118">
        <v>6576.1666666666661</v>
      </c>
      <c r="I165" s="118">
        <v>6602.7833333333328</v>
      </c>
      <c r="J165" s="118">
        <v>6625.6166666666659</v>
      </c>
      <c r="K165" s="117">
        <v>6579.95</v>
      </c>
      <c r="L165" s="117">
        <v>6530.5</v>
      </c>
      <c r="M165" s="117">
        <v>5.9749999999999998E-2</v>
      </c>
    </row>
    <row r="166" spans="1:13">
      <c r="A166" s="65">
        <v>157</v>
      </c>
      <c r="B166" s="117" t="s">
        <v>802</v>
      </c>
      <c r="C166" s="120">
        <v>1288.4000000000001</v>
      </c>
      <c r="D166" s="118">
        <v>1281.4666666666667</v>
      </c>
      <c r="E166" s="118">
        <v>1257.9333333333334</v>
      </c>
      <c r="F166" s="118">
        <v>1227.4666666666667</v>
      </c>
      <c r="G166" s="118">
        <v>1203.9333333333334</v>
      </c>
      <c r="H166" s="118">
        <v>1311.9333333333334</v>
      </c>
      <c r="I166" s="118">
        <v>1335.4666666666667</v>
      </c>
      <c r="J166" s="118">
        <v>1365.9333333333334</v>
      </c>
      <c r="K166" s="117">
        <v>1305</v>
      </c>
      <c r="L166" s="117">
        <v>1251</v>
      </c>
      <c r="M166" s="117">
        <v>0.12425</v>
      </c>
    </row>
    <row r="167" spans="1:13">
      <c r="A167" s="65">
        <v>158</v>
      </c>
      <c r="B167" s="117" t="s">
        <v>70</v>
      </c>
      <c r="C167" s="120">
        <v>593.45000000000005</v>
      </c>
      <c r="D167" s="118">
        <v>598.91666666666663</v>
      </c>
      <c r="E167" s="118">
        <v>578.83333333333326</v>
      </c>
      <c r="F167" s="118">
        <v>564.21666666666658</v>
      </c>
      <c r="G167" s="118">
        <v>544.13333333333321</v>
      </c>
      <c r="H167" s="118">
        <v>613.5333333333333</v>
      </c>
      <c r="I167" s="118">
        <v>633.61666666666656</v>
      </c>
      <c r="J167" s="118">
        <v>648.23333333333335</v>
      </c>
      <c r="K167" s="117">
        <v>619</v>
      </c>
      <c r="L167" s="117">
        <v>584.29999999999995</v>
      </c>
      <c r="M167" s="117">
        <v>9.3856599999999997</v>
      </c>
    </row>
    <row r="168" spans="1:13">
      <c r="A168" s="65">
        <v>159</v>
      </c>
      <c r="B168" s="117" t="s">
        <v>809</v>
      </c>
      <c r="C168" s="120">
        <v>82.2</v>
      </c>
      <c r="D168" s="118">
        <v>83.149999999999991</v>
      </c>
      <c r="E168" s="118">
        <v>80.299999999999983</v>
      </c>
      <c r="F168" s="118">
        <v>78.399999999999991</v>
      </c>
      <c r="G168" s="118">
        <v>75.549999999999983</v>
      </c>
      <c r="H168" s="118">
        <v>85.049999999999983</v>
      </c>
      <c r="I168" s="118">
        <v>87.899999999999977</v>
      </c>
      <c r="J168" s="118">
        <v>89.799999999999983</v>
      </c>
      <c r="K168" s="117">
        <v>86</v>
      </c>
      <c r="L168" s="117">
        <v>81.25</v>
      </c>
      <c r="M168" s="117">
        <v>20.178640000000001</v>
      </c>
    </row>
    <row r="169" spans="1:13">
      <c r="A169" s="65">
        <v>160</v>
      </c>
      <c r="B169" s="117" t="s">
        <v>71</v>
      </c>
      <c r="C169" s="120">
        <v>15.5</v>
      </c>
      <c r="D169" s="118">
        <v>15.483333333333334</v>
      </c>
      <c r="E169" s="118">
        <v>15.166666666666668</v>
      </c>
      <c r="F169" s="118">
        <v>14.833333333333334</v>
      </c>
      <c r="G169" s="118">
        <v>14.516666666666667</v>
      </c>
      <c r="H169" s="118">
        <v>15.816666666666668</v>
      </c>
      <c r="I169" s="118">
        <v>16.133333333333333</v>
      </c>
      <c r="J169" s="118">
        <v>16.466666666666669</v>
      </c>
      <c r="K169" s="117">
        <v>15.8</v>
      </c>
      <c r="L169" s="117">
        <v>15.15</v>
      </c>
      <c r="M169" s="117">
        <v>292.13279</v>
      </c>
    </row>
    <row r="170" spans="1:13">
      <c r="A170" s="65">
        <v>161</v>
      </c>
      <c r="B170" s="117" t="s">
        <v>812</v>
      </c>
      <c r="C170" s="120">
        <v>323.2</v>
      </c>
      <c r="D170" s="118">
        <v>325.78333333333336</v>
      </c>
      <c r="E170" s="118">
        <v>318.76666666666671</v>
      </c>
      <c r="F170" s="118">
        <v>314.33333333333337</v>
      </c>
      <c r="G170" s="118">
        <v>307.31666666666672</v>
      </c>
      <c r="H170" s="118">
        <v>330.2166666666667</v>
      </c>
      <c r="I170" s="118">
        <v>337.23333333333335</v>
      </c>
      <c r="J170" s="118">
        <v>341.66666666666669</v>
      </c>
      <c r="K170" s="117">
        <v>332.8</v>
      </c>
      <c r="L170" s="117">
        <v>321.35000000000002</v>
      </c>
      <c r="M170" s="117">
        <v>3.3156300000000001</v>
      </c>
    </row>
    <row r="171" spans="1:13">
      <c r="A171" s="65">
        <v>162</v>
      </c>
      <c r="B171" s="117" t="s">
        <v>816</v>
      </c>
      <c r="C171" s="120">
        <v>726.2</v>
      </c>
      <c r="D171" s="118">
        <v>724.65</v>
      </c>
      <c r="E171" s="118">
        <v>709.4</v>
      </c>
      <c r="F171" s="118">
        <v>692.6</v>
      </c>
      <c r="G171" s="118">
        <v>677.35</v>
      </c>
      <c r="H171" s="118">
        <v>741.44999999999993</v>
      </c>
      <c r="I171" s="118">
        <v>756.69999999999993</v>
      </c>
      <c r="J171" s="118">
        <v>773.49999999999989</v>
      </c>
      <c r="K171" s="117">
        <v>739.9</v>
      </c>
      <c r="L171" s="117">
        <v>707.85</v>
      </c>
      <c r="M171" s="117">
        <v>1.8044899999999999</v>
      </c>
    </row>
    <row r="172" spans="1:13">
      <c r="A172" s="65">
        <v>163</v>
      </c>
      <c r="B172" s="117" t="s">
        <v>2307</v>
      </c>
      <c r="C172" s="120">
        <v>512.4</v>
      </c>
      <c r="D172" s="118">
        <v>512.16666666666663</v>
      </c>
      <c r="E172" s="118">
        <v>505.43333333333328</v>
      </c>
      <c r="F172" s="118">
        <v>498.46666666666664</v>
      </c>
      <c r="G172" s="118">
        <v>491.73333333333329</v>
      </c>
      <c r="H172" s="118">
        <v>519.13333333333321</v>
      </c>
      <c r="I172" s="118">
        <v>525.86666666666656</v>
      </c>
      <c r="J172" s="118">
        <v>532.83333333333326</v>
      </c>
      <c r="K172" s="117">
        <v>518.9</v>
      </c>
      <c r="L172" s="117">
        <v>505.2</v>
      </c>
      <c r="M172" s="117">
        <v>0.37776999999999999</v>
      </c>
    </row>
    <row r="173" spans="1:13">
      <c r="A173" s="65">
        <v>164</v>
      </c>
      <c r="B173" s="117" t="s">
        <v>345</v>
      </c>
      <c r="C173" s="120">
        <v>713.85</v>
      </c>
      <c r="D173" s="118">
        <v>704.76666666666677</v>
      </c>
      <c r="E173" s="118">
        <v>693.08333333333348</v>
      </c>
      <c r="F173" s="118">
        <v>672.31666666666672</v>
      </c>
      <c r="G173" s="118">
        <v>660.63333333333344</v>
      </c>
      <c r="H173" s="118">
        <v>725.53333333333353</v>
      </c>
      <c r="I173" s="118">
        <v>737.2166666666667</v>
      </c>
      <c r="J173" s="118">
        <v>757.98333333333358</v>
      </c>
      <c r="K173" s="117">
        <v>716.45</v>
      </c>
      <c r="L173" s="117">
        <v>684</v>
      </c>
      <c r="M173" s="117">
        <v>4.7390299999999996</v>
      </c>
    </row>
    <row r="174" spans="1:13">
      <c r="A174" s="65">
        <v>165</v>
      </c>
      <c r="B174" s="117" t="s">
        <v>72</v>
      </c>
      <c r="C174" s="120">
        <v>460.35</v>
      </c>
      <c r="D174" s="118">
        <v>453.09999999999997</v>
      </c>
      <c r="E174" s="118">
        <v>444.19999999999993</v>
      </c>
      <c r="F174" s="118">
        <v>428.04999999999995</v>
      </c>
      <c r="G174" s="118">
        <v>419.14999999999992</v>
      </c>
      <c r="H174" s="118">
        <v>469.24999999999994</v>
      </c>
      <c r="I174" s="118">
        <v>478.14999999999992</v>
      </c>
      <c r="J174" s="118">
        <v>494.29999999999995</v>
      </c>
      <c r="K174" s="117">
        <v>462</v>
      </c>
      <c r="L174" s="117">
        <v>436.95</v>
      </c>
      <c r="M174" s="117">
        <v>5.6748099999999999</v>
      </c>
    </row>
    <row r="175" spans="1:13">
      <c r="A175" s="65">
        <v>166</v>
      </c>
      <c r="B175" s="117" t="s">
        <v>820</v>
      </c>
      <c r="C175" s="120">
        <v>528.75</v>
      </c>
      <c r="D175" s="118">
        <v>525.58333333333337</v>
      </c>
      <c r="E175" s="118">
        <v>512.16666666666674</v>
      </c>
      <c r="F175" s="118">
        <v>495.58333333333337</v>
      </c>
      <c r="G175" s="118">
        <v>482.16666666666674</v>
      </c>
      <c r="H175" s="118">
        <v>542.16666666666674</v>
      </c>
      <c r="I175" s="118">
        <v>555.58333333333348</v>
      </c>
      <c r="J175" s="118">
        <v>572.16666666666674</v>
      </c>
      <c r="K175" s="117">
        <v>539</v>
      </c>
      <c r="L175" s="117">
        <v>509</v>
      </c>
      <c r="M175" s="117">
        <v>1.69049</v>
      </c>
    </row>
    <row r="176" spans="1:13">
      <c r="A176" s="65">
        <v>167</v>
      </c>
      <c r="B176" s="117" t="s">
        <v>315</v>
      </c>
      <c r="C176" s="120">
        <v>101.6</v>
      </c>
      <c r="D176" s="118">
        <v>101.13333333333333</v>
      </c>
      <c r="E176" s="118">
        <v>99.466666666666654</v>
      </c>
      <c r="F176" s="118">
        <v>97.333333333333329</v>
      </c>
      <c r="G176" s="118">
        <v>95.666666666666657</v>
      </c>
      <c r="H176" s="118">
        <v>103.26666666666665</v>
      </c>
      <c r="I176" s="118">
        <v>104.93333333333334</v>
      </c>
      <c r="J176" s="118">
        <v>107.06666666666665</v>
      </c>
      <c r="K176" s="117">
        <v>102.8</v>
      </c>
      <c r="L176" s="117">
        <v>99</v>
      </c>
      <c r="M176" s="117">
        <v>0.58299000000000001</v>
      </c>
    </row>
    <row r="177" spans="1:13">
      <c r="A177" s="65">
        <v>168</v>
      </c>
      <c r="B177" s="117" t="s">
        <v>350</v>
      </c>
      <c r="C177" s="120">
        <v>92.3</v>
      </c>
      <c r="D177" s="118">
        <v>91.433333333333337</v>
      </c>
      <c r="E177" s="118">
        <v>89.066666666666677</v>
      </c>
      <c r="F177" s="118">
        <v>85.833333333333343</v>
      </c>
      <c r="G177" s="118">
        <v>83.466666666666683</v>
      </c>
      <c r="H177" s="118">
        <v>94.666666666666671</v>
      </c>
      <c r="I177" s="118">
        <v>97.033333333333346</v>
      </c>
      <c r="J177" s="118">
        <v>100.26666666666667</v>
      </c>
      <c r="K177" s="117">
        <v>93.8</v>
      </c>
      <c r="L177" s="117">
        <v>88.2</v>
      </c>
      <c r="M177" s="117">
        <v>53.124189999999999</v>
      </c>
    </row>
    <row r="178" spans="1:13">
      <c r="A178" s="65">
        <v>169</v>
      </c>
      <c r="B178" s="117" t="s">
        <v>823</v>
      </c>
      <c r="C178" s="120">
        <v>921.95</v>
      </c>
      <c r="D178" s="118">
        <v>932.85</v>
      </c>
      <c r="E178" s="118">
        <v>902.30000000000007</v>
      </c>
      <c r="F178" s="118">
        <v>882.65000000000009</v>
      </c>
      <c r="G178" s="118">
        <v>852.10000000000014</v>
      </c>
      <c r="H178" s="118">
        <v>952.5</v>
      </c>
      <c r="I178" s="118">
        <v>983.05</v>
      </c>
      <c r="J178" s="118">
        <v>1002.6999999999999</v>
      </c>
      <c r="K178" s="117">
        <v>963.4</v>
      </c>
      <c r="L178" s="117">
        <v>913.2</v>
      </c>
      <c r="M178" s="117">
        <v>7.49702</v>
      </c>
    </row>
    <row r="179" spans="1:13">
      <c r="A179" s="65">
        <v>170</v>
      </c>
      <c r="B179" s="117" t="s">
        <v>73</v>
      </c>
      <c r="C179" s="120">
        <v>759.05</v>
      </c>
      <c r="D179" s="118">
        <v>767.18333333333339</v>
      </c>
      <c r="E179" s="118">
        <v>747.86666666666679</v>
      </c>
      <c r="F179" s="118">
        <v>736.68333333333339</v>
      </c>
      <c r="G179" s="118">
        <v>717.36666666666679</v>
      </c>
      <c r="H179" s="118">
        <v>778.36666666666679</v>
      </c>
      <c r="I179" s="118">
        <v>797.68333333333339</v>
      </c>
      <c r="J179" s="118">
        <v>808.86666666666679</v>
      </c>
      <c r="K179" s="117">
        <v>786.5</v>
      </c>
      <c r="L179" s="117">
        <v>756</v>
      </c>
      <c r="M179" s="117">
        <v>26.346540000000001</v>
      </c>
    </row>
    <row r="180" spans="1:13">
      <c r="A180" s="65">
        <v>171</v>
      </c>
      <c r="B180" s="117" t="s">
        <v>826</v>
      </c>
      <c r="C180" s="120">
        <v>115.35</v>
      </c>
      <c r="D180" s="118">
        <v>116.31666666666666</v>
      </c>
      <c r="E180" s="118">
        <v>113.83333333333333</v>
      </c>
      <c r="F180" s="118">
        <v>112.31666666666666</v>
      </c>
      <c r="G180" s="118">
        <v>109.83333333333333</v>
      </c>
      <c r="H180" s="118">
        <v>117.83333333333333</v>
      </c>
      <c r="I180" s="118">
        <v>120.31666666666668</v>
      </c>
      <c r="J180" s="118">
        <v>121.83333333333333</v>
      </c>
      <c r="K180" s="117">
        <v>118.8</v>
      </c>
      <c r="L180" s="117">
        <v>114.8</v>
      </c>
      <c r="M180" s="117">
        <v>7.6431800000000001</v>
      </c>
    </row>
    <row r="181" spans="1:13">
      <c r="A181" s="65">
        <v>172</v>
      </c>
      <c r="B181" s="117" t="s">
        <v>830</v>
      </c>
      <c r="C181" s="120">
        <v>128.1</v>
      </c>
      <c r="D181" s="118">
        <v>127.08333333333333</v>
      </c>
      <c r="E181" s="118">
        <v>122.51666666666665</v>
      </c>
      <c r="F181" s="118">
        <v>116.93333333333332</v>
      </c>
      <c r="G181" s="118">
        <v>112.36666666666665</v>
      </c>
      <c r="H181" s="118">
        <v>132.66666666666666</v>
      </c>
      <c r="I181" s="118">
        <v>137.23333333333335</v>
      </c>
      <c r="J181" s="118">
        <v>142.81666666666666</v>
      </c>
      <c r="K181" s="117">
        <v>131.65</v>
      </c>
      <c r="L181" s="117">
        <v>121.5</v>
      </c>
      <c r="M181" s="117">
        <v>3.52616</v>
      </c>
    </row>
    <row r="182" spans="1:13">
      <c r="A182" s="65">
        <v>173</v>
      </c>
      <c r="B182" s="117" t="s">
        <v>836</v>
      </c>
      <c r="C182" s="120">
        <v>275.25</v>
      </c>
      <c r="D182" s="118">
        <v>275.28333333333336</v>
      </c>
      <c r="E182" s="118">
        <v>268.86666666666673</v>
      </c>
      <c r="F182" s="118">
        <v>262.48333333333335</v>
      </c>
      <c r="G182" s="118">
        <v>256.06666666666672</v>
      </c>
      <c r="H182" s="118">
        <v>281.66666666666674</v>
      </c>
      <c r="I182" s="118">
        <v>288.08333333333337</v>
      </c>
      <c r="J182" s="118">
        <v>294.46666666666675</v>
      </c>
      <c r="K182" s="117">
        <v>281.7</v>
      </c>
      <c r="L182" s="117">
        <v>268.89999999999998</v>
      </c>
      <c r="M182" s="117">
        <v>14.41295</v>
      </c>
    </row>
    <row r="183" spans="1:13">
      <c r="A183" s="65">
        <v>174</v>
      </c>
      <c r="B183" s="117" t="s">
        <v>313</v>
      </c>
      <c r="C183" s="120">
        <v>94.4</v>
      </c>
      <c r="D183" s="118">
        <v>93.566666666666663</v>
      </c>
      <c r="E183" s="118">
        <v>91.833333333333329</v>
      </c>
      <c r="F183" s="118">
        <v>89.266666666666666</v>
      </c>
      <c r="G183" s="118">
        <v>87.533333333333331</v>
      </c>
      <c r="H183" s="118">
        <v>96.133333333333326</v>
      </c>
      <c r="I183" s="118">
        <v>97.866666666666674</v>
      </c>
      <c r="J183" s="118">
        <v>100.43333333333332</v>
      </c>
      <c r="K183" s="117">
        <v>95.3</v>
      </c>
      <c r="L183" s="117">
        <v>91</v>
      </c>
      <c r="M183" s="117">
        <v>12.50177</v>
      </c>
    </row>
    <row r="184" spans="1:13">
      <c r="A184" s="65">
        <v>175</v>
      </c>
      <c r="B184" s="117" t="s">
        <v>182</v>
      </c>
      <c r="C184" s="120">
        <v>6853.55</v>
      </c>
      <c r="D184" s="118">
        <v>6920.6333333333341</v>
      </c>
      <c r="E184" s="118">
        <v>6777.9166666666679</v>
      </c>
      <c r="F184" s="118">
        <v>6702.2833333333338</v>
      </c>
      <c r="G184" s="118">
        <v>6559.5666666666675</v>
      </c>
      <c r="H184" s="118">
        <v>6996.2666666666682</v>
      </c>
      <c r="I184" s="118">
        <v>7138.9833333333336</v>
      </c>
      <c r="J184" s="118">
        <v>7214.6166666666686</v>
      </c>
      <c r="K184" s="117">
        <v>7063.35</v>
      </c>
      <c r="L184" s="117">
        <v>6845</v>
      </c>
      <c r="M184" s="117">
        <v>6.9040000000000004E-2</v>
      </c>
    </row>
    <row r="185" spans="1:13">
      <c r="A185" s="65">
        <v>176</v>
      </c>
      <c r="B185" s="117" t="s">
        <v>199</v>
      </c>
      <c r="C185" s="120">
        <v>167.45</v>
      </c>
      <c r="D185" s="118">
        <v>167.03333333333333</v>
      </c>
      <c r="E185" s="118">
        <v>163.76666666666665</v>
      </c>
      <c r="F185" s="118">
        <v>160.08333333333331</v>
      </c>
      <c r="G185" s="118">
        <v>156.81666666666663</v>
      </c>
      <c r="H185" s="118">
        <v>170.71666666666667</v>
      </c>
      <c r="I185" s="118">
        <v>173.98333333333338</v>
      </c>
      <c r="J185" s="118">
        <v>177.66666666666669</v>
      </c>
      <c r="K185" s="117">
        <v>170.3</v>
      </c>
      <c r="L185" s="117">
        <v>163.35</v>
      </c>
      <c r="M185" s="117">
        <v>2.7574100000000001</v>
      </c>
    </row>
    <row r="186" spans="1:13">
      <c r="A186" s="65">
        <v>177</v>
      </c>
      <c r="B186" s="117" t="s">
        <v>844</v>
      </c>
      <c r="C186" s="120">
        <v>558.6</v>
      </c>
      <c r="D186" s="118">
        <v>562.91666666666663</v>
      </c>
      <c r="E186" s="118">
        <v>550.93333333333328</v>
      </c>
      <c r="F186" s="118">
        <v>543.26666666666665</v>
      </c>
      <c r="G186" s="118">
        <v>531.2833333333333</v>
      </c>
      <c r="H186" s="118">
        <v>570.58333333333326</v>
      </c>
      <c r="I186" s="118">
        <v>582.56666666666661</v>
      </c>
      <c r="J186" s="118">
        <v>590.23333333333323</v>
      </c>
      <c r="K186" s="117">
        <v>574.9</v>
      </c>
      <c r="L186" s="117">
        <v>555.25</v>
      </c>
      <c r="M186" s="117">
        <v>0.54432000000000003</v>
      </c>
    </row>
    <row r="187" spans="1:13">
      <c r="A187" s="65">
        <v>178</v>
      </c>
      <c r="B187" s="117" t="s">
        <v>846</v>
      </c>
      <c r="C187" s="120">
        <v>860.85</v>
      </c>
      <c r="D187" s="118">
        <v>863.91666666666663</v>
      </c>
      <c r="E187" s="118">
        <v>847.93333333333328</v>
      </c>
      <c r="F187" s="118">
        <v>835.01666666666665</v>
      </c>
      <c r="G187" s="118">
        <v>819.0333333333333</v>
      </c>
      <c r="H187" s="118">
        <v>876.83333333333326</v>
      </c>
      <c r="I187" s="118">
        <v>892.81666666666661</v>
      </c>
      <c r="J187" s="118">
        <v>905.73333333333323</v>
      </c>
      <c r="K187" s="117">
        <v>879.9</v>
      </c>
      <c r="L187" s="117">
        <v>851</v>
      </c>
      <c r="M187" s="117">
        <v>1.4502299999999999</v>
      </c>
    </row>
    <row r="188" spans="1:13">
      <c r="A188" s="65">
        <v>179</v>
      </c>
      <c r="B188" s="117" t="s">
        <v>848</v>
      </c>
      <c r="C188" s="120">
        <v>613.29999999999995</v>
      </c>
      <c r="D188" s="118">
        <v>616.4</v>
      </c>
      <c r="E188" s="118">
        <v>607.79999999999995</v>
      </c>
      <c r="F188" s="118">
        <v>602.29999999999995</v>
      </c>
      <c r="G188" s="118">
        <v>593.69999999999993</v>
      </c>
      <c r="H188" s="118">
        <v>621.9</v>
      </c>
      <c r="I188" s="118">
        <v>630.50000000000011</v>
      </c>
      <c r="J188" s="118">
        <v>636</v>
      </c>
      <c r="K188" s="117">
        <v>625</v>
      </c>
      <c r="L188" s="117">
        <v>610.9</v>
      </c>
      <c r="M188" s="117">
        <v>6.4030000000000004E-2</v>
      </c>
    </row>
    <row r="189" spans="1:13">
      <c r="A189" s="65">
        <v>180</v>
      </c>
      <c r="B189" s="117" t="s">
        <v>850</v>
      </c>
      <c r="C189" s="120">
        <v>703</v>
      </c>
      <c r="D189" s="118">
        <v>700.19999999999993</v>
      </c>
      <c r="E189" s="118">
        <v>691.39999999999986</v>
      </c>
      <c r="F189" s="118">
        <v>679.8</v>
      </c>
      <c r="G189" s="118">
        <v>670.99999999999989</v>
      </c>
      <c r="H189" s="118">
        <v>711.79999999999984</v>
      </c>
      <c r="I189" s="118">
        <v>720.5999999999998</v>
      </c>
      <c r="J189" s="118">
        <v>732.19999999999982</v>
      </c>
      <c r="K189" s="117">
        <v>709</v>
      </c>
      <c r="L189" s="117">
        <v>688.6</v>
      </c>
      <c r="M189" s="117">
        <v>6.3289999999999999E-2</v>
      </c>
    </row>
    <row r="190" spans="1:13">
      <c r="A190" s="65">
        <v>181</v>
      </c>
      <c r="B190" s="117" t="s">
        <v>2521</v>
      </c>
      <c r="C190" s="120">
        <v>6.85</v>
      </c>
      <c r="D190" s="118">
        <v>6.916666666666667</v>
      </c>
      <c r="E190" s="118">
        <v>6.6833333333333336</v>
      </c>
      <c r="F190" s="118">
        <v>6.5166666666666666</v>
      </c>
      <c r="G190" s="118">
        <v>6.2833333333333332</v>
      </c>
      <c r="H190" s="118">
        <v>7.0833333333333339</v>
      </c>
      <c r="I190" s="118">
        <v>7.3166666666666664</v>
      </c>
      <c r="J190" s="118">
        <v>7.4833333333333343</v>
      </c>
      <c r="K190" s="117">
        <v>7.15</v>
      </c>
      <c r="L190" s="117">
        <v>6.75</v>
      </c>
      <c r="M190" s="117">
        <v>18.769749999999998</v>
      </c>
    </row>
    <row r="191" spans="1:13">
      <c r="A191" s="65">
        <v>182</v>
      </c>
      <c r="B191" s="117" t="s">
        <v>855</v>
      </c>
      <c r="C191" s="120">
        <v>29.85</v>
      </c>
      <c r="D191" s="118">
        <v>29.866666666666664</v>
      </c>
      <c r="E191" s="118">
        <v>29.583333333333329</v>
      </c>
      <c r="F191" s="118">
        <v>29.316666666666666</v>
      </c>
      <c r="G191" s="118">
        <v>29.033333333333331</v>
      </c>
      <c r="H191" s="118">
        <v>30.133333333333326</v>
      </c>
      <c r="I191" s="118">
        <v>30.416666666666664</v>
      </c>
      <c r="J191" s="118">
        <v>30.683333333333323</v>
      </c>
      <c r="K191" s="117">
        <v>30.15</v>
      </c>
      <c r="L191" s="117">
        <v>29.6</v>
      </c>
      <c r="M191" s="117">
        <v>8.8620900000000002</v>
      </c>
    </row>
    <row r="192" spans="1:13">
      <c r="A192" s="65">
        <v>183</v>
      </c>
      <c r="B192" s="117" t="s">
        <v>857</v>
      </c>
      <c r="C192" s="120">
        <v>578.04999999999995</v>
      </c>
      <c r="D192" s="118">
        <v>579.2833333333333</v>
      </c>
      <c r="E192" s="118">
        <v>568.76666666666665</v>
      </c>
      <c r="F192" s="118">
        <v>559.48333333333335</v>
      </c>
      <c r="G192" s="118">
        <v>548.9666666666667</v>
      </c>
      <c r="H192" s="118">
        <v>588.56666666666661</v>
      </c>
      <c r="I192" s="118">
        <v>599.08333333333326</v>
      </c>
      <c r="J192" s="118">
        <v>608.36666666666656</v>
      </c>
      <c r="K192" s="117">
        <v>589.79999999999995</v>
      </c>
      <c r="L192" s="117">
        <v>570</v>
      </c>
      <c r="M192" s="117">
        <v>4.3729999999999998E-2</v>
      </c>
    </row>
    <row r="193" spans="1:13">
      <c r="A193" s="65">
        <v>184</v>
      </c>
      <c r="B193" s="117" t="s">
        <v>74</v>
      </c>
      <c r="C193" s="120">
        <v>602.85</v>
      </c>
      <c r="D193" s="118">
        <v>600.5</v>
      </c>
      <c r="E193" s="118">
        <v>591</v>
      </c>
      <c r="F193" s="118">
        <v>579.15</v>
      </c>
      <c r="G193" s="118">
        <v>569.65</v>
      </c>
      <c r="H193" s="118">
        <v>612.35</v>
      </c>
      <c r="I193" s="118">
        <v>621.85</v>
      </c>
      <c r="J193" s="118">
        <v>633.70000000000005</v>
      </c>
      <c r="K193" s="117">
        <v>610</v>
      </c>
      <c r="L193" s="117">
        <v>588.65</v>
      </c>
      <c r="M193" s="117">
        <v>11.09395</v>
      </c>
    </row>
    <row r="194" spans="1:13">
      <c r="A194" s="65">
        <v>185</v>
      </c>
      <c r="B194" s="117" t="s">
        <v>862</v>
      </c>
      <c r="C194" s="120">
        <v>11.85</v>
      </c>
      <c r="D194" s="118">
        <v>11.833333333333334</v>
      </c>
      <c r="E194" s="118">
        <v>11.566666666666668</v>
      </c>
      <c r="F194" s="118">
        <v>11.283333333333335</v>
      </c>
      <c r="G194" s="118">
        <v>11.016666666666669</v>
      </c>
      <c r="H194" s="118">
        <v>12.116666666666667</v>
      </c>
      <c r="I194" s="118">
        <v>12.383333333333333</v>
      </c>
      <c r="J194" s="118">
        <v>12.666666666666666</v>
      </c>
      <c r="K194" s="117">
        <v>12.1</v>
      </c>
      <c r="L194" s="117">
        <v>11.55</v>
      </c>
      <c r="M194" s="117">
        <v>43.545050000000003</v>
      </c>
    </row>
    <row r="195" spans="1:13">
      <c r="A195" s="65">
        <v>186</v>
      </c>
      <c r="B195" s="117" t="s">
        <v>867</v>
      </c>
      <c r="C195" s="120">
        <v>25.2</v>
      </c>
      <c r="D195" s="118">
        <v>25.566666666666666</v>
      </c>
      <c r="E195" s="118">
        <v>24.683333333333334</v>
      </c>
      <c r="F195" s="118">
        <v>24.166666666666668</v>
      </c>
      <c r="G195" s="118">
        <v>23.283333333333335</v>
      </c>
      <c r="H195" s="118">
        <v>26.083333333333332</v>
      </c>
      <c r="I195" s="118">
        <v>26.966666666666665</v>
      </c>
      <c r="J195" s="118">
        <v>27.483333333333331</v>
      </c>
      <c r="K195" s="117">
        <v>26.45</v>
      </c>
      <c r="L195" s="117">
        <v>25.05</v>
      </c>
      <c r="M195" s="117">
        <v>14.35252</v>
      </c>
    </row>
    <row r="196" spans="1:13">
      <c r="A196" s="65">
        <v>187</v>
      </c>
      <c r="B196" s="117" t="s">
        <v>75</v>
      </c>
      <c r="C196" s="120">
        <v>966.6</v>
      </c>
      <c r="D196" s="118">
        <v>976.18333333333339</v>
      </c>
      <c r="E196" s="118">
        <v>952.41666666666674</v>
      </c>
      <c r="F196" s="118">
        <v>938.23333333333335</v>
      </c>
      <c r="G196" s="118">
        <v>914.4666666666667</v>
      </c>
      <c r="H196" s="118">
        <v>990.36666666666679</v>
      </c>
      <c r="I196" s="118">
        <v>1014.1333333333334</v>
      </c>
      <c r="J196" s="118">
        <v>1028.3166666666668</v>
      </c>
      <c r="K196" s="117">
        <v>999.95</v>
      </c>
      <c r="L196" s="117">
        <v>962</v>
      </c>
      <c r="M196" s="117">
        <v>18.078779999999998</v>
      </c>
    </row>
    <row r="197" spans="1:13">
      <c r="A197" s="65">
        <v>188</v>
      </c>
      <c r="B197" s="117" t="s">
        <v>76</v>
      </c>
      <c r="C197" s="120">
        <v>1702.1</v>
      </c>
      <c r="D197" s="118">
        <v>1699.1499999999999</v>
      </c>
      <c r="E197" s="118">
        <v>1678.4499999999998</v>
      </c>
      <c r="F197" s="118">
        <v>1654.8</v>
      </c>
      <c r="G197" s="118">
        <v>1634.1</v>
      </c>
      <c r="H197" s="118">
        <v>1722.7999999999997</v>
      </c>
      <c r="I197" s="118">
        <v>1743.5</v>
      </c>
      <c r="J197" s="118">
        <v>1767.1499999999996</v>
      </c>
      <c r="K197" s="117">
        <v>1719.85</v>
      </c>
      <c r="L197" s="117">
        <v>1675.5</v>
      </c>
      <c r="M197" s="117">
        <v>27.80124</v>
      </c>
    </row>
    <row r="198" spans="1:13">
      <c r="A198" s="65">
        <v>189</v>
      </c>
      <c r="B198" s="117" t="s">
        <v>77</v>
      </c>
      <c r="C198" s="120">
        <v>1961.2</v>
      </c>
      <c r="D198" s="118">
        <v>1962.4666666666665</v>
      </c>
      <c r="E198" s="118">
        <v>1947.7333333333329</v>
      </c>
      <c r="F198" s="118">
        <v>1934.2666666666664</v>
      </c>
      <c r="G198" s="118">
        <v>1919.5333333333328</v>
      </c>
      <c r="H198" s="118">
        <v>1975.9333333333329</v>
      </c>
      <c r="I198" s="118">
        <v>1990.6666666666665</v>
      </c>
      <c r="J198" s="118">
        <v>2004.133333333333</v>
      </c>
      <c r="K198" s="117">
        <v>1977.2</v>
      </c>
      <c r="L198" s="117">
        <v>1949</v>
      </c>
      <c r="M198" s="117">
        <v>37.889279999999999</v>
      </c>
    </row>
    <row r="199" spans="1:13">
      <c r="A199" s="65">
        <v>190</v>
      </c>
      <c r="B199" s="117" t="s">
        <v>78</v>
      </c>
      <c r="C199" s="120">
        <v>18.75</v>
      </c>
      <c r="D199" s="118">
        <v>18.816666666666666</v>
      </c>
      <c r="E199" s="118">
        <v>18.433333333333334</v>
      </c>
      <c r="F199" s="118">
        <v>18.116666666666667</v>
      </c>
      <c r="G199" s="118">
        <v>17.733333333333334</v>
      </c>
      <c r="H199" s="118">
        <v>19.133333333333333</v>
      </c>
      <c r="I199" s="118">
        <v>19.516666666666666</v>
      </c>
      <c r="J199" s="118">
        <v>19.833333333333332</v>
      </c>
      <c r="K199" s="117">
        <v>19.2</v>
      </c>
      <c r="L199" s="117">
        <v>18.5</v>
      </c>
      <c r="M199" s="117">
        <v>18.041689999999999</v>
      </c>
    </row>
    <row r="200" spans="1:13">
      <c r="A200" s="65">
        <v>191</v>
      </c>
      <c r="B200" s="117" t="s">
        <v>875</v>
      </c>
      <c r="C200" s="120">
        <v>4158.05</v>
      </c>
      <c r="D200" s="118">
        <v>4147.6833333333334</v>
      </c>
      <c r="E200" s="118">
        <v>4045.3666666666668</v>
      </c>
      <c r="F200" s="118">
        <v>3932.6833333333334</v>
      </c>
      <c r="G200" s="118">
        <v>3830.3666666666668</v>
      </c>
      <c r="H200" s="118">
        <v>4260.3666666666668</v>
      </c>
      <c r="I200" s="118">
        <v>4362.6833333333343</v>
      </c>
      <c r="J200" s="118">
        <v>4475.3666666666668</v>
      </c>
      <c r="K200" s="117">
        <v>4250</v>
      </c>
      <c r="L200" s="117">
        <v>4035</v>
      </c>
      <c r="M200" s="117">
        <v>3.2208100000000002</v>
      </c>
    </row>
    <row r="201" spans="1:13">
      <c r="A201" s="65">
        <v>192</v>
      </c>
      <c r="B201" s="117" t="s">
        <v>876</v>
      </c>
      <c r="C201" s="120">
        <v>134.9</v>
      </c>
      <c r="D201" s="118">
        <v>134.4</v>
      </c>
      <c r="E201" s="118">
        <v>130.9</v>
      </c>
      <c r="F201" s="118">
        <v>126.9</v>
      </c>
      <c r="G201" s="118">
        <v>123.4</v>
      </c>
      <c r="H201" s="118">
        <v>138.4</v>
      </c>
      <c r="I201" s="118">
        <v>141.9</v>
      </c>
      <c r="J201" s="118">
        <v>145.9</v>
      </c>
      <c r="K201" s="117">
        <v>137.9</v>
      </c>
      <c r="L201" s="117">
        <v>130.4</v>
      </c>
      <c r="M201" s="117">
        <v>7.1614899999999997</v>
      </c>
    </row>
    <row r="202" spans="1:13">
      <c r="A202" s="65">
        <v>193</v>
      </c>
      <c r="B202" s="117" t="s">
        <v>879</v>
      </c>
      <c r="C202" s="120">
        <v>437.75</v>
      </c>
      <c r="D202" s="118">
        <v>433.89999999999992</v>
      </c>
      <c r="E202" s="118">
        <v>422.99999999999983</v>
      </c>
      <c r="F202" s="118">
        <v>408.24999999999989</v>
      </c>
      <c r="G202" s="118">
        <v>397.3499999999998</v>
      </c>
      <c r="H202" s="118">
        <v>448.64999999999986</v>
      </c>
      <c r="I202" s="118">
        <v>459.54999999999995</v>
      </c>
      <c r="J202" s="118">
        <v>474.2999999999999</v>
      </c>
      <c r="K202" s="117">
        <v>444.8</v>
      </c>
      <c r="L202" s="117">
        <v>419.15</v>
      </c>
      <c r="M202" s="117">
        <v>0.27829999999999999</v>
      </c>
    </row>
    <row r="203" spans="1:13">
      <c r="A203" s="65">
        <v>194</v>
      </c>
      <c r="B203" s="117" t="s">
        <v>79</v>
      </c>
      <c r="C203" s="120">
        <v>2705.35</v>
      </c>
      <c r="D203" s="118">
        <v>2711.4500000000003</v>
      </c>
      <c r="E203" s="118">
        <v>2665.9000000000005</v>
      </c>
      <c r="F203" s="118">
        <v>2626.4500000000003</v>
      </c>
      <c r="G203" s="118">
        <v>2580.9000000000005</v>
      </c>
      <c r="H203" s="118">
        <v>2750.9000000000005</v>
      </c>
      <c r="I203" s="118">
        <v>2796.4500000000007</v>
      </c>
      <c r="J203" s="118">
        <v>2835.9000000000005</v>
      </c>
      <c r="K203" s="117">
        <v>2757</v>
      </c>
      <c r="L203" s="117">
        <v>2672</v>
      </c>
      <c r="M203" s="117">
        <v>6.5751799999999996</v>
      </c>
    </row>
    <row r="204" spans="1:13">
      <c r="A204" s="65">
        <v>195</v>
      </c>
      <c r="B204" s="117" t="s">
        <v>80</v>
      </c>
      <c r="C204" s="120">
        <v>321.2</v>
      </c>
      <c r="D204" s="118">
        <v>323.93333333333334</v>
      </c>
      <c r="E204" s="118">
        <v>313.26666666666665</v>
      </c>
      <c r="F204" s="118">
        <v>305.33333333333331</v>
      </c>
      <c r="G204" s="118">
        <v>294.66666666666663</v>
      </c>
      <c r="H204" s="118">
        <v>331.86666666666667</v>
      </c>
      <c r="I204" s="118">
        <v>342.5333333333333</v>
      </c>
      <c r="J204" s="118">
        <v>350.4666666666667</v>
      </c>
      <c r="K204" s="117">
        <v>334.6</v>
      </c>
      <c r="L204" s="117">
        <v>316</v>
      </c>
      <c r="M204" s="117">
        <v>22.877610000000001</v>
      </c>
    </row>
    <row r="205" spans="1:13">
      <c r="A205" s="65">
        <v>196</v>
      </c>
      <c r="B205" s="117" t="s">
        <v>884</v>
      </c>
      <c r="C205" s="120">
        <v>19.5</v>
      </c>
      <c r="D205" s="118">
        <v>19.616666666666664</v>
      </c>
      <c r="E205" s="118">
        <v>19.083333333333329</v>
      </c>
      <c r="F205" s="118">
        <v>18.666666666666664</v>
      </c>
      <c r="G205" s="118">
        <v>18.133333333333329</v>
      </c>
      <c r="H205" s="118">
        <v>20.033333333333328</v>
      </c>
      <c r="I205" s="118">
        <v>20.566666666666666</v>
      </c>
      <c r="J205" s="118">
        <v>20.983333333333327</v>
      </c>
      <c r="K205" s="117">
        <v>20.149999999999999</v>
      </c>
      <c r="L205" s="117">
        <v>19.2</v>
      </c>
      <c r="M205" s="117">
        <v>19.330559999999998</v>
      </c>
    </row>
    <row r="206" spans="1:13">
      <c r="A206" s="65">
        <v>197</v>
      </c>
      <c r="B206" s="117" t="s">
        <v>891</v>
      </c>
      <c r="C206" s="120">
        <v>227.45</v>
      </c>
      <c r="D206" s="118">
        <v>226.36666666666667</v>
      </c>
      <c r="E206" s="118">
        <v>222.08333333333334</v>
      </c>
      <c r="F206" s="118">
        <v>216.71666666666667</v>
      </c>
      <c r="G206" s="118">
        <v>212.43333333333334</v>
      </c>
      <c r="H206" s="118">
        <v>231.73333333333335</v>
      </c>
      <c r="I206" s="118">
        <v>236.01666666666665</v>
      </c>
      <c r="J206" s="118">
        <v>241.38333333333335</v>
      </c>
      <c r="K206" s="117">
        <v>230.65</v>
      </c>
      <c r="L206" s="117">
        <v>221</v>
      </c>
      <c r="M206" s="117">
        <v>0.17796999999999999</v>
      </c>
    </row>
    <row r="207" spans="1:13">
      <c r="A207" s="65">
        <v>198</v>
      </c>
      <c r="B207" s="117" t="s">
        <v>81</v>
      </c>
      <c r="C207" s="120">
        <v>221.25</v>
      </c>
      <c r="D207" s="118">
        <v>219.18333333333331</v>
      </c>
      <c r="E207" s="118">
        <v>214.46666666666661</v>
      </c>
      <c r="F207" s="118">
        <v>207.68333333333331</v>
      </c>
      <c r="G207" s="118">
        <v>202.96666666666661</v>
      </c>
      <c r="H207" s="118">
        <v>225.96666666666661</v>
      </c>
      <c r="I207" s="118">
        <v>230.68333333333331</v>
      </c>
      <c r="J207" s="118">
        <v>237.46666666666661</v>
      </c>
      <c r="K207" s="117">
        <v>223.9</v>
      </c>
      <c r="L207" s="117">
        <v>212.4</v>
      </c>
      <c r="M207" s="117">
        <v>122.34401</v>
      </c>
    </row>
    <row r="208" spans="1:13">
      <c r="A208" s="65">
        <v>199</v>
      </c>
      <c r="B208" s="117" t="s">
        <v>895</v>
      </c>
      <c r="C208" s="120">
        <v>47.2</v>
      </c>
      <c r="D208" s="118">
        <v>47.416666666666664</v>
      </c>
      <c r="E208" s="118">
        <v>46.43333333333333</v>
      </c>
      <c r="F208" s="118">
        <v>45.666666666666664</v>
      </c>
      <c r="G208" s="118">
        <v>44.68333333333333</v>
      </c>
      <c r="H208" s="118">
        <v>48.18333333333333</v>
      </c>
      <c r="I208" s="118">
        <v>49.166666666666664</v>
      </c>
      <c r="J208" s="118">
        <v>49.93333333333333</v>
      </c>
      <c r="K208" s="117">
        <v>48.4</v>
      </c>
      <c r="L208" s="117">
        <v>46.65</v>
      </c>
      <c r="M208" s="117">
        <v>5.9029400000000001</v>
      </c>
    </row>
    <row r="209" spans="1:13">
      <c r="A209" s="65">
        <v>200</v>
      </c>
      <c r="B209" s="117" t="s">
        <v>82</v>
      </c>
      <c r="C209" s="120">
        <v>225.3</v>
      </c>
      <c r="D209" s="118">
        <v>223.71666666666667</v>
      </c>
      <c r="E209" s="118">
        <v>219.68333333333334</v>
      </c>
      <c r="F209" s="118">
        <v>214.06666666666666</v>
      </c>
      <c r="G209" s="118">
        <v>210.03333333333333</v>
      </c>
      <c r="H209" s="118">
        <v>229.33333333333334</v>
      </c>
      <c r="I209" s="118">
        <v>233.3666666666667</v>
      </c>
      <c r="J209" s="118">
        <v>238.98333333333335</v>
      </c>
      <c r="K209" s="117">
        <v>227.75</v>
      </c>
      <c r="L209" s="117">
        <v>218.1</v>
      </c>
      <c r="M209" s="117">
        <v>63.145780000000002</v>
      </c>
    </row>
    <row r="210" spans="1:13">
      <c r="A210" s="65">
        <v>201</v>
      </c>
      <c r="B210" s="117" t="s">
        <v>83</v>
      </c>
      <c r="C210" s="120">
        <v>1558.25</v>
      </c>
      <c r="D210" s="118">
        <v>1562.5666666666666</v>
      </c>
      <c r="E210" s="118">
        <v>1545.6333333333332</v>
      </c>
      <c r="F210" s="118">
        <v>1533.0166666666667</v>
      </c>
      <c r="G210" s="118">
        <v>1516.0833333333333</v>
      </c>
      <c r="H210" s="118">
        <v>1575.1833333333332</v>
      </c>
      <c r="I210" s="118">
        <v>1592.1166666666666</v>
      </c>
      <c r="J210" s="118">
        <v>1604.7333333333331</v>
      </c>
      <c r="K210" s="117">
        <v>1579.5</v>
      </c>
      <c r="L210" s="117">
        <v>1549.95</v>
      </c>
      <c r="M210" s="117">
        <v>10.493819999999999</v>
      </c>
    </row>
    <row r="211" spans="1:13">
      <c r="A211" s="65">
        <v>202</v>
      </c>
      <c r="B211" s="117" t="s">
        <v>84</v>
      </c>
      <c r="C211" s="120">
        <v>277.60000000000002</v>
      </c>
      <c r="D211" s="118">
        <v>278.26666666666665</v>
      </c>
      <c r="E211" s="118">
        <v>274.83333333333331</v>
      </c>
      <c r="F211" s="118">
        <v>272.06666666666666</v>
      </c>
      <c r="G211" s="118">
        <v>268.63333333333333</v>
      </c>
      <c r="H211" s="118">
        <v>281.0333333333333</v>
      </c>
      <c r="I211" s="118">
        <v>284.4666666666667</v>
      </c>
      <c r="J211" s="118">
        <v>287.23333333333329</v>
      </c>
      <c r="K211" s="117">
        <v>281.7</v>
      </c>
      <c r="L211" s="117">
        <v>275.5</v>
      </c>
      <c r="M211" s="117">
        <v>12.90347</v>
      </c>
    </row>
    <row r="212" spans="1:13">
      <c r="A212" s="65">
        <v>203</v>
      </c>
      <c r="B212" s="117" t="s">
        <v>910</v>
      </c>
      <c r="C212" s="120">
        <v>18868.25</v>
      </c>
      <c r="D212" s="118">
        <v>18946.066666666666</v>
      </c>
      <c r="E212" s="118">
        <v>18522.183333333331</v>
      </c>
      <c r="F212" s="118">
        <v>18176.116666666665</v>
      </c>
      <c r="G212" s="118">
        <v>17752.23333333333</v>
      </c>
      <c r="H212" s="118">
        <v>19292.133333333331</v>
      </c>
      <c r="I212" s="118">
        <v>19716.016666666663</v>
      </c>
      <c r="J212" s="118">
        <v>20062.083333333332</v>
      </c>
      <c r="K212" s="117">
        <v>19369.95</v>
      </c>
      <c r="L212" s="117">
        <v>18600</v>
      </c>
      <c r="M212" s="117">
        <v>2.5300000000000001E-3</v>
      </c>
    </row>
    <row r="213" spans="1:13">
      <c r="A213" s="65">
        <v>204</v>
      </c>
      <c r="B213" s="117" t="s">
        <v>1926</v>
      </c>
      <c r="C213" s="120">
        <v>123.2</v>
      </c>
      <c r="D213" s="118">
        <v>124.03333333333335</v>
      </c>
      <c r="E213" s="118">
        <v>121.16666666666669</v>
      </c>
      <c r="F213" s="118">
        <v>119.13333333333334</v>
      </c>
      <c r="G213" s="118">
        <v>116.26666666666668</v>
      </c>
      <c r="H213" s="118">
        <v>126.06666666666669</v>
      </c>
      <c r="I213" s="118">
        <v>128.93333333333334</v>
      </c>
      <c r="J213" s="118">
        <v>130.9666666666667</v>
      </c>
      <c r="K213" s="117">
        <v>126.9</v>
      </c>
      <c r="L213" s="117">
        <v>122</v>
      </c>
      <c r="M213" s="117">
        <v>3.4567600000000001</v>
      </c>
    </row>
    <row r="214" spans="1:13">
      <c r="A214" s="65">
        <v>205</v>
      </c>
      <c r="B214" s="117" t="s">
        <v>300</v>
      </c>
      <c r="C214" s="120">
        <v>236.75</v>
      </c>
      <c r="D214" s="118">
        <v>236.79999999999998</v>
      </c>
      <c r="E214" s="118">
        <v>230.94999999999996</v>
      </c>
      <c r="F214" s="118">
        <v>225.14999999999998</v>
      </c>
      <c r="G214" s="118">
        <v>219.29999999999995</v>
      </c>
      <c r="H214" s="118">
        <v>242.59999999999997</v>
      </c>
      <c r="I214" s="118">
        <v>248.45</v>
      </c>
      <c r="J214" s="118">
        <v>254.24999999999997</v>
      </c>
      <c r="K214" s="117">
        <v>242.65</v>
      </c>
      <c r="L214" s="117">
        <v>231</v>
      </c>
      <c r="M214" s="117">
        <v>0.33165</v>
      </c>
    </row>
    <row r="215" spans="1:13">
      <c r="A215" s="65">
        <v>206</v>
      </c>
      <c r="B215" s="117" t="s">
        <v>917</v>
      </c>
      <c r="C215" s="120">
        <v>44.65</v>
      </c>
      <c r="D215" s="118">
        <v>44.816666666666663</v>
      </c>
      <c r="E215" s="118">
        <v>42.933333333333323</v>
      </c>
      <c r="F215" s="118">
        <v>41.216666666666661</v>
      </c>
      <c r="G215" s="118">
        <v>39.333333333333321</v>
      </c>
      <c r="H215" s="118">
        <v>46.533333333333324</v>
      </c>
      <c r="I215" s="118">
        <v>48.416666666666664</v>
      </c>
      <c r="J215" s="118">
        <v>50.133333333333326</v>
      </c>
      <c r="K215" s="117">
        <v>46.7</v>
      </c>
      <c r="L215" s="117">
        <v>43.1</v>
      </c>
      <c r="M215" s="117">
        <v>2.7298</v>
      </c>
    </row>
    <row r="216" spans="1:13">
      <c r="A216" s="65">
        <v>207</v>
      </c>
      <c r="B216" s="117" t="s">
        <v>2124</v>
      </c>
      <c r="C216" s="120">
        <v>40.799999999999997</v>
      </c>
      <c r="D216" s="118">
        <v>40.85</v>
      </c>
      <c r="E216" s="118">
        <v>40.450000000000003</v>
      </c>
      <c r="F216" s="118">
        <v>40.1</v>
      </c>
      <c r="G216" s="118">
        <v>39.700000000000003</v>
      </c>
      <c r="H216" s="118">
        <v>41.2</v>
      </c>
      <c r="I216" s="118">
        <v>41.599999999999994</v>
      </c>
      <c r="J216" s="118">
        <v>41.95</v>
      </c>
      <c r="K216" s="117">
        <v>41.25</v>
      </c>
      <c r="L216" s="117">
        <v>40.5</v>
      </c>
      <c r="M216" s="117">
        <v>5.5481199999999999</v>
      </c>
    </row>
    <row r="217" spans="1:13">
      <c r="A217" s="65">
        <v>208</v>
      </c>
      <c r="B217" s="117" t="s">
        <v>85</v>
      </c>
      <c r="C217" s="120">
        <v>70</v>
      </c>
      <c r="D217" s="118">
        <v>71.100000000000009</v>
      </c>
      <c r="E217" s="118">
        <v>68.90000000000002</v>
      </c>
      <c r="F217" s="118">
        <v>67.800000000000011</v>
      </c>
      <c r="G217" s="118">
        <v>65.600000000000023</v>
      </c>
      <c r="H217" s="118">
        <v>72.200000000000017</v>
      </c>
      <c r="I217" s="118">
        <v>74.400000000000006</v>
      </c>
      <c r="J217" s="118">
        <v>75.500000000000014</v>
      </c>
      <c r="K217" s="117">
        <v>73.3</v>
      </c>
      <c r="L217" s="117">
        <v>70</v>
      </c>
      <c r="M217" s="117">
        <v>54.995869999999996</v>
      </c>
    </row>
    <row r="218" spans="1:13">
      <c r="A218" s="65">
        <v>209</v>
      </c>
      <c r="B218" s="117" t="s">
        <v>86</v>
      </c>
      <c r="C218" s="120">
        <v>683.9</v>
      </c>
      <c r="D218" s="118">
        <v>683.80000000000007</v>
      </c>
      <c r="E218" s="118">
        <v>645.35000000000014</v>
      </c>
      <c r="F218" s="118">
        <v>606.80000000000007</v>
      </c>
      <c r="G218" s="118">
        <v>568.35000000000014</v>
      </c>
      <c r="H218" s="118">
        <v>722.35000000000014</v>
      </c>
      <c r="I218" s="118">
        <v>760.80000000000018</v>
      </c>
      <c r="J218" s="118">
        <v>799.35000000000014</v>
      </c>
      <c r="K218" s="117">
        <v>722.25</v>
      </c>
      <c r="L218" s="117">
        <v>645.25</v>
      </c>
      <c r="M218" s="117">
        <v>134.34155999999999</v>
      </c>
    </row>
    <row r="219" spans="1:13">
      <c r="A219" s="65">
        <v>210</v>
      </c>
      <c r="B219" s="117" t="s">
        <v>923</v>
      </c>
      <c r="C219" s="120">
        <v>403.85</v>
      </c>
      <c r="D219" s="118">
        <v>394.38333333333338</v>
      </c>
      <c r="E219" s="118">
        <v>379.66666666666674</v>
      </c>
      <c r="F219" s="118">
        <v>355.48333333333335</v>
      </c>
      <c r="G219" s="118">
        <v>340.76666666666671</v>
      </c>
      <c r="H219" s="118">
        <v>418.56666666666678</v>
      </c>
      <c r="I219" s="118">
        <v>433.28333333333336</v>
      </c>
      <c r="J219" s="118">
        <v>457.46666666666681</v>
      </c>
      <c r="K219" s="117">
        <v>409.1</v>
      </c>
      <c r="L219" s="117">
        <v>370.2</v>
      </c>
      <c r="M219" s="117">
        <v>5.6653000000000002</v>
      </c>
    </row>
    <row r="220" spans="1:13">
      <c r="A220" s="65">
        <v>211</v>
      </c>
      <c r="B220" s="117" t="s">
        <v>87</v>
      </c>
      <c r="C220" s="120">
        <v>315.64999999999998</v>
      </c>
      <c r="D220" s="118">
        <v>317.34999999999997</v>
      </c>
      <c r="E220" s="118">
        <v>311.29999999999995</v>
      </c>
      <c r="F220" s="118">
        <v>306.95</v>
      </c>
      <c r="G220" s="118">
        <v>300.89999999999998</v>
      </c>
      <c r="H220" s="118">
        <v>321.69999999999993</v>
      </c>
      <c r="I220" s="118">
        <v>327.75</v>
      </c>
      <c r="J220" s="118">
        <v>332.09999999999991</v>
      </c>
      <c r="K220" s="117">
        <v>323.39999999999998</v>
      </c>
      <c r="L220" s="117">
        <v>313</v>
      </c>
      <c r="M220" s="117">
        <v>229.52162999999999</v>
      </c>
    </row>
    <row r="221" spans="1:13">
      <c r="A221" s="65">
        <v>212</v>
      </c>
      <c r="B221" s="117" t="s">
        <v>2283</v>
      </c>
      <c r="C221" s="120">
        <v>800.55</v>
      </c>
      <c r="D221" s="118">
        <v>799.30000000000007</v>
      </c>
      <c r="E221" s="118">
        <v>791.65000000000009</v>
      </c>
      <c r="F221" s="118">
        <v>782.75</v>
      </c>
      <c r="G221" s="118">
        <v>775.1</v>
      </c>
      <c r="H221" s="118">
        <v>808.20000000000016</v>
      </c>
      <c r="I221" s="118">
        <v>815.85</v>
      </c>
      <c r="J221" s="118">
        <v>824.75000000000023</v>
      </c>
      <c r="K221" s="117">
        <v>806.95</v>
      </c>
      <c r="L221" s="117">
        <v>790.4</v>
      </c>
      <c r="M221" s="117">
        <v>1.6004799999999999</v>
      </c>
    </row>
    <row r="222" spans="1:13">
      <c r="A222" s="65">
        <v>213</v>
      </c>
      <c r="B222" s="117" t="s">
        <v>1959</v>
      </c>
      <c r="C222" s="120">
        <v>325.5</v>
      </c>
      <c r="D222" s="118">
        <v>323.14999999999998</v>
      </c>
      <c r="E222" s="118">
        <v>317.24999999999994</v>
      </c>
      <c r="F222" s="118">
        <v>308.99999999999994</v>
      </c>
      <c r="G222" s="118">
        <v>303.09999999999991</v>
      </c>
      <c r="H222" s="118">
        <v>331.4</v>
      </c>
      <c r="I222" s="118">
        <v>337.30000000000007</v>
      </c>
      <c r="J222" s="118">
        <v>345.55</v>
      </c>
      <c r="K222" s="117">
        <v>329.05</v>
      </c>
      <c r="L222" s="117">
        <v>314.89999999999998</v>
      </c>
      <c r="M222" s="117">
        <v>12.05447</v>
      </c>
    </row>
    <row r="223" spans="1:13">
      <c r="A223" s="65">
        <v>214</v>
      </c>
      <c r="B223" s="117" t="s">
        <v>351</v>
      </c>
      <c r="C223" s="120">
        <v>65.150000000000006</v>
      </c>
      <c r="D223" s="118">
        <v>65.783333333333346</v>
      </c>
      <c r="E223" s="118">
        <v>64.166666666666686</v>
      </c>
      <c r="F223" s="118">
        <v>63.183333333333337</v>
      </c>
      <c r="G223" s="118">
        <v>61.566666666666677</v>
      </c>
      <c r="H223" s="118">
        <v>66.766666666666694</v>
      </c>
      <c r="I223" s="118">
        <v>68.38333333333334</v>
      </c>
      <c r="J223" s="118">
        <v>69.366666666666703</v>
      </c>
      <c r="K223" s="117">
        <v>67.400000000000006</v>
      </c>
      <c r="L223" s="117">
        <v>64.8</v>
      </c>
      <c r="M223" s="117">
        <v>1.00796</v>
      </c>
    </row>
    <row r="224" spans="1:13">
      <c r="A224" s="65">
        <v>215</v>
      </c>
      <c r="B224" s="117" t="s">
        <v>88</v>
      </c>
      <c r="C224" s="120">
        <v>59.45</v>
      </c>
      <c r="D224" s="118">
        <v>59.116666666666667</v>
      </c>
      <c r="E224" s="118">
        <v>58.483333333333334</v>
      </c>
      <c r="F224" s="118">
        <v>57.516666666666666</v>
      </c>
      <c r="G224" s="118">
        <v>56.883333333333333</v>
      </c>
      <c r="H224" s="118">
        <v>60.083333333333336</v>
      </c>
      <c r="I224" s="118">
        <v>60.716666666666676</v>
      </c>
      <c r="J224" s="118">
        <v>61.683333333333337</v>
      </c>
      <c r="K224" s="117">
        <v>59.75</v>
      </c>
      <c r="L224" s="117">
        <v>58.15</v>
      </c>
      <c r="M224" s="117">
        <v>61.267130000000002</v>
      </c>
    </row>
    <row r="225" spans="1:13">
      <c r="A225" s="65">
        <v>216</v>
      </c>
      <c r="B225" s="117" t="s">
        <v>89</v>
      </c>
      <c r="C225" s="120">
        <v>36.950000000000003</v>
      </c>
      <c r="D225" s="118">
        <v>36.949999999999996</v>
      </c>
      <c r="E225" s="118">
        <v>36.349999999999994</v>
      </c>
      <c r="F225" s="118">
        <v>35.75</v>
      </c>
      <c r="G225" s="118">
        <v>35.15</v>
      </c>
      <c r="H225" s="118">
        <v>37.54999999999999</v>
      </c>
      <c r="I225" s="118">
        <v>38.15</v>
      </c>
      <c r="J225" s="118">
        <v>38.749999999999986</v>
      </c>
      <c r="K225" s="117">
        <v>37.549999999999997</v>
      </c>
      <c r="L225" s="117">
        <v>36.35</v>
      </c>
      <c r="M225" s="117">
        <v>160.2251</v>
      </c>
    </row>
    <row r="226" spans="1:13">
      <c r="A226" s="65">
        <v>217</v>
      </c>
      <c r="B226" s="117" t="s">
        <v>90</v>
      </c>
      <c r="C226" s="120">
        <v>35.35</v>
      </c>
      <c r="D226" s="118">
        <v>35.06666666666667</v>
      </c>
      <c r="E226" s="118">
        <v>34.533333333333339</v>
      </c>
      <c r="F226" s="118">
        <v>33.716666666666669</v>
      </c>
      <c r="G226" s="118">
        <v>33.183333333333337</v>
      </c>
      <c r="H226" s="118">
        <v>35.88333333333334</v>
      </c>
      <c r="I226" s="118">
        <v>36.416666666666671</v>
      </c>
      <c r="J226" s="118">
        <v>37.233333333333341</v>
      </c>
      <c r="K226" s="117">
        <v>35.6</v>
      </c>
      <c r="L226" s="117">
        <v>34.25</v>
      </c>
      <c r="M226" s="117">
        <v>23.818180000000002</v>
      </c>
    </row>
    <row r="227" spans="1:13">
      <c r="A227" s="65">
        <v>218</v>
      </c>
      <c r="B227" s="117" t="s">
        <v>931</v>
      </c>
      <c r="C227" s="120">
        <v>33.35</v>
      </c>
      <c r="D227" s="118">
        <v>33.533333333333331</v>
      </c>
      <c r="E227" s="118">
        <v>32.816666666666663</v>
      </c>
      <c r="F227" s="118">
        <v>32.283333333333331</v>
      </c>
      <c r="G227" s="118">
        <v>31.566666666666663</v>
      </c>
      <c r="H227" s="118">
        <v>34.066666666666663</v>
      </c>
      <c r="I227" s="118">
        <v>34.783333333333331</v>
      </c>
      <c r="J227" s="118">
        <v>35.316666666666663</v>
      </c>
      <c r="K227" s="117">
        <v>34.25</v>
      </c>
      <c r="L227" s="117">
        <v>33</v>
      </c>
      <c r="M227" s="117">
        <v>116.91804</v>
      </c>
    </row>
    <row r="228" spans="1:13">
      <c r="A228" s="65">
        <v>219</v>
      </c>
      <c r="B228" s="117" t="s">
        <v>2326</v>
      </c>
      <c r="C228" s="120">
        <v>160.05000000000001</v>
      </c>
      <c r="D228" s="118">
        <v>160.5</v>
      </c>
      <c r="E228" s="118">
        <v>157.05000000000001</v>
      </c>
      <c r="F228" s="118">
        <v>154.05000000000001</v>
      </c>
      <c r="G228" s="118">
        <v>150.60000000000002</v>
      </c>
      <c r="H228" s="118">
        <v>163.5</v>
      </c>
      <c r="I228" s="118">
        <v>166.95</v>
      </c>
      <c r="J228" s="118">
        <v>169.95</v>
      </c>
      <c r="K228" s="117">
        <v>163.95</v>
      </c>
      <c r="L228" s="117">
        <v>157.5</v>
      </c>
      <c r="M228" s="117">
        <v>15.714930000000001</v>
      </c>
    </row>
    <row r="229" spans="1:13">
      <c r="A229" s="65">
        <v>220</v>
      </c>
      <c r="B229" s="117" t="s">
        <v>933</v>
      </c>
      <c r="C229" s="120">
        <v>896.1</v>
      </c>
      <c r="D229" s="118">
        <v>887.68333333333339</v>
      </c>
      <c r="E229" s="118">
        <v>860.41666666666674</v>
      </c>
      <c r="F229" s="118">
        <v>824.73333333333335</v>
      </c>
      <c r="G229" s="118">
        <v>797.4666666666667</v>
      </c>
      <c r="H229" s="118">
        <v>923.36666666666679</v>
      </c>
      <c r="I229" s="118">
        <v>950.63333333333344</v>
      </c>
      <c r="J229" s="118">
        <v>986.31666666666683</v>
      </c>
      <c r="K229" s="117">
        <v>914.95</v>
      </c>
      <c r="L229" s="117">
        <v>852</v>
      </c>
      <c r="M229" s="117">
        <v>4.7899999999999998E-2</v>
      </c>
    </row>
    <row r="230" spans="1:13">
      <c r="A230" s="65">
        <v>221</v>
      </c>
      <c r="B230" s="117" t="s">
        <v>91</v>
      </c>
      <c r="C230" s="120">
        <v>12.6</v>
      </c>
      <c r="D230" s="118">
        <v>12.566666666666668</v>
      </c>
      <c r="E230" s="118">
        <v>12.333333333333336</v>
      </c>
      <c r="F230" s="118">
        <v>12.066666666666668</v>
      </c>
      <c r="G230" s="118">
        <v>11.833333333333336</v>
      </c>
      <c r="H230" s="118">
        <v>12.833333333333336</v>
      </c>
      <c r="I230" s="118">
        <v>13.066666666666666</v>
      </c>
      <c r="J230" s="118">
        <v>13.333333333333336</v>
      </c>
      <c r="K230" s="117">
        <v>12.8</v>
      </c>
      <c r="L230" s="117">
        <v>12.3</v>
      </c>
      <c r="M230" s="117">
        <v>49.720880000000001</v>
      </c>
    </row>
    <row r="231" spans="1:13">
      <c r="A231" s="65">
        <v>222</v>
      </c>
      <c r="B231" s="117" t="s">
        <v>92</v>
      </c>
      <c r="C231" s="120">
        <v>250.45</v>
      </c>
      <c r="D231" s="118">
        <v>251.73333333333335</v>
      </c>
      <c r="E231" s="118">
        <v>246.76666666666671</v>
      </c>
      <c r="F231" s="118">
        <v>243.08333333333337</v>
      </c>
      <c r="G231" s="118">
        <v>238.11666666666673</v>
      </c>
      <c r="H231" s="118">
        <v>255.41666666666669</v>
      </c>
      <c r="I231" s="118">
        <v>260.38333333333333</v>
      </c>
      <c r="J231" s="118">
        <v>264.06666666666666</v>
      </c>
      <c r="K231" s="117">
        <v>256.7</v>
      </c>
      <c r="L231" s="117">
        <v>248.05</v>
      </c>
      <c r="M231" s="117">
        <v>15.973599999999999</v>
      </c>
    </row>
    <row r="232" spans="1:13">
      <c r="A232" s="65">
        <v>223</v>
      </c>
      <c r="B232" s="117" t="s">
        <v>2343</v>
      </c>
      <c r="C232" s="120">
        <v>398.95</v>
      </c>
      <c r="D232" s="118">
        <v>387.60000000000008</v>
      </c>
      <c r="E232" s="118">
        <v>367.20000000000016</v>
      </c>
      <c r="F232" s="118">
        <v>335.4500000000001</v>
      </c>
      <c r="G232" s="118">
        <v>315.05000000000018</v>
      </c>
      <c r="H232" s="118">
        <v>419.35000000000014</v>
      </c>
      <c r="I232" s="118">
        <v>439.75000000000011</v>
      </c>
      <c r="J232" s="118">
        <v>471.50000000000011</v>
      </c>
      <c r="K232" s="117">
        <v>408</v>
      </c>
      <c r="L232" s="117">
        <v>355.85</v>
      </c>
      <c r="M232" s="117">
        <v>6.0252499999999998</v>
      </c>
    </row>
    <row r="233" spans="1:13">
      <c r="A233" s="65">
        <v>224</v>
      </c>
      <c r="B233" s="117" t="s">
        <v>940</v>
      </c>
      <c r="C233" s="120">
        <v>19.3</v>
      </c>
      <c r="D233" s="118">
        <v>19.416666666666668</v>
      </c>
      <c r="E233" s="118">
        <v>18.883333333333336</v>
      </c>
      <c r="F233" s="118">
        <v>18.466666666666669</v>
      </c>
      <c r="G233" s="118">
        <v>17.933333333333337</v>
      </c>
      <c r="H233" s="118">
        <v>19.833333333333336</v>
      </c>
      <c r="I233" s="118">
        <v>20.366666666666667</v>
      </c>
      <c r="J233" s="118">
        <v>20.783333333333335</v>
      </c>
      <c r="K233" s="117">
        <v>19.95</v>
      </c>
      <c r="L233" s="117">
        <v>19</v>
      </c>
      <c r="M233" s="117">
        <v>2.8608699999999998</v>
      </c>
    </row>
    <row r="234" spans="1:13">
      <c r="A234" s="65">
        <v>225</v>
      </c>
      <c r="B234" s="117" t="s">
        <v>200</v>
      </c>
      <c r="C234" s="120">
        <v>128.6</v>
      </c>
      <c r="D234" s="118">
        <v>127.76666666666665</v>
      </c>
      <c r="E234" s="118">
        <v>126.08333333333331</v>
      </c>
      <c r="F234" s="118">
        <v>123.56666666666666</v>
      </c>
      <c r="G234" s="118">
        <v>121.88333333333333</v>
      </c>
      <c r="H234" s="118">
        <v>130.2833333333333</v>
      </c>
      <c r="I234" s="118">
        <v>131.96666666666664</v>
      </c>
      <c r="J234" s="118">
        <v>134.48333333333329</v>
      </c>
      <c r="K234" s="117">
        <v>129.44999999999999</v>
      </c>
      <c r="L234" s="117">
        <v>125.25</v>
      </c>
      <c r="M234" s="117">
        <v>7.50265</v>
      </c>
    </row>
    <row r="235" spans="1:13">
      <c r="A235" s="65">
        <v>226</v>
      </c>
      <c r="B235" s="117" t="s">
        <v>93</v>
      </c>
      <c r="C235" s="120">
        <v>81.7</v>
      </c>
      <c r="D235" s="118">
        <v>81.600000000000009</v>
      </c>
      <c r="E235" s="118">
        <v>80.050000000000011</v>
      </c>
      <c r="F235" s="118">
        <v>78.400000000000006</v>
      </c>
      <c r="G235" s="118">
        <v>76.850000000000009</v>
      </c>
      <c r="H235" s="118">
        <v>83.250000000000014</v>
      </c>
      <c r="I235" s="118">
        <v>84.8</v>
      </c>
      <c r="J235" s="118">
        <v>86.450000000000017</v>
      </c>
      <c r="K235" s="117">
        <v>83.15</v>
      </c>
      <c r="L235" s="117">
        <v>79.95</v>
      </c>
      <c r="M235" s="117">
        <v>60.422960000000003</v>
      </c>
    </row>
    <row r="236" spans="1:13">
      <c r="A236" s="65">
        <v>227</v>
      </c>
      <c r="B236" s="117" t="s">
        <v>946</v>
      </c>
      <c r="C236" s="120">
        <v>222.3</v>
      </c>
      <c r="D236" s="118">
        <v>220.36666666666667</v>
      </c>
      <c r="E236" s="118">
        <v>215.93333333333334</v>
      </c>
      <c r="F236" s="118">
        <v>209.56666666666666</v>
      </c>
      <c r="G236" s="118">
        <v>205.13333333333333</v>
      </c>
      <c r="H236" s="118">
        <v>226.73333333333335</v>
      </c>
      <c r="I236" s="118">
        <v>231.16666666666669</v>
      </c>
      <c r="J236" s="118">
        <v>237.53333333333336</v>
      </c>
      <c r="K236" s="117">
        <v>224.8</v>
      </c>
      <c r="L236" s="117">
        <v>214</v>
      </c>
      <c r="M236" s="117">
        <v>13.469569999999999</v>
      </c>
    </row>
    <row r="237" spans="1:13">
      <c r="A237" s="65">
        <v>228</v>
      </c>
      <c r="B237" s="117" t="s">
        <v>949</v>
      </c>
      <c r="C237" s="120">
        <v>870.1</v>
      </c>
      <c r="D237" s="118">
        <v>874.55000000000007</v>
      </c>
      <c r="E237" s="118">
        <v>855.55000000000018</v>
      </c>
      <c r="F237" s="118">
        <v>841.00000000000011</v>
      </c>
      <c r="G237" s="118">
        <v>822.00000000000023</v>
      </c>
      <c r="H237" s="118">
        <v>889.10000000000014</v>
      </c>
      <c r="I237" s="118">
        <v>908.09999999999991</v>
      </c>
      <c r="J237" s="118">
        <v>922.65000000000009</v>
      </c>
      <c r="K237" s="117">
        <v>893.55</v>
      </c>
      <c r="L237" s="117">
        <v>860</v>
      </c>
      <c r="M237" s="117">
        <v>18.641390000000001</v>
      </c>
    </row>
    <row r="238" spans="1:13">
      <c r="A238" s="65">
        <v>229</v>
      </c>
      <c r="B238" s="117" t="s">
        <v>952</v>
      </c>
      <c r="C238" s="120">
        <v>181.55</v>
      </c>
      <c r="D238" s="118">
        <v>180.88333333333333</v>
      </c>
      <c r="E238" s="118">
        <v>177.66666666666666</v>
      </c>
      <c r="F238" s="118">
        <v>173.78333333333333</v>
      </c>
      <c r="G238" s="118">
        <v>170.56666666666666</v>
      </c>
      <c r="H238" s="118">
        <v>184.76666666666665</v>
      </c>
      <c r="I238" s="118">
        <v>187.98333333333335</v>
      </c>
      <c r="J238" s="118">
        <v>191.86666666666665</v>
      </c>
      <c r="K238" s="117">
        <v>184.1</v>
      </c>
      <c r="L238" s="117">
        <v>177</v>
      </c>
      <c r="M238" s="117">
        <v>8.6529999999999996E-2</v>
      </c>
    </row>
    <row r="239" spans="1:13">
      <c r="A239" s="65">
        <v>230</v>
      </c>
      <c r="B239" s="117" t="s">
        <v>94</v>
      </c>
      <c r="C239" s="120">
        <v>1445.8</v>
      </c>
      <c r="D239" s="118">
        <v>1460.6333333333332</v>
      </c>
      <c r="E239" s="118">
        <v>1423.2666666666664</v>
      </c>
      <c r="F239" s="118">
        <v>1400.7333333333331</v>
      </c>
      <c r="G239" s="118">
        <v>1363.3666666666663</v>
      </c>
      <c r="H239" s="118">
        <v>1483.1666666666665</v>
      </c>
      <c r="I239" s="118">
        <v>1520.5333333333333</v>
      </c>
      <c r="J239" s="118">
        <v>1543.0666666666666</v>
      </c>
      <c r="K239" s="117">
        <v>1498</v>
      </c>
      <c r="L239" s="117">
        <v>1438.1</v>
      </c>
      <c r="M239" s="117">
        <v>22.631930000000001</v>
      </c>
    </row>
    <row r="240" spans="1:13">
      <c r="A240" s="65">
        <v>231</v>
      </c>
      <c r="B240" s="117" t="s">
        <v>963</v>
      </c>
      <c r="C240" s="120">
        <v>29.95</v>
      </c>
      <c r="D240" s="118">
        <v>30</v>
      </c>
      <c r="E240" s="118">
        <v>28.45</v>
      </c>
      <c r="F240" s="118">
        <v>26.95</v>
      </c>
      <c r="G240" s="118">
        <v>25.4</v>
      </c>
      <c r="H240" s="118">
        <v>31.5</v>
      </c>
      <c r="I240" s="118">
        <v>33.049999999999997</v>
      </c>
      <c r="J240" s="118">
        <v>34.549999999999997</v>
      </c>
      <c r="K240" s="117">
        <v>31.55</v>
      </c>
      <c r="L240" s="117">
        <v>28.5</v>
      </c>
      <c r="M240" s="117">
        <v>200.98842999999999</v>
      </c>
    </row>
    <row r="241" spans="1:13">
      <c r="A241" s="65">
        <v>232</v>
      </c>
      <c r="B241" s="117" t="s">
        <v>191</v>
      </c>
      <c r="C241" s="120">
        <v>265</v>
      </c>
      <c r="D241" s="118">
        <v>265.10000000000002</v>
      </c>
      <c r="E241" s="118">
        <v>261.75000000000006</v>
      </c>
      <c r="F241" s="118">
        <v>258.50000000000006</v>
      </c>
      <c r="G241" s="118">
        <v>255.15000000000009</v>
      </c>
      <c r="H241" s="118">
        <v>268.35000000000002</v>
      </c>
      <c r="I241" s="118">
        <v>271.69999999999993</v>
      </c>
      <c r="J241" s="118">
        <v>274.95</v>
      </c>
      <c r="K241" s="117">
        <v>268.45</v>
      </c>
      <c r="L241" s="117">
        <v>261.85000000000002</v>
      </c>
      <c r="M241" s="117">
        <v>22.93262</v>
      </c>
    </row>
    <row r="242" spans="1:13">
      <c r="A242" s="65">
        <v>233</v>
      </c>
      <c r="B242" s="117" t="s">
        <v>95</v>
      </c>
      <c r="C242" s="120">
        <v>633.6</v>
      </c>
      <c r="D242" s="118">
        <v>637.40000000000009</v>
      </c>
      <c r="E242" s="118">
        <v>626.10000000000014</v>
      </c>
      <c r="F242" s="118">
        <v>618.6</v>
      </c>
      <c r="G242" s="118">
        <v>607.30000000000007</v>
      </c>
      <c r="H242" s="118">
        <v>644.9000000000002</v>
      </c>
      <c r="I242" s="118">
        <v>656.20000000000016</v>
      </c>
      <c r="J242" s="118">
        <v>663.70000000000027</v>
      </c>
      <c r="K242" s="117">
        <v>648.70000000000005</v>
      </c>
      <c r="L242" s="117">
        <v>629.9</v>
      </c>
      <c r="M242" s="117">
        <v>54.64141</v>
      </c>
    </row>
    <row r="243" spans="1:13">
      <c r="A243" s="65">
        <v>234</v>
      </c>
      <c r="B243" s="117" t="s">
        <v>971</v>
      </c>
      <c r="C243" s="120">
        <v>214.95</v>
      </c>
      <c r="D243" s="118">
        <v>211.70000000000002</v>
      </c>
      <c r="E243" s="118">
        <v>203.60000000000002</v>
      </c>
      <c r="F243" s="118">
        <v>192.25</v>
      </c>
      <c r="G243" s="118">
        <v>184.15</v>
      </c>
      <c r="H243" s="118">
        <v>223.05000000000004</v>
      </c>
      <c r="I243" s="118">
        <v>231.15</v>
      </c>
      <c r="J243" s="118">
        <v>242.50000000000006</v>
      </c>
      <c r="K243" s="117">
        <v>219.8</v>
      </c>
      <c r="L243" s="117">
        <v>200.35</v>
      </c>
      <c r="M243" s="117">
        <v>0.96874000000000005</v>
      </c>
    </row>
    <row r="244" spans="1:13">
      <c r="A244" s="65">
        <v>235</v>
      </c>
      <c r="B244" s="117" t="s">
        <v>973</v>
      </c>
      <c r="C244" s="120">
        <v>78.3</v>
      </c>
      <c r="D244" s="118">
        <v>79</v>
      </c>
      <c r="E244" s="118">
        <v>75.55</v>
      </c>
      <c r="F244" s="118">
        <v>72.8</v>
      </c>
      <c r="G244" s="118">
        <v>69.349999999999994</v>
      </c>
      <c r="H244" s="118">
        <v>81.75</v>
      </c>
      <c r="I244" s="118">
        <v>85.199999999999989</v>
      </c>
      <c r="J244" s="118">
        <v>87.95</v>
      </c>
      <c r="K244" s="117">
        <v>82.45</v>
      </c>
      <c r="L244" s="117">
        <v>76.25</v>
      </c>
      <c r="M244" s="117">
        <v>1.1458999999999999</v>
      </c>
    </row>
    <row r="245" spans="1:13">
      <c r="A245" s="65">
        <v>236</v>
      </c>
      <c r="B245" s="117" t="s">
        <v>977</v>
      </c>
      <c r="C245" s="120">
        <v>229.1</v>
      </c>
      <c r="D245" s="118">
        <v>224.33333333333334</v>
      </c>
      <c r="E245" s="118">
        <v>213.76666666666668</v>
      </c>
      <c r="F245" s="118">
        <v>198.43333333333334</v>
      </c>
      <c r="G245" s="118">
        <v>187.86666666666667</v>
      </c>
      <c r="H245" s="118">
        <v>239.66666666666669</v>
      </c>
      <c r="I245" s="118">
        <v>250.23333333333335</v>
      </c>
      <c r="J245" s="118">
        <v>265.56666666666672</v>
      </c>
      <c r="K245" s="117">
        <v>234.9</v>
      </c>
      <c r="L245" s="117">
        <v>209</v>
      </c>
      <c r="M245" s="117">
        <v>20.12903</v>
      </c>
    </row>
    <row r="246" spans="1:13">
      <c r="A246" s="65">
        <v>237</v>
      </c>
      <c r="B246" s="117" t="s">
        <v>96</v>
      </c>
      <c r="C246" s="120">
        <v>13.95</v>
      </c>
      <c r="D246" s="118">
        <v>13.816666666666668</v>
      </c>
      <c r="E246" s="118">
        <v>13.133333333333336</v>
      </c>
      <c r="F246" s="118">
        <v>12.316666666666668</v>
      </c>
      <c r="G246" s="118">
        <v>11.633333333333336</v>
      </c>
      <c r="H246" s="118">
        <v>14.633333333333336</v>
      </c>
      <c r="I246" s="118">
        <v>15.31666666666667</v>
      </c>
      <c r="J246" s="118">
        <v>16.133333333333336</v>
      </c>
      <c r="K246" s="117">
        <v>14.5</v>
      </c>
      <c r="L246" s="117">
        <v>13</v>
      </c>
      <c r="M246" s="117">
        <v>24.185379999999999</v>
      </c>
    </row>
    <row r="247" spans="1:13">
      <c r="A247" s="65">
        <v>238</v>
      </c>
      <c r="B247" s="117" t="s">
        <v>97</v>
      </c>
      <c r="C247" s="120">
        <v>137.65</v>
      </c>
      <c r="D247" s="118">
        <v>137.54999999999998</v>
      </c>
      <c r="E247" s="118">
        <v>135.19999999999996</v>
      </c>
      <c r="F247" s="118">
        <v>132.74999999999997</v>
      </c>
      <c r="G247" s="118">
        <v>130.39999999999995</v>
      </c>
      <c r="H247" s="118">
        <v>139.99999999999997</v>
      </c>
      <c r="I247" s="118">
        <v>142.35</v>
      </c>
      <c r="J247" s="118">
        <v>144.79999999999998</v>
      </c>
      <c r="K247" s="117">
        <v>139.9</v>
      </c>
      <c r="L247" s="117">
        <v>135.1</v>
      </c>
      <c r="M247" s="117">
        <v>97.141450000000006</v>
      </c>
    </row>
    <row r="248" spans="1:13">
      <c r="A248" s="65">
        <v>239</v>
      </c>
      <c r="B248" s="117" t="s">
        <v>201</v>
      </c>
      <c r="C248" s="120">
        <v>653.75</v>
      </c>
      <c r="D248" s="118">
        <v>647.13333333333333</v>
      </c>
      <c r="E248" s="118">
        <v>637.61666666666667</v>
      </c>
      <c r="F248" s="118">
        <v>621.48333333333335</v>
      </c>
      <c r="G248" s="118">
        <v>611.9666666666667</v>
      </c>
      <c r="H248" s="118">
        <v>663.26666666666665</v>
      </c>
      <c r="I248" s="118">
        <v>672.7833333333333</v>
      </c>
      <c r="J248" s="118">
        <v>688.91666666666663</v>
      </c>
      <c r="K248" s="117">
        <v>656.65</v>
      </c>
      <c r="L248" s="117">
        <v>631</v>
      </c>
      <c r="M248" s="117">
        <v>0.69445999999999997</v>
      </c>
    </row>
    <row r="249" spans="1:13">
      <c r="A249" s="65">
        <v>240</v>
      </c>
      <c r="B249" s="117" t="s">
        <v>98</v>
      </c>
      <c r="C249" s="120">
        <v>122.2</v>
      </c>
      <c r="D249" s="118">
        <v>120.93333333333334</v>
      </c>
      <c r="E249" s="118">
        <v>118.66666666666667</v>
      </c>
      <c r="F249" s="118">
        <v>115.13333333333334</v>
      </c>
      <c r="G249" s="118">
        <v>112.86666666666667</v>
      </c>
      <c r="H249" s="118">
        <v>124.46666666666667</v>
      </c>
      <c r="I249" s="118">
        <v>126.73333333333332</v>
      </c>
      <c r="J249" s="118">
        <v>130.26666666666665</v>
      </c>
      <c r="K249" s="117">
        <v>123.2</v>
      </c>
      <c r="L249" s="117">
        <v>117.4</v>
      </c>
      <c r="M249" s="117">
        <v>16.89096</v>
      </c>
    </row>
    <row r="250" spans="1:13">
      <c r="A250" s="65">
        <v>241</v>
      </c>
      <c r="B250" s="117" t="s">
        <v>99</v>
      </c>
      <c r="C250" s="120">
        <v>280.89999999999998</v>
      </c>
      <c r="D250" s="118">
        <v>282.23333333333335</v>
      </c>
      <c r="E250" s="118">
        <v>274.66666666666669</v>
      </c>
      <c r="F250" s="118">
        <v>268.43333333333334</v>
      </c>
      <c r="G250" s="118">
        <v>260.86666666666667</v>
      </c>
      <c r="H250" s="118">
        <v>288.4666666666667</v>
      </c>
      <c r="I250" s="118">
        <v>296.0333333333333</v>
      </c>
      <c r="J250" s="118">
        <v>302.26666666666671</v>
      </c>
      <c r="K250" s="117">
        <v>289.8</v>
      </c>
      <c r="L250" s="117">
        <v>276</v>
      </c>
      <c r="M250" s="117">
        <v>214.75541000000001</v>
      </c>
    </row>
    <row r="251" spans="1:13">
      <c r="A251" s="65">
        <v>242</v>
      </c>
      <c r="B251" s="117" t="s">
        <v>2045</v>
      </c>
      <c r="C251" s="120">
        <v>275.75</v>
      </c>
      <c r="D251" s="118">
        <v>277.13333333333333</v>
      </c>
      <c r="E251" s="118">
        <v>273.26666666666665</v>
      </c>
      <c r="F251" s="118">
        <v>270.7833333333333</v>
      </c>
      <c r="G251" s="118">
        <v>266.91666666666663</v>
      </c>
      <c r="H251" s="118">
        <v>279.61666666666667</v>
      </c>
      <c r="I251" s="118">
        <v>283.48333333333335</v>
      </c>
      <c r="J251" s="118">
        <v>285.9666666666667</v>
      </c>
      <c r="K251" s="117">
        <v>281</v>
      </c>
      <c r="L251" s="117">
        <v>274.64999999999998</v>
      </c>
      <c r="M251" s="117">
        <v>7.5520000000000004E-2</v>
      </c>
    </row>
    <row r="252" spans="1:13">
      <c r="A252" s="65">
        <v>243</v>
      </c>
      <c r="B252" s="117" t="s">
        <v>980</v>
      </c>
      <c r="C252" s="120">
        <v>110.1</v>
      </c>
      <c r="D252" s="118">
        <v>110.34999999999998</v>
      </c>
      <c r="E252" s="118">
        <v>109.39999999999996</v>
      </c>
      <c r="F252" s="118">
        <v>108.69999999999999</v>
      </c>
      <c r="G252" s="118">
        <v>107.74999999999997</v>
      </c>
      <c r="H252" s="118">
        <v>111.04999999999995</v>
      </c>
      <c r="I252" s="118">
        <v>111.99999999999997</v>
      </c>
      <c r="J252" s="118">
        <v>112.69999999999995</v>
      </c>
      <c r="K252" s="117">
        <v>111.3</v>
      </c>
      <c r="L252" s="117">
        <v>109.65</v>
      </c>
      <c r="M252" s="117">
        <v>0.83301999999999998</v>
      </c>
    </row>
    <row r="253" spans="1:13">
      <c r="A253" s="65">
        <v>244</v>
      </c>
      <c r="B253" s="117" t="s">
        <v>982</v>
      </c>
      <c r="C253" s="120">
        <v>73.599999999999994</v>
      </c>
      <c r="D253" s="118">
        <v>72.966666666666669</v>
      </c>
      <c r="E253" s="118">
        <v>69.983333333333334</v>
      </c>
      <c r="F253" s="118">
        <v>66.36666666666666</v>
      </c>
      <c r="G253" s="118">
        <v>63.383333333333326</v>
      </c>
      <c r="H253" s="118">
        <v>76.583333333333343</v>
      </c>
      <c r="I253" s="118">
        <v>79.566666666666691</v>
      </c>
      <c r="J253" s="118">
        <v>83.183333333333351</v>
      </c>
      <c r="K253" s="117">
        <v>75.95</v>
      </c>
      <c r="L253" s="117">
        <v>69.349999999999994</v>
      </c>
      <c r="M253" s="117">
        <v>3.3780700000000001</v>
      </c>
    </row>
    <row r="254" spans="1:13">
      <c r="A254" s="65">
        <v>245</v>
      </c>
      <c r="B254" s="117" t="s">
        <v>202</v>
      </c>
      <c r="C254" s="120">
        <v>39</v>
      </c>
      <c r="D254" s="118">
        <v>39.166666666666664</v>
      </c>
      <c r="E254" s="118">
        <v>38.483333333333327</v>
      </c>
      <c r="F254" s="118">
        <v>37.966666666666661</v>
      </c>
      <c r="G254" s="118">
        <v>37.283333333333324</v>
      </c>
      <c r="H254" s="118">
        <v>39.68333333333333</v>
      </c>
      <c r="I254" s="118">
        <v>40.366666666666667</v>
      </c>
      <c r="J254" s="118">
        <v>40.883333333333333</v>
      </c>
      <c r="K254" s="117">
        <v>39.85</v>
      </c>
      <c r="L254" s="117">
        <v>38.65</v>
      </c>
      <c r="M254" s="117">
        <v>3.7022300000000001</v>
      </c>
    </row>
    <row r="255" spans="1:13">
      <c r="A255" s="65">
        <v>246</v>
      </c>
      <c r="B255" s="117" t="s">
        <v>987</v>
      </c>
      <c r="C255" s="120">
        <v>108.55</v>
      </c>
      <c r="D255" s="118">
        <v>108.33333333333333</v>
      </c>
      <c r="E255" s="118">
        <v>106.66666666666666</v>
      </c>
      <c r="F255" s="118">
        <v>104.78333333333333</v>
      </c>
      <c r="G255" s="118">
        <v>103.11666666666666</v>
      </c>
      <c r="H255" s="118">
        <v>110.21666666666665</v>
      </c>
      <c r="I255" s="118">
        <v>111.88333333333331</v>
      </c>
      <c r="J255" s="118">
        <v>113.76666666666665</v>
      </c>
      <c r="K255" s="117">
        <v>110</v>
      </c>
      <c r="L255" s="117">
        <v>106.45</v>
      </c>
      <c r="M255" s="117">
        <v>0.83594999999999997</v>
      </c>
    </row>
    <row r="256" spans="1:13">
      <c r="A256" s="65">
        <v>247</v>
      </c>
      <c r="B256" s="117" t="s">
        <v>991</v>
      </c>
      <c r="C256" s="120">
        <v>96.65</v>
      </c>
      <c r="D256" s="118">
        <v>97.216666666666654</v>
      </c>
      <c r="E256" s="118">
        <v>95.083333333333314</v>
      </c>
      <c r="F256" s="118">
        <v>93.516666666666666</v>
      </c>
      <c r="G256" s="118">
        <v>91.383333333333326</v>
      </c>
      <c r="H256" s="118">
        <v>98.783333333333303</v>
      </c>
      <c r="I256" s="118">
        <v>100.91666666666666</v>
      </c>
      <c r="J256" s="118">
        <v>102.48333333333329</v>
      </c>
      <c r="K256" s="117">
        <v>99.35</v>
      </c>
      <c r="L256" s="117">
        <v>95.65</v>
      </c>
      <c r="M256" s="117">
        <v>6.8304099999999996</v>
      </c>
    </row>
    <row r="257" spans="1:13">
      <c r="A257" s="65">
        <v>248</v>
      </c>
      <c r="B257" s="117" t="s">
        <v>998</v>
      </c>
      <c r="C257" s="120">
        <v>291.45</v>
      </c>
      <c r="D257" s="118">
        <v>291.75</v>
      </c>
      <c r="E257" s="118">
        <v>288.5</v>
      </c>
      <c r="F257" s="118">
        <v>285.55</v>
      </c>
      <c r="G257" s="118">
        <v>282.3</v>
      </c>
      <c r="H257" s="118">
        <v>294.7</v>
      </c>
      <c r="I257" s="118">
        <v>297.95</v>
      </c>
      <c r="J257" s="118">
        <v>300.89999999999998</v>
      </c>
      <c r="K257" s="117">
        <v>295</v>
      </c>
      <c r="L257" s="117">
        <v>288.8</v>
      </c>
      <c r="M257" s="117">
        <v>0.12970999999999999</v>
      </c>
    </row>
    <row r="258" spans="1:13">
      <c r="A258" s="65">
        <v>249</v>
      </c>
      <c r="B258" s="117" t="s">
        <v>2766</v>
      </c>
      <c r="C258" s="120">
        <v>19.3</v>
      </c>
      <c r="D258" s="118">
        <v>19.533333333333331</v>
      </c>
      <c r="E258" s="118">
        <v>19.066666666666663</v>
      </c>
      <c r="F258" s="118">
        <v>18.833333333333332</v>
      </c>
      <c r="G258" s="118">
        <v>18.366666666666664</v>
      </c>
      <c r="H258" s="118">
        <v>19.766666666666662</v>
      </c>
      <c r="I258" s="118">
        <v>20.233333333333331</v>
      </c>
      <c r="J258" s="118">
        <v>20.466666666666661</v>
      </c>
      <c r="K258" s="117">
        <v>20</v>
      </c>
      <c r="L258" s="117">
        <v>19.3</v>
      </c>
      <c r="M258" s="117">
        <v>1.2484900000000001</v>
      </c>
    </row>
    <row r="259" spans="1:13">
      <c r="A259" s="65">
        <v>250</v>
      </c>
      <c r="B259" s="117" t="s">
        <v>1945</v>
      </c>
      <c r="C259" s="120">
        <v>1594.9</v>
      </c>
      <c r="D259" s="118">
        <v>1607.5</v>
      </c>
      <c r="E259" s="118">
        <v>1569.25</v>
      </c>
      <c r="F259" s="118">
        <v>1543.6</v>
      </c>
      <c r="G259" s="118">
        <v>1505.35</v>
      </c>
      <c r="H259" s="118">
        <v>1633.15</v>
      </c>
      <c r="I259" s="118">
        <v>1671.4</v>
      </c>
      <c r="J259" s="118">
        <v>1697.0500000000002</v>
      </c>
      <c r="K259" s="117">
        <v>1645.75</v>
      </c>
      <c r="L259" s="117">
        <v>1581.85</v>
      </c>
      <c r="M259" s="117">
        <v>1.21E-2</v>
      </c>
    </row>
    <row r="260" spans="1:13">
      <c r="A260" s="65">
        <v>251</v>
      </c>
      <c r="B260" s="117" t="s">
        <v>344</v>
      </c>
      <c r="C260" s="120">
        <v>217.1</v>
      </c>
      <c r="D260" s="118">
        <v>220.48333333333335</v>
      </c>
      <c r="E260" s="118">
        <v>211.7166666666667</v>
      </c>
      <c r="F260" s="118">
        <v>206.33333333333334</v>
      </c>
      <c r="G260" s="118">
        <v>197.56666666666669</v>
      </c>
      <c r="H260" s="118">
        <v>225.8666666666667</v>
      </c>
      <c r="I260" s="118">
        <v>234.63333333333335</v>
      </c>
      <c r="J260" s="118">
        <v>240.01666666666671</v>
      </c>
      <c r="K260" s="117">
        <v>229.25</v>
      </c>
      <c r="L260" s="117">
        <v>215.1</v>
      </c>
      <c r="M260" s="117">
        <v>46.857750000000003</v>
      </c>
    </row>
    <row r="261" spans="1:13">
      <c r="A261" s="65">
        <v>252</v>
      </c>
      <c r="B261" s="117" t="s">
        <v>1003</v>
      </c>
      <c r="C261" s="120">
        <v>269.05</v>
      </c>
      <c r="D261" s="118">
        <v>265.39999999999998</v>
      </c>
      <c r="E261" s="118">
        <v>254.29999999999995</v>
      </c>
      <c r="F261" s="118">
        <v>239.54999999999998</v>
      </c>
      <c r="G261" s="118">
        <v>228.44999999999996</v>
      </c>
      <c r="H261" s="118">
        <v>280.14999999999998</v>
      </c>
      <c r="I261" s="118">
        <v>291.25</v>
      </c>
      <c r="J261" s="118">
        <v>305.99999999999994</v>
      </c>
      <c r="K261" s="117">
        <v>276.5</v>
      </c>
      <c r="L261" s="117">
        <v>250.65</v>
      </c>
      <c r="M261" s="117">
        <v>1.2922</v>
      </c>
    </row>
    <row r="262" spans="1:13">
      <c r="A262" s="65">
        <v>253</v>
      </c>
      <c r="B262" s="117" t="s">
        <v>1944</v>
      </c>
      <c r="C262" s="120">
        <v>73.900000000000006</v>
      </c>
      <c r="D262" s="118">
        <v>73.75</v>
      </c>
      <c r="E262" s="118">
        <v>72.2</v>
      </c>
      <c r="F262" s="118">
        <v>70.5</v>
      </c>
      <c r="G262" s="118">
        <v>68.95</v>
      </c>
      <c r="H262" s="118">
        <v>75.45</v>
      </c>
      <c r="I262" s="118">
        <v>77.000000000000014</v>
      </c>
      <c r="J262" s="118">
        <v>78.7</v>
      </c>
      <c r="K262" s="117">
        <v>75.3</v>
      </c>
      <c r="L262" s="117">
        <v>72.05</v>
      </c>
      <c r="M262" s="117">
        <v>7.9651899999999998</v>
      </c>
    </row>
    <row r="263" spans="1:13">
      <c r="A263" s="65">
        <v>254</v>
      </c>
      <c r="B263" s="117" t="s">
        <v>100</v>
      </c>
      <c r="C263" s="120">
        <v>161.1</v>
      </c>
      <c r="D263" s="118">
        <v>160.91666666666666</v>
      </c>
      <c r="E263" s="118">
        <v>157.18333333333331</v>
      </c>
      <c r="F263" s="118">
        <v>153.26666666666665</v>
      </c>
      <c r="G263" s="118">
        <v>149.5333333333333</v>
      </c>
      <c r="H263" s="118">
        <v>164.83333333333331</v>
      </c>
      <c r="I263" s="118">
        <v>168.56666666666666</v>
      </c>
      <c r="J263" s="118">
        <v>172.48333333333332</v>
      </c>
      <c r="K263" s="117">
        <v>164.65</v>
      </c>
      <c r="L263" s="117">
        <v>157</v>
      </c>
      <c r="M263" s="117">
        <v>92.422979999999995</v>
      </c>
    </row>
    <row r="264" spans="1:13">
      <c r="A264" s="65">
        <v>255</v>
      </c>
      <c r="B264" s="117" t="s">
        <v>101</v>
      </c>
      <c r="C264" s="120">
        <v>67.8</v>
      </c>
      <c r="D264" s="118">
        <v>66.833333333333329</v>
      </c>
      <c r="E264" s="118">
        <v>65.066666666666663</v>
      </c>
      <c r="F264" s="118">
        <v>62.333333333333329</v>
      </c>
      <c r="G264" s="118">
        <v>60.566666666666663</v>
      </c>
      <c r="H264" s="118">
        <v>69.566666666666663</v>
      </c>
      <c r="I264" s="118">
        <v>71.333333333333343</v>
      </c>
      <c r="J264" s="118">
        <v>74.066666666666663</v>
      </c>
      <c r="K264" s="117">
        <v>68.599999999999994</v>
      </c>
      <c r="L264" s="117">
        <v>64.099999999999994</v>
      </c>
      <c r="M264" s="117">
        <v>55.370190000000001</v>
      </c>
    </row>
    <row r="265" spans="1:13">
      <c r="A265" s="65">
        <v>256</v>
      </c>
      <c r="B265" s="117" t="s">
        <v>1007</v>
      </c>
      <c r="C265" s="120">
        <v>676.4</v>
      </c>
      <c r="D265" s="118">
        <v>687.9</v>
      </c>
      <c r="E265" s="118">
        <v>646.59999999999991</v>
      </c>
      <c r="F265" s="118">
        <v>616.79999999999995</v>
      </c>
      <c r="G265" s="118">
        <v>575.49999999999989</v>
      </c>
      <c r="H265" s="118">
        <v>717.69999999999993</v>
      </c>
      <c r="I265" s="118">
        <v>758.99999999999989</v>
      </c>
      <c r="J265" s="118">
        <v>788.8</v>
      </c>
      <c r="K265" s="117">
        <v>729.2</v>
      </c>
      <c r="L265" s="117">
        <v>658.1</v>
      </c>
      <c r="M265" s="117">
        <v>0.18481</v>
      </c>
    </row>
    <row r="266" spans="1:13">
      <c r="A266" s="65">
        <v>257</v>
      </c>
      <c r="B266" s="117" t="s">
        <v>2211</v>
      </c>
      <c r="C266" s="120">
        <v>120.6</v>
      </c>
      <c r="D266" s="118">
        <v>121.05</v>
      </c>
      <c r="E266" s="118">
        <v>117.94999999999999</v>
      </c>
      <c r="F266" s="118">
        <v>115.3</v>
      </c>
      <c r="G266" s="118">
        <v>112.19999999999999</v>
      </c>
      <c r="H266" s="118">
        <v>123.69999999999999</v>
      </c>
      <c r="I266" s="118">
        <v>126.79999999999998</v>
      </c>
      <c r="J266" s="118">
        <v>129.44999999999999</v>
      </c>
      <c r="K266" s="117">
        <v>124.15</v>
      </c>
      <c r="L266" s="117">
        <v>118.4</v>
      </c>
      <c r="M266" s="117">
        <v>1.4310799999999999</v>
      </c>
    </row>
    <row r="267" spans="1:13">
      <c r="A267" s="65">
        <v>258</v>
      </c>
      <c r="B267" s="117" t="s">
        <v>1009</v>
      </c>
      <c r="C267" s="120">
        <v>265.8</v>
      </c>
      <c r="D267" s="118">
        <v>267.28333333333336</v>
      </c>
      <c r="E267" s="118">
        <v>262.4666666666667</v>
      </c>
      <c r="F267" s="118">
        <v>259.13333333333333</v>
      </c>
      <c r="G267" s="118">
        <v>254.31666666666666</v>
      </c>
      <c r="H267" s="118">
        <v>270.61666666666673</v>
      </c>
      <c r="I267" s="118">
        <v>275.43333333333345</v>
      </c>
      <c r="J267" s="118">
        <v>278.76666666666677</v>
      </c>
      <c r="K267" s="117">
        <v>272.10000000000002</v>
      </c>
      <c r="L267" s="117">
        <v>263.95</v>
      </c>
      <c r="M267" s="117">
        <v>0.13525000000000001</v>
      </c>
    </row>
    <row r="268" spans="1:13">
      <c r="A268" s="65">
        <v>259</v>
      </c>
      <c r="B268" s="117" t="s">
        <v>1010</v>
      </c>
      <c r="C268" s="120">
        <v>96.1</v>
      </c>
      <c r="D268" s="118">
        <v>95.816666666666663</v>
      </c>
      <c r="E268" s="118">
        <v>93.283333333333331</v>
      </c>
      <c r="F268" s="118">
        <v>90.466666666666669</v>
      </c>
      <c r="G268" s="118">
        <v>87.933333333333337</v>
      </c>
      <c r="H268" s="118">
        <v>98.633333333333326</v>
      </c>
      <c r="I268" s="118">
        <v>101.16666666666666</v>
      </c>
      <c r="J268" s="118">
        <v>103.98333333333332</v>
      </c>
      <c r="K268" s="117">
        <v>98.35</v>
      </c>
      <c r="L268" s="117">
        <v>93</v>
      </c>
      <c r="M268" s="117">
        <v>8.9824800000000007</v>
      </c>
    </row>
    <row r="269" spans="1:13">
      <c r="A269" s="65">
        <v>260</v>
      </c>
      <c r="B269" s="117" t="s">
        <v>1013</v>
      </c>
      <c r="C269" s="120">
        <v>64.95</v>
      </c>
      <c r="D269" s="118">
        <v>66.399999999999991</v>
      </c>
      <c r="E269" s="118">
        <v>62.59999999999998</v>
      </c>
      <c r="F269" s="118">
        <v>60.249999999999986</v>
      </c>
      <c r="G269" s="118">
        <v>56.449999999999974</v>
      </c>
      <c r="H269" s="118">
        <v>68.749999999999986</v>
      </c>
      <c r="I269" s="118">
        <v>72.55</v>
      </c>
      <c r="J269" s="118">
        <v>74.899999999999991</v>
      </c>
      <c r="K269" s="117">
        <v>70.2</v>
      </c>
      <c r="L269" s="117">
        <v>64.05</v>
      </c>
      <c r="M269" s="117">
        <v>48.123739999999998</v>
      </c>
    </row>
    <row r="270" spans="1:13">
      <c r="A270" s="65">
        <v>261</v>
      </c>
      <c r="B270" s="117" t="s">
        <v>102</v>
      </c>
      <c r="C270" s="120">
        <v>5.85</v>
      </c>
      <c r="D270" s="118">
        <v>5.916666666666667</v>
      </c>
      <c r="E270" s="118">
        <v>5.6833333333333336</v>
      </c>
      <c r="F270" s="118">
        <v>5.5166666666666666</v>
      </c>
      <c r="G270" s="118">
        <v>5.2833333333333332</v>
      </c>
      <c r="H270" s="118">
        <v>6.0833333333333339</v>
      </c>
      <c r="I270" s="118">
        <v>6.3166666666666664</v>
      </c>
      <c r="J270" s="118">
        <v>6.4833333333333343</v>
      </c>
      <c r="K270" s="117">
        <v>6.15</v>
      </c>
      <c r="L270" s="117">
        <v>5.75</v>
      </c>
      <c r="M270" s="117">
        <v>454.96388999999999</v>
      </c>
    </row>
    <row r="271" spans="1:13">
      <c r="A271" s="65">
        <v>262</v>
      </c>
      <c r="B271" s="117" t="s">
        <v>246</v>
      </c>
      <c r="C271" s="120">
        <v>1.75</v>
      </c>
      <c r="D271" s="118">
        <v>1.7666666666666666</v>
      </c>
      <c r="E271" s="118">
        <v>1.7333333333333332</v>
      </c>
      <c r="F271" s="118">
        <v>1.7166666666666666</v>
      </c>
      <c r="G271" s="118">
        <v>1.6833333333333331</v>
      </c>
      <c r="H271" s="118">
        <v>1.7833333333333332</v>
      </c>
      <c r="I271" s="118">
        <v>1.8166666666666664</v>
      </c>
      <c r="J271" s="118">
        <v>1.8333333333333333</v>
      </c>
      <c r="K271" s="117">
        <v>1.8</v>
      </c>
      <c r="L271" s="117">
        <v>1.75</v>
      </c>
      <c r="M271" s="117">
        <v>32.048999999999999</v>
      </c>
    </row>
    <row r="272" spans="1:13">
      <c r="A272" s="65">
        <v>263</v>
      </c>
      <c r="B272" s="117" t="s">
        <v>1016</v>
      </c>
      <c r="C272" s="120">
        <v>51.1</v>
      </c>
      <c r="D272" s="118">
        <v>50.949999999999996</v>
      </c>
      <c r="E272" s="118">
        <v>49.649999999999991</v>
      </c>
      <c r="F272" s="118">
        <v>48.199999999999996</v>
      </c>
      <c r="G272" s="118">
        <v>46.899999999999991</v>
      </c>
      <c r="H272" s="118">
        <v>52.399999999999991</v>
      </c>
      <c r="I272" s="118">
        <v>53.699999999999989</v>
      </c>
      <c r="J272" s="118">
        <v>55.149999999999991</v>
      </c>
      <c r="K272" s="117">
        <v>52.25</v>
      </c>
      <c r="L272" s="117">
        <v>49.5</v>
      </c>
      <c r="M272" s="117">
        <v>3.57178</v>
      </c>
    </row>
    <row r="273" spans="1:13">
      <c r="A273" s="65">
        <v>264</v>
      </c>
      <c r="B273" s="117" t="s">
        <v>1017</v>
      </c>
      <c r="C273" s="120">
        <v>91.9</v>
      </c>
      <c r="D273" s="118">
        <v>92.666666666666671</v>
      </c>
      <c r="E273" s="118">
        <v>90.533333333333346</v>
      </c>
      <c r="F273" s="118">
        <v>89.166666666666671</v>
      </c>
      <c r="G273" s="118">
        <v>87.033333333333346</v>
      </c>
      <c r="H273" s="118">
        <v>94.033333333333346</v>
      </c>
      <c r="I273" s="118">
        <v>96.166666666666671</v>
      </c>
      <c r="J273" s="118">
        <v>97.533333333333346</v>
      </c>
      <c r="K273" s="117">
        <v>94.8</v>
      </c>
      <c r="L273" s="117">
        <v>91.3</v>
      </c>
      <c r="M273" s="117">
        <v>2.4403899999999998</v>
      </c>
    </row>
    <row r="274" spans="1:13">
      <c r="A274" s="65">
        <v>265</v>
      </c>
      <c r="B274" s="117" t="s">
        <v>103</v>
      </c>
      <c r="C274" s="120">
        <v>64</v>
      </c>
      <c r="D274" s="118">
        <v>63.633333333333326</v>
      </c>
      <c r="E274" s="118">
        <v>62.566666666666649</v>
      </c>
      <c r="F274" s="118">
        <v>61.133333333333326</v>
      </c>
      <c r="G274" s="118">
        <v>60.066666666666649</v>
      </c>
      <c r="H274" s="118">
        <v>65.066666666666649</v>
      </c>
      <c r="I274" s="118">
        <v>66.133333333333312</v>
      </c>
      <c r="J274" s="118">
        <v>67.566666666666649</v>
      </c>
      <c r="K274" s="117">
        <v>64.7</v>
      </c>
      <c r="L274" s="117">
        <v>62.2</v>
      </c>
      <c r="M274" s="117">
        <v>3.3769800000000001</v>
      </c>
    </row>
    <row r="275" spans="1:13">
      <c r="A275" s="65">
        <v>266</v>
      </c>
      <c r="B275" s="117" t="s">
        <v>104</v>
      </c>
      <c r="C275" s="120">
        <v>337.45</v>
      </c>
      <c r="D275" s="118">
        <v>342.15000000000003</v>
      </c>
      <c r="E275" s="118">
        <v>328.35000000000008</v>
      </c>
      <c r="F275" s="118">
        <v>319.25000000000006</v>
      </c>
      <c r="G275" s="118">
        <v>305.4500000000001</v>
      </c>
      <c r="H275" s="118">
        <v>351.25000000000006</v>
      </c>
      <c r="I275" s="118">
        <v>365.05</v>
      </c>
      <c r="J275" s="118">
        <v>374.15000000000003</v>
      </c>
      <c r="K275" s="117">
        <v>355.95</v>
      </c>
      <c r="L275" s="117">
        <v>333.05</v>
      </c>
      <c r="M275" s="117">
        <v>78.532759999999996</v>
      </c>
    </row>
    <row r="276" spans="1:13">
      <c r="A276" s="65">
        <v>267</v>
      </c>
      <c r="B276" s="117" t="s">
        <v>1021</v>
      </c>
      <c r="C276" s="120">
        <v>647.20000000000005</v>
      </c>
      <c r="D276" s="118">
        <v>649.16666666666663</v>
      </c>
      <c r="E276" s="118">
        <v>638.33333333333326</v>
      </c>
      <c r="F276" s="118">
        <v>629.46666666666658</v>
      </c>
      <c r="G276" s="118">
        <v>618.63333333333321</v>
      </c>
      <c r="H276" s="118">
        <v>658.0333333333333</v>
      </c>
      <c r="I276" s="118">
        <v>668.86666666666656</v>
      </c>
      <c r="J276" s="118">
        <v>677.73333333333335</v>
      </c>
      <c r="K276" s="117">
        <v>660</v>
      </c>
      <c r="L276" s="117">
        <v>640.29999999999995</v>
      </c>
      <c r="M276" s="117">
        <v>1.1895199999999999</v>
      </c>
    </row>
    <row r="277" spans="1:13">
      <c r="A277" s="65">
        <v>268</v>
      </c>
      <c r="B277" s="117" t="s">
        <v>105</v>
      </c>
      <c r="C277" s="120">
        <v>1055.55</v>
      </c>
      <c r="D277" s="118">
        <v>1038.0166666666667</v>
      </c>
      <c r="E277" s="118">
        <v>994.5333333333333</v>
      </c>
      <c r="F277" s="118">
        <v>933.51666666666665</v>
      </c>
      <c r="G277" s="118">
        <v>890.0333333333333</v>
      </c>
      <c r="H277" s="118">
        <v>1099.0333333333333</v>
      </c>
      <c r="I277" s="118">
        <v>1142.5166666666664</v>
      </c>
      <c r="J277" s="118">
        <v>1203.5333333333333</v>
      </c>
      <c r="K277" s="117">
        <v>1081.5</v>
      </c>
      <c r="L277" s="117">
        <v>977</v>
      </c>
      <c r="M277" s="117">
        <v>42.659190000000002</v>
      </c>
    </row>
    <row r="278" spans="1:13">
      <c r="A278" s="65">
        <v>269</v>
      </c>
      <c r="B278" s="117" t="s">
        <v>106</v>
      </c>
      <c r="C278" s="120">
        <v>436.85</v>
      </c>
      <c r="D278" s="118">
        <v>437.95</v>
      </c>
      <c r="E278" s="118">
        <v>419.9</v>
      </c>
      <c r="F278" s="118">
        <v>402.95</v>
      </c>
      <c r="G278" s="118">
        <v>384.9</v>
      </c>
      <c r="H278" s="118">
        <v>454.9</v>
      </c>
      <c r="I278" s="118">
        <v>472.95000000000005</v>
      </c>
      <c r="J278" s="118">
        <v>489.9</v>
      </c>
      <c r="K278" s="117">
        <v>456</v>
      </c>
      <c r="L278" s="117">
        <v>421</v>
      </c>
      <c r="M278" s="117">
        <v>26.580970000000001</v>
      </c>
    </row>
    <row r="279" spans="1:13">
      <c r="A279" s="65">
        <v>270</v>
      </c>
      <c r="B279" s="117" t="s">
        <v>1029</v>
      </c>
      <c r="C279" s="120">
        <v>178.7</v>
      </c>
      <c r="D279" s="118">
        <v>179.56666666666669</v>
      </c>
      <c r="E279" s="118">
        <v>176.13333333333338</v>
      </c>
      <c r="F279" s="118">
        <v>173.56666666666669</v>
      </c>
      <c r="G279" s="118">
        <v>170.13333333333338</v>
      </c>
      <c r="H279" s="118">
        <v>182.13333333333338</v>
      </c>
      <c r="I279" s="118">
        <v>185.56666666666672</v>
      </c>
      <c r="J279" s="118">
        <v>188.13333333333338</v>
      </c>
      <c r="K279" s="117">
        <v>183</v>
      </c>
      <c r="L279" s="117">
        <v>177</v>
      </c>
      <c r="M279" s="117">
        <v>0.55601999999999996</v>
      </c>
    </row>
    <row r="280" spans="1:13">
      <c r="A280" s="65">
        <v>271</v>
      </c>
      <c r="B280" s="117" t="s">
        <v>1033</v>
      </c>
      <c r="C280" s="120">
        <v>381.75</v>
      </c>
      <c r="D280" s="118">
        <v>378.34999999999997</v>
      </c>
      <c r="E280" s="118">
        <v>361.09999999999991</v>
      </c>
      <c r="F280" s="118">
        <v>340.44999999999993</v>
      </c>
      <c r="G280" s="118">
        <v>323.19999999999987</v>
      </c>
      <c r="H280" s="118">
        <v>398.99999999999994</v>
      </c>
      <c r="I280" s="118">
        <v>416.25000000000006</v>
      </c>
      <c r="J280" s="118">
        <v>436.9</v>
      </c>
      <c r="K280" s="117">
        <v>395.6</v>
      </c>
      <c r="L280" s="117">
        <v>357.7</v>
      </c>
      <c r="M280" s="117">
        <v>31.576540000000001</v>
      </c>
    </row>
    <row r="281" spans="1:13">
      <c r="A281" s="65">
        <v>272</v>
      </c>
      <c r="B281" s="117" t="s">
        <v>1036</v>
      </c>
      <c r="C281" s="120">
        <v>274.85000000000002</v>
      </c>
      <c r="D281" s="118">
        <v>275.13333333333333</v>
      </c>
      <c r="E281" s="118">
        <v>270.36666666666667</v>
      </c>
      <c r="F281" s="118">
        <v>265.88333333333333</v>
      </c>
      <c r="G281" s="118">
        <v>261.11666666666667</v>
      </c>
      <c r="H281" s="118">
        <v>279.61666666666667</v>
      </c>
      <c r="I281" s="118">
        <v>284.38333333333333</v>
      </c>
      <c r="J281" s="118">
        <v>288.86666666666667</v>
      </c>
      <c r="K281" s="117">
        <v>279.89999999999998</v>
      </c>
      <c r="L281" s="117">
        <v>270.64999999999998</v>
      </c>
      <c r="M281" s="117">
        <v>0.62936999999999999</v>
      </c>
    </row>
    <row r="282" spans="1:13">
      <c r="A282" s="65">
        <v>273</v>
      </c>
      <c r="B282" s="117" t="s">
        <v>204</v>
      </c>
      <c r="C282" s="120">
        <v>366.1</v>
      </c>
      <c r="D282" s="118">
        <v>365.83333333333331</v>
      </c>
      <c r="E282" s="118">
        <v>361.71666666666664</v>
      </c>
      <c r="F282" s="118">
        <v>357.33333333333331</v>
      </c>
      <c r="G282" s="118">
        <v>353.21666666666664</v>
      </c>
      <c r="H282" s="118">
        <v>370.21666666666664</v>
      </c>
      <c r="I282" s="118">
        <v>374.33333333333331</v>
      </c>
      <c r="J282" s="118">
        <v>378.71666666666664</v>
      </c>
      <c r="K282" s="117">
        <v>369.95</v>
      </c>
      <c r="L282" s="117">
        <v>361.45</v>
      </c>
      <c r="M282" s="117">
        <v>0.49367</v>
      </c>
    </row>
    <row r="283" spans="1:13">
      <c r="A283" s="65">
        <v>274</v>
      </c>
      <c r="B283" s="117" t="s">
        <v>205</v>
      </c>
      <c r="C283" s="120">
        <v>76.3</v>
      </c>
      <c r="D283" s="118">
        <v>76.033333333333346</v>
      </c>
      <c r="E283" s="118">
        <v>75.066666666666691</v>
      </c>
      <c r="F283" s="118">
        <v>73.833333333333343</v>
      </c>
      <c r="G283" s="118">
        <v>72.866666666666688</v>
      </c>
      <c r="H283" s="118">
        <v>77.266666666666694</v>
      </c>
      <c r="I283" s="118">
        <v>78.233333333333363</v>
      </c>
      <c r="J283" s="118">
        <v>79.466666666666697</v>
      </c>
      <c r="K283" s="117">
        <v>77</v>
      </c>
      <c r="L283" s="117">
        <v>74.8</v>
      </c>
      <c r="M283" s="117">
        <v>25.80697</v>
      </c>
    </row>
    <row r="284" spans="1:13">
      <c r="A284" s="65">
        <v>275</v>
      </c>
      <c r="B284" s="117" t="s">
        <v>1048</v>
      </c>
      <c r="C284" s="120">
        <v>273.35000000000002</v>
      </c>
      <c r="D284" s="118">
        <v>273.11666666666667</v>
      </c>
      <c r="E284" s="118">
        <v>267.23333333333335</v>
      </c>
      <c r="F284" s="118">
        <v>261.11666666666667</v>
      </c>
      <c r="G284" s="118">
        <v>255.23333333333335</v>
      </c>
      <c r="H284" s="118">
        <v>279.23333333333335</v>
      </c>
      <c r="I284" s="118">
        <v>285.11666666666667</v>
      </c>
      <c r="J284" s="118">
        <v>291.23333333333335</v>
      </c>
      <c r="K284" s="117">
        <v>279</v>
      </c>
      <c r="L284" s="117">
        <v>267</v>
      </c>
      <c r="M284" s="117">
        <v>1.8323199999999999</v>
      </c>
    </row>
    <row r="285" spans="1:13">
      <c r="A285" s="65">
        <v>276</v>
      </c>
      <c r="B285" s="117" t="s">
        <v>1054</v>
      </c>
      <c r="C285" s="120">
        <v>55.35</v>
      </c>
      <c r="D285" s="118">
        <v>55.699999999999996</v>
      </c>
      <c r="E285" s="118">
        <v>54.649999999999991</v>
      </c>
      <c r="F285" s="118">
        <v>53.949999999999996</v>
      </c>
      <c r="G285" s="118">
        <v>52.899999999999991</v>
      </c>
      <c r="H285" s="118">
        <v>56.399999999999991</v>
      </c>
      <c r="I285" s="118">
        <v>57.449999999999989</v>
      </c>
      <c r="J285" s="118">
        <v>58.149999999999991</v>
      </c>
      <c r="K285" s="117">
        <v>56.75</v>
      </c>
      <c r="L285" s="117">
        <v>55</v>
      </c>
      <c r="M285" s="117">
        <v>1.18967</v>
      </c>
    </row>
    <row r="286" spans="1:13">
      <c r="A286" s="65">
        <v>277</v>
      </c>
      <c r="B286" s="117" t="s">
        <v>1064</v>
      </c>
      <c r="C286" s="120">
        <v>110.25</v>
      </c>
      <c r="D286" s="118">
        <v>109.83333333333333</v>
      </c>
      <c r="E286" s="118">
        <v>107.66666666666666</v>
      </c>
      <c r="F286" s="118">
        <v>105.08333333333333</v>
      </c>
      <c r="G286" s="118">
        <v>102.91666666666666</v>
      </c>
      <c r="H286" s="118">
        <v>112.41666666666666</v>
      </c>
      <c r="I286" s="118">
        <v>114.58333333333331</v>
      </c>
      <c r="J286" s="118">
        <v>117.16666666666666</v>
      </c>
      <c r="K286" s="117">
        <v>112</v>
      </c>
      <c r="L286" s="117">
        <v>107.25</v>
      </c>
      <c r="M286" s="117">
        <v>0.55484</v>
      </c>
    </row>
    <row r="287" spans="1:13">
      <c r="A287" s="65">
        <v>278</v>
      </c>
      <c r="B287" s="117" t="s">
        <v>1065</v>
      </c>
      <c r="C287" s="120">
        <v>172.4</v>
      </c>
      <c r="D287" s="118">
        <v>173.25</v>
      </c>
      <c r="E287" s="118">
        <v>170</v>
      </c>
      <c r="F287" s="118">
        <v>167.6</v>
      </c>
      <c r="G287" s="118">
        <v>164.35</v>
      </c>
      <c r="H287" s="118">
        <v>175.65</v>
      </c>
      <c r="I287" s="118">
        <v>178.9</v>
      </c>
      <c r="J287" s="118">
        <v>181.3</v>
      </c>
      <c r="K287" s="117">
        <v>176.5</v>
      </c>
      <c r="L287" s="117">
        <v>170.85</v>
      </c>
      <c r="M287" s="117">
        <v>0.61080999999999996</v>
      </c>
    </row>
    <row r="288" spans="1:13">
      <c r="A288" s="65">
        <v>279</v>
      </c>
      <c r="B288" s="117" t="s">
        <v>1066</v>
      </c>
      <c r="C288" s="120">
        <v>234.55</v>
      </c>
      <c r="D288" s="118">
        <v>228.18333333333331</v>
      </c>
      <c r="E288" s="118">
        <v>216.36666666666662</v>
      </c>
      <c r="F288" s="118">
        <v>198.18333333333331</v>
      </c>
      <c r="G288" s="118">
        <v>186.36666666666662</v>
      </c>
      <c r="H288" s="118">
        <v>246.36666666666662</v>
      </c>
      <c r="I288" s="118">
        <v>258.18333333333328</v>
      </c>
      <c r="J288" s="118">
        <v>276.36666666666662</v>
      </c>
      <c r="K288" s="117">
        <v>240</v>
      </c>
      <c r="L288" s="117">
        <v>210</v>
      </c>
      <c r="M288" s="117">
        <v>7.9605499999999996</v>
      </c>
    </row>
    <row r="289" spans="1:13">
      <c r="A289" s="65">
        <v>280</v>
      </c>
      <c r="B289" s="117" t="s">
        <v>107</v>
      </c>
      <c r="C289" s="120">
        <v>1158.5999999999999</v>
      </c>
      <c r="D289" s="118">
        <v>1167.9666666666665</v>
      </c>
      <c r="E289" s="118">
        <v>1142.9333333333329</v>
      </c>
      <c r="F289" s="118">
        <v>1127.2666666666664</v>
      </c>
      <c r="G289" s="118">
        <v>1102.2333333333329</v>
      </c>
      <c r="H289" s="118">
        <v>1183.633333333333</v>
      </c>
      <c r="I289" s="118">
        <v>1208.6666666666663</v>
      </c>
      <c r="J289" s="118">
        <v>1224.333333333333</v>
      </c>
      <c r="K289" s="117">
        <v>1193</v>
      </c>
      <c r="L289" s="117">
        <v>1152.3</v>
      </c>
      <c r="M289" s="117">
        <v>18.42212</v>
      </c>
    </row>
    <row r="290" spans="1:13">
      <c r="A290" s="65">
        <v>281</v>
      </c>
      <c r="B290" s="117" t="s">
        <v>203</v>
      </c>
      <c r="C290" s="120">
        <v>218.8</v>
      </c>
      <c r="D290" s="118">
        <v>215.29999999999998</v>
      </c>
      <c r="E290" s="118">
        <v>210.59999999999997</v>
      </c>
      <c r="F290" s="118">
        <v>202.39999999999998</v>
      </c>
      <c r="G290" s="118">
        <v>197.69999999999996</v>
      </c>
      <c r="H290" s="118">
        <v>223.49999999999997</v>
      </c>
      <c r="I290" s="118">
        <v>228.19999999999996</v>
      </c>
      <c r="J290" s="118">
        <v>236.39999999999998</v>
      </c>
      <c r="K290" s="117">
        <v>220</v>
      </c>
      <c r="L290" s="117">
        <v>207.1</v>
      </c>
      <c r="M290" s="117">
        <v>18.753139999999998</v>
      </c>
    </row>
    <row r="291" spans="1:13">
      <c r="A291" s="65">
        <v>282</v>
      </c>
      <c r="B291" s="117" t="s">
        <v>1079</v>
      </c>
      <c r="C291" s="120">
        <v>580.15</v>
      </c>
      <c r="D291" s="118">
        <v>584.69999999999993</v>
      </c>
      <c r="E291" s="118">
        <v>571.79999999999984</v>
      </c>
      <c r="F291" s="118">
        <v>563.44999999999993</v>
      </c>
      <c r="G291" s="118">
        <v>550.54999999999984</v>
      </c>
      <c r="H291" s="118">
        <v>593.04999999999984</v>
      </c>
      <c r="I291" s="118">
        <v>605.94999999999993</v>
      </c>
      <c r="J291" s="118">
        <v>614.29999999999984</v>
      </c>
      <c r="K291" s="117">
        <v>597.6</v>
      </c>
      <c r="L291" s="117">
        <v>576.35</v>
      </c>
      <c r="M291" s="117">
        <v>0.11108</v>
      </c>
    </row>
    <row r="292" spans="1:13">
      <c r="A292" s="65">
        <v>283</v>
      </c>
      <c r="B292" s="117" t="s">
        <v>1080</v>
      </c>
      <c r="C292" s="120">
        <v>324.10000000000002</v>
      </c>
      <c r="D292" s="118">
        <v>328.9</v>
      </c>
      <c r="E292" s="118">
        <v>317.84999999999997</v>
      </c>
      <c r="F292" s="118">
        <v>311.59999999999997</v>
      </c>
      <c r="G292" s="118">
        <v>300.54999999999995</v>
      </c>
      <c r="H292" s="118">
        <v>335.15</v>
      </c>
      <c r="I292" s="118">
        <v>346.19999999999993</v>
      </c>
      <c r="J292" s="118">
        <v>352.45</v>
      </c>
      <c r="K292" s="117">
        <v>339.95</v>
      </c>
      <c r="L292" s="117">
        <v>322.64999999999998</v>
      </c>
      <c r="M292" s="117">
        <v>0.71845000000000003</v>
      </c>
    </row>
    <row r="293" spans="1:13">
      <c r="A293" s="65">
        <v>284</v>
      </c>
      <c r="B293" s="117" t="s">
        <v>229</v>
      </c>
      <c r="C293" s="120">
        <v>461</v>
      </c>
      <c r="D293" s="118">
        <v>464.63333333333338</v>
      </c>
      <c r="E293" s="118">
        <v>448.71666666666675</v>
      </c>
      <c r="F293" s="118">
        <v>436.43333333333339</v>
      </c>
      <c r="G293" s="118">
        <v>420.51666666666677</v>
      </c>
      <c r="H293" s="118">
        <v>476.91666666666674</v>
      </c>
      <c r="I293" s="118">
        <v>492.83333333333337</v>
      </c>
      <c r="J293" s="118">
        <v>505.11666666666673</v>
      </c>
      <c r="K293" s="117">
        <v>480.55</v>
      </c>
      <c r="L293" s="117">
        <v>452.35</v>
      </c>
      <c r="M293" s="117">
        <v>6.6561599999999999</v>
      </c>
    </row>
    <row r="294" spans="1:13">
      <c r="A294" s="65">
        <v>285</v>
      </c>
      <c r="B294" s="117" t="s">
        <v>108</v>
      </c>
      <c r="C294" s="120">
        <v>96.1</v>
      </c>
      <c r="D294" s="118">
        <v>95.84999999999998</v>
      </c>
      <c r="E294" s="118">
        <v>94.399999999999963</v>
      </c>
      <c r="F294" s="118">
        <v>92.699999999999989</v>
      </c>
      <c r="G294" s="118">
        <v>91.249999999999972</v>
      </c>
      <c r="H294" s="118">
        <v>97.549999999999955</v>
      </c>
      <c r="I294" s="118">
        <v>98.999999999999972</v>
      </c>
      <c r="J294" s="118">
        <v>100.69999999999995</v>
      </c>
      <c r="K294" s="117">
        <v>97.3</v>
      </c>
      <c r="L294" s="117">
        <v>94.15</v>
      </c>
      <c r="M294" s="117">
        <v>26.692039999999999</v>
      </c>
    </row>
    <row r="295" spans="1:13">
      <c r="A295" s="65">
        <v>286</v>
      </c>
      <c r="B295" s="117" t="s">
        <v>1088</v>
      </c>
      <c r="C295" s="120">
        <v>7.4</v>
      </c>
      <c r="D295" s="118">
        <v>7.4000000000000012</v>
      </c>
      <c r="E295" s="118">
        <v>7.4000000000000021</v>
      </c>
      <c r="F295" s="118">
        <v>7.4000000000000012</v>
      </c>
      <c r="G295" s="118">
        <v>7.4000000000000021</v>
      </c>
      <c r="H295" s="118">
        <v>7.4000000000000021</v>
      </c>
      <c r="I295" s="118">
        <v>7.4</v>
      </c>
      <c r="J295" s="118">
        <v>7.4000000000000021</v>
      </c>
      <c r="K295" s="117">
        <v>7.4</v>
      </c>
      <c r="L295" s="117">
        <v>7.4</v>
      </c>
      <c r="M295" s="117">
        <v>2.7113900000000002</v>
      </c>
    </row>
    <row r="296" spans="1:13">
      <c r="A296" s="65">
        <v>287</v>
      </c>
      <c r="B296" s="117" t="s">
        <v>109</v>
      </c>
      <c r="C296" s="120">
        <v>117.9</v>
      </c>
      <c r="D296" s="118">
        <v>117.85000000000001</v>
      </c>
      <c r="E296" s="118">
        <v>115.75000000000001</v>
      </c>
      <c r="F296" s="118">
        <v>113.60000000000001</v>
      </c>
      <c r="G296" s="118">
        <v>111.50000000000001</v>
      </c>
      <c r="H296" s="118">
        <v>120.00000000000001</v>
      </c>
      <c r="I296" s="118">
        <v>122.10000000000001</v>
      </c>
      <c r="J296" s="118">
        <v>124.25000000000001</v>
      </c>
      <c r="K296" s="117">
        <v>119.95</v>
      </c>
      <c r="L296" s="117">
        <v>115.7</v>
      </c>
      <c r="M296" s="117">
        <v>125.25127999999999</v>
      </c>
    </row>
    <row r="297" spans="1:13">
      <c r="A297" s="65">
        <v>288</v>
      </c>
      <c r="B297" s="117" t="s">
        <v>1091</v>
      </c>
      <c r="C297" s="120">
        <v>85.3</v>
      </c>
      <c r="D297" s="118">
        <v>85.283333333333346</v>
      </c>
      <c r="E297" s="118">
        <v>83.816666666666691</v>
      </c>
      <c r="F297" s="118">
        <v>82.333333333333343</v>
      </c>
      <c r="G297" s="118">
        <v>80.866666666666688</v>
      </c>
      <c r="H297" s="118">
        <v>86.766666666666694</v>
      </c>
      <c r="I297" s="118">
        <v>88.233333333333363</v>
      </c>
      <c r="J297" s="118">
        <v>89.716666666666697</v>
      </c>
      <c r="K297" s="117">
        <v>86.75</v>
      </c>
      <c r="L297" s="117">
        <v>83.8</v>
      </c>
      <c r="M297" s="117">
        <v>5.2458400000000003</v>
      </c>
    </row>
    <row r="298" spans="1:13">
      <c r="A298" s="65">
        <v>289</v>
      </c>
      <c r="B298" s="117" t="s">
        <v>1093</v>
      </c>
      <c r="C298" s="120">
        <v>893.65</v>
      </c>
      <c r="D298" s="118">
        <v>882.81666666666661</v>
      </c>
      <c r="E298" s="118">
        <v>862.83333333333326</v>
      </c>
      <c r="F298" s="118">
        <v>832.01666666666665</v>
      </c>
      <c r="G298" s="118">
        <v>812.0333333333333</v>
      </c>
      <c r="H298" s="118">
        <v>913.63333333333321</v>
      </c>
      <c r="I298" s="118">
        <v>933.61666666666656</v>
      </c>
      <c r="J298" s="118">
        <v>964.43333333333317</v>
      </c>
      <c r="K298" s="117">
        <v>902.8</v>
      </c>
      <c r="L298" s="117">
        <v>852</v>
      </c>
      <c r="M298" s="117">
        <v>0.27505000000000002</v>
      </c>
    </row>
    <row r="299" spans="1:13">
      <c r="A299" s="65">
        <v>290</v>
      </c>
      <c r="B299" s="117" t="s">
        <v>2034</v>
      </c>
      <c r="C299" s="120">
        <v>340.7</v>
      </c>
      <c r="D299" s="118">
        <v>342.5</v>
      </c>
      <c r="E299" s="118">
        <v>328.5</v>
      </c>
      <c r="F299" s="118">
        <v>316.3</v>
      </c>
      <c r="G299" s="118">
        <v>302.3</v>
      </c>
      <c r="H299" s="118">
        <v>354.7</v>
      </c>
      <c r="I299" s="118">
        <v>368.7</v>
      </c>
      <c r="J299" s="118">
        <v>380.9</v>
      </c>
      <c r="K299" s="117">
        <v>356.5</v>
      </c>
      <c r="L299" s="117">
        <v>330.3</v>
      </c>
      <c r="M299" s="117">
        <v>3.6306699999999998</v>
      </c>
    </row>
    <row r="300" spans="1:13">
      <c r="A300" s="65">
        <v>291</v>
      </c>
      <c r="B300" s="117" t="s">
        <v>1099</v>
      </c>
      <c r="C300" s="120">
        <v>5608</v>
      </c>
      <c r="D300" s="118">
        <v>5646</v>
      </c>
      <c r="E300" s="118">
        <v>5552</v>
      </c>
      <c r="F300" s="118">
        <v>5496</v>
      </c>
      <c r="G300" s="118">
        <v>5402</v>
      </c>
      <c r="H300" s="118">
        <v>5702</v>
      </c>
      <c r="I300" s="118">
        <v>5796</v>
      </c>
      <c r="J300" s="118">
        <v>5852</v>
      </c>
      <c r="K300" s="117">
        <v>5740</v>
      </c>
      <c r="L300" s="117">
        <v>5590</v>
      </c>
      <c r="M300" s="117">
        <v>4.8520000000000001E-2</v>
      </c>
    </row>
    <row r="301" spans="1:13">
      <c r="A301" s="65">
        <v>292</v>
      </c>
      <c r="B301" s="117" t="s">
        <v>110</v>
      </c>
      <c r="C301" s="120">
        <v>405.5</v>
      </c>
      <c r="D301" s="118">
        <v>404.5333333333333</v>
      </c>
      <c r="E301" s="118">
        <v>401.06666666666661</v>
      </c>
      <c r="F301" s="118">
        <v>396.63333333333333</v>
      </c>
      <c r="G301" s="118">
        <v>393.16666666666663</v>
      </c>
      <c r="H301" s="118">
        <v>408.96666666666658</v>
      </c>
      <c r="I301" s="118">
        <v>412.43333333333328</v>
      </c>
      <c r="J301" s="118">
        <v>416.86666666666656</v>
      </c>
      <c r="K301" s="117">
        <v>408</v>
      </c>
      <c r="L301" s="117">
        <v>400.1</v>
      </c>
      <c r="M301" s="117">
        <v>35.808819999999997</v>
      </c>
    </row>
    <row r="302" spans="1:13">
      <c r="A302" s="65">
        <v>293</v>
      </c>
      <c r="B302" s="117" t="s">
        <v>111</v>
      </c>
      <c r="C302" s="120">
        <v>1197.45</v>
      </c>
      <c r="D302" s="118">
        <v>1200.5833333333333</v>
      </c>
      <c r="E302" s="118">
        <v>1188.1666666666665</v>
      </c>
      <c r="F302" s="118">
        <v>1178.8833333333332</v>
      </c>
      <c r="G302" s="118">
        <v>1166.4666666666665</v>
      </c>
      <c r="H302" s="118">
        <v>1209.8666666666666</v>
      </c>
      <c r="I302" s="118">
        <v>1222.2833333333331</v>
      </c>
      <c r="J302" s="118">
        <v>1231.5666666666666</v>
      </c>
      <c r="K302" s="117">
        <v>1213</v>
      </c>
      <c r="L302" s="117">
        <v>1191.3</v>
      </c>
      <c r="M302" s="117">
        <v>11.013249999999999</v>
      </c>
    </row>
    <row r="303" spans="1:13">
      <c r="A303" s="65">
        <v>294</v>
      </c>
      <c r="B303" s="117" t="s">
        <v>1910</v>
      </c>
      <c r="C303" s="120">
        <v>1656.45</v>
      </c>
      <c r="D303" s="118">
        <v>1657.9833333333333</v>
      </c>
      <c r="E303" s="118">
        <v>1638.9666666666667</v>
      </c>
      <c r="F303" s="118">
        <v>1621.4833333333333</v>
      </c>
      <c r="G303" s="118">
        <v>1602.4666666666667</v>
      </c>
      <c r="H303" s="118">
        <v>1675.4666666666667</v>
      </c>
      <c r="I303" s="118">
        <v>1694.4833333333336</v>
      </c>
      <c r="J303" s="118">
        <v>1711.9666666666667</v>
      </c>
      <c r="K303" s="117">
        <v>1677</v>
      </c>
      <c r="L303" s="117">
        <v>1640.5</v>
      </c>
      <c r="M303" s="117">
        <v>1.28227</v>
      </c>
    </row>
    <row r="304" spans="1:13">
      <c r="A304" s="65">
        <v>295</v>
      </c>
      <c r="B304" s="117" t="s">
        <v>1957</v>
      </c>
      <c r="C304" s="120">
        <v>1559.95</v>
      </c>
      <c r="D304" s="118">
        <v>1547.8500000000001</v>
      </c>
      <c r="E304" s="118">
        <v>1508.1000000000004</v>
      </c>
      <c r="F304" s="118">
        <v>1456.2500000000002</v>
      </c>
      <c r="G304" s="118">
        <v>1416.5000000000005</v>
      </c>
      <c r="H304" s="118">
        <v>1599.7000000000003</v>
      </c>
      <c r="I304" s="118">
        <v>1639.4499999999998</v>
      </c>
      <c r="J304" s="118">
        <v>1691.3000000000002</v>
      </c>
      <c r="K304" s="117">
        <v>1587.6</v>
      </c>
      <c r="L304" s="117">
        <v>1496</v>
      </c>
      <c r="M304" s="117">
        <v>3.06731</v>
      </c>
    </row>
    <row r="305" spans="1:13">
      <c r="A305" s="65">
        <v>296</v>
      </c>
      <c r="B305" s="117" t="s">
        <v>112</v>
      </c>
      <c r="C305" s="120">
        <v>855.15</v>
      </c>
      <c r="D305" s="118">
        <v>852.08333333333337</v>
      </c>
      <c r="E305" s="118">
        <v>841.66666666666674</v>
      </c>
      <c r="F305" s="118">
        <v>828.18333333333339</v>
      </c>
      <c r="G305" s="118">
        <v>817.76666666666677</v>
      </c>
      <c r="H305" s="118">
        <v>865.56666666666672</v>
      </c>
      <c r="I305" s="118">
        <v>875.98333333333346</v>
      </c>
      <c r="J305" s="118">
        <v>889.4666666666667</v>
      </c>
      <c r="K305" s="117">
        <v>862.5</v>
      </c>
      <c r="L305" s="117">
        <v>838.6</v>
      </c>
      <c r="M305" s="117">
        <v>15.17769</v>
      </c>
    </row>
    <row r="306" spans="1:13">
      <c r="A306" s="65">
        <v>297</v>
      </c>
      <c r="B306" s="117" t="s">
        <v>113</v>
      </c>
      <c r="C306" s="120">
        <v>728.2</v>
      </c>
      <c r="D306" s="118">
        <v>730.9</v>
      </c>
      <c r="E306" s="118">
        <v>720</v>
      </c>
      <c r="F306" s="118">
        <v>711.80000000000007</v>
      </c>
      <c r="G306" s="118">
        <v>700.90000000000009</v>
      </c>
      <c r="H306" s="118">
        <v>739.09999999999991</v>
      </c>
      <c r="I306" s="118">
        <v>749.99999999999977</v>
      </c>
      <c r="J306" s="118">
        <v>758.19999999999982</v>
      </c>
      <c r="K306" s="117">
        <v>741.8</v>
      </c>
      <c r="L306" s="117">
        <v>722.7</v>
      </c>
      <c r="M306" s="117">
        <v>18.138470000000002</v>
      </c>
    </row>
    <row r="307" spans="1:13">
      <c r="A307" s="65">
        <v>298</v>
      </c>
      <c r="B307" s="117" t="s">
        <v>114</v>
      </c>
      <c r="C307" s="120">
        <v>389.95</v>
      </c>
      <c r="D307" s="118">
        <v>389.45</v>
      </c>
      <c r="E307" s="118">
        <v>373.15</v>
      </c>
      <c r="F307" s="118">
        <v>356.34999999999997</v>
      </c>
      <c r="G307" s="118">
        <v>340.04999999999995</v>
      </c>
      <c r="H307" s="118">
        <v>406.25</v>
      </c>
      <c r="I307" s="118">
        <v>422.55000000000007</v>
      </c>
      <c r="J307" s="118">
        <v>439.35</v>
      </c>
      <c r="K307" s="117">
        <v>405.75</v>
      </c>
      <c r="L307" s="117">
        <v>372.65</v>
      </c>
      <c r="M307" s="117">
        <v>30.50299</v>
      </c>
    </row>
    <row r="308" spans="1:13">
      <c r="A308" s="65">
        <v>299</v>
      </c>
      <c r="B308" s="117" t="s">
        <v>1137</v>
      </c>
      <c r="C308" s="120">
        <v>97.55</v>
      </c>
      <c r="D308" s="118">
        <v>97.083333333333329</v>
      </c>
      <c r="E308" s="118">
        <v>95.86666666666666</v>
      </c>
      <c r="F308" s="118">
        <v>94.183333333333337</v>
      </c>
      <c r="G308" s="118">
        <v>92.966666666666669</v>
      </c>
      <c r="H308" s="118">
        <v>98.766666666666652</v>
      </c>
      <c r="I308" s="118">
        <v>99.98333333333332</v>
      </c>
      <c r="J308" s="118">
        <v>101.66666666666664</v>
      </c>
      <c r="K308" s="117">
        <v>98.3</v>
      </c>
      <c r="L308" s="117">
        <v>95.4</v>
      </c>
      <c r="M308" s="117">
        <v>0.93223999999999996</v>
      </c>
    </row>
    <row r="309" spans="1:13">
      <c r="A309" s="65">
        <v>300</v>
      </c>
      <c r="B309" s="117" t="s">
        <v>1141</v>
      </c>
      <c r="C309" s="120">
        <v>259.75</v>
      </c>
      <c r="D309" s="118">
        <v>261.08333333333331</v>
      </c>
      <c r="E309" s="118">
        <v>255.26666666666665</v>
      </c>
      <c r="F309" s="118">
        <v>250.78333333333336</v>
      </c>
      <c r="G309" s="118">
        <v>244.9666666666667</v>
      </c>
      <c r="H309" s="118">
        <v>265.56666666666661</v>
      </c>
      <c r="I309" s="118">
        <v>271.38333333333333</v>
      </c>
      <c r="J309" s="118">
        <v>275.86666666666656</v>
      </c>
      <c r="K309" s="117">
        <v>266.89999999999998</v>
      </c>
      <c r="L309" s="117">
        <v>256.60000000000002</v>
      </c>
      <c r="M309" s="117">
        <v>0.81137000000000004</v>
      </c>
    </row>
    <row r="310" spans="1:13">
      <c r="A310" s="65">
        <v>301</v>
      </c>
      <c r="B310" s="117" t="s">
        <v>1157</v>
      </c>
      <c r="C310" s="120">
        <v>72.95</v>
      </c>
      <c r="D310" s="118">
        <v>72.63333333333334</v>
      </c>
      <c r="E310" s="118">
        <v>71.416666666666686</v>
      </c>
      <c r="F310" s="118">
        <v>69.88333333333334</v>
      </c>
      <c r="G310" s="118">
        <v>68.666666666666686</v>
      </c>
      <c r="H310" s="118">
        <v>74.166666666666686</v>
      </c>
      <c r="I310" s="118">
        <v>75.383333333333354</v>
      </c>
      <c r="J310" s="118">
        <v>76.916666666666686</v>
      </c>
      <c r="K310" s="117">
        <v>73.849999999999994</v>
      </c>
      <c r="L310" s="117">
        <v>71.099999999999994</v>
      </c>
      <c r="M310" s="117">
        <v>24.89988</v>
      </c>
    </row>
    <row r="311" spans="1:13">
      <c r="A311" s="65">
        <v>302</v>
      </c>
      <c r="B311" s="117" t="s">
        <v>1167</v>
      </c>
      <c r="C311" s="120">
        <v>83</v>
      </c>
      <c r="D311" s="118">
        <v>81.8</v>
      </c>
      <c r="E311" s="118">
        <v>79.699999999999989</v>
      </c>
      <c r="F311" s="118">
        <v>76.399999999999991</v>
      </c>
      <c r="G311" s="118">
        <v>74.299999999999983</v>
      </c>
      <c r="H311" s="118">
        <v>85.1</v>
      </c>
      <c r="I311" s="118">
        <v>87.199999999999989</v>
      </c>
      <c r="J311" s="118">
        <v>90.5</v>
      </c>
      <c r="K311" s="117">
        <v>83.9</v>
      </c>
      <c r="L311" s="117">
        <v>78.5</v>
      </c>
      <c r="M311" s="117">
        <v>2.7018</v>
      </c>
    </row>
    <row r="312" spans="1:13">
      <c r="A312" s="65">
        <v>303</v>
      </c>
      <c r="B312" s="117" t="s">
        <v>242</v>
      </c>
      <c r="C312" s="120">
        <v>300.35000000000002</v>
      </c>
      <c r="D312" s="118">
        <v>299.51666666666665</v>
      </c>
      <c r="E312" s="118">
        <v>296.83333333333331</v>
      </c>
      <c r="F312" s="118">
        <v>293.31666666666666</v>
      </c>
      <c r="G312" s="118">
        <v>290.63333333333333</v>
      </c>
      <c r="H312" s="118">
        <v>303.0333333333333</v>
      </c>
      <c r="I312" s="118">
        <v>305.7166666666667</v>
      </c>
      <c r="J312" s="118">
        <v>309.23333333333329</v>
      </c>
      <c r="K312" s="117">
        <v>302.2</v>
      </c>
      <c r="L312" s="117">
        <v>296</v>
      </c>
      <c r="M312" s="117">
        <v>11.91133</v>
      </c>
    </row>
    <row r="313" spans="1:13">
      <c r="A313" s="65">
        <v>304</v>
      </c>
      <c r="B313" s="117" t="s">
        <v>1174</v>
      </c>
      <c r="C313" s="120">
        <v>27</v>
      </c>
      <c r="D313" s="118">
        <v>27.116666666666664</v>
      </c>
      <c r="E313" s="118">
        <v>26.533333333333328</v>
      </c>
      <c r="F313" s="118">
        <v>26.066666666666663</v>
      </c>
      <c r="G313" s="118">
        <v>25.483333333333327</v>
      </c>
      <c r="H313" s="118">
        <v>27.583333333333329</v>
      </c>
      <c r="I313" s="118">
        <v>28.166666666666664</v>
      </c>
      <c r="J313" s="118">
        <v>28.633333333333329</v>
      </c>
      <c r="K313" s="117">
        <v>27.7</v>
      </c>
      <c r="L313" s="117">
        <v>26.65</v>
      </c>
      <c r="M313" s="117">
        <v>10.76862</v>
      </c>
    </row>
    <row r="314" spans="1:13">
      <c r="A314" s="65">
        <v>305</v>
      </c>
      <c r="B314" s="117" t="s">
        <v>115</v>
      </c>
      <c r="C314" s="120">
        <v>6717.3</v>
      </c>
      <c r="D314" s="118">
        <v>6670.7666666666664</v>
      </c>
      <c r="E314" s="118">
        <v>6546.5333333333328</v>
      </c>
      <c r="F314" s="118">
        <v>6375.7666666666664</v>
      </c>
      <c r="G314" s="118">
        <v>6251.5333333333328</v>
      </c>
      <c r="H314" s="118">
        <v>6841.5333333333328</v>
      </c>
      <c r="I314" s="118">
        <v>6965.7666666666664</v>
      </c>
      <c r="J314" s="118">
        <v>7136.5333333333328</v>
      </c>
      <c r="K314" s="117">
        <v>6795</v>
      </c>
      <c r="L314" s="117">
        <v>6500</v>
      </c>
      <c r="M314" s="117">
        <v>8.74526</v>
      </c>
    </row>
    <row r="315" spans="1:13">
      <c r="A315" s="65">
        <v>306</v>
      </c>
      <c r="B315" s="117" t="s">
        <v>2322</v>
      </c>
      <c r="C315" s="120">
        <v>415.5</v>
      </c>
      <c r="D315" s="118">
        <v>412.48333333333335</v>
      </c>
      <c r="E315" s="118">
        <v>402.9666666666667</v>
      </c>
      <c r="F315" s="118">
        <v>390.43333333333334</v>
      </c>
      <c r="G315" s="118">
        <v>380.91666666666669</v>
      </c>
      <c r="H315" s="118">
        <v>425.01666666666671</v>
      </c>
      <c r="I315" s="118">
        <v>434.53333333333336</v>
      </c>
      <c r="J315" s="118">
        <v>447.06666666666672</v>
      </c>
      <c r="K315" s="117">
        <v>422</v>
      </c>
      <c r="L315" s="117">
        <v>399.95</v>
      </c>
      <c r="M315" s="117">
        <v>0.25355</v>
      </c>
    </row>
    <row r="316" spans="1:13">
      <c r="A316" s="65">
        <v>307</v>
      </c>
      <c r="B316" s="117" t="s">
        <v>1912</v>
      </c>
      <c r="C316" s="120">
        <v>67</v>
      </c>
      <c r="D316" s="118">
        <v>67.483333333333334</v>
      </c>
      <c r="E316" s="118">
        <v>65.616666666666674</v>
      </c>
      <c r="F316" s="118">
        <v>64.233333333333334</v>
      </c>
      <c r="G316" s="118">
        <v>62.366666666666674</v>
      </c>
      <c r="H316" s="118">
        <v>68.866666666666674</v>
      </c>
      <c r="I316" s="118">
        <v>70.73333333333332</v>
      </c>
      <c r="J316" s="118">
        <v>72.116666666666674</v>
      </c>
      <c r="K316" s="117">
        <v>69.349999999999994</v>
      </c>
      <c r="L316" s="117">
        <v>66.099999999999994</v>
      </c>
      <c r="M316" s="117">
        <v>1.6113900000000001</v>
      </c>
    </row>
    <row r="317" spans="1:13">
      <c r="A317" s="65">
        <v>308</v>
      </c>
      <c r="B317" s="117" t="s">
        <v>352</v>
      </c>
      <c r="C317" s="120">
        <v>518.04999999999995</v>
      </c>
      <c r="D317" s="118">
        <v>523.98333333333323</v>
      </c>
      <c r="E317" s="118">
        <v>509.16666666666652</v>
      </c>
      <c r="F317" s="118">
        <v>500.2833333333333</v>
      </c>
      <c r="G317" s="118">
        <v>485.46666666666658</v>
      </c>
      <c r="H317" s="118">
        <v>532.86666666666645</v>
      </c>
      <c r="I317" s="118">
        <v>547.68333333333328</v>
      </c>
      <c r="J317" s="118">
        <v>556.56666666666638</v>
      </c>
      <c r="K317" s="117">
        <v>538.79999999999995</v>
      </c>
      <c r="L317" s="117">
        <v>515.1</v>
      </c>
      <c r="M317" s="117">
        <v>12.74221</v>
      </c>
    </row>
    <row r="318" spans="1:13">
      <c r="A318" s="65">
        <v>309</v>
      </c>
      <c r="B318" s="117" t="s">
        <v>116</v>
      </c>
      <c r="C318" s="120">
        <v>131.44999999999999</v>
      </c>
      <c r="D318" s="118">
        <v>131.33333333333334</v>
      </c>
      <c r="E318" s="118">
        <v>128.76666666666668</v>
      </c>
      <c r="F318" s="118">
        <v>126.08333333333334</v>
      </c>
      <c r="G318" s="118">
        <v>123.51666666666668</v>
      </c>
      <c r="H318" s="118">
        <v>134.01666666666668</v>
      </c>
      <c r="I318" s="118">
        <v>136.58333333333334</v>
      </c>
      <c r="J318" s="118">
        <v>139.26666666666668</v>
      </c>
      <c r="K318" s="117">
        <v>133.9</v>
      </c>
      <c r="L318" s="117">
        <v>128.65</v>
      </c>
      <c r="M318" s="117">
        <v>0.83589999999999998</v>
      </c>
    </row>
    <row r="319" spans="1:13">
      <c r="A319" s="65">
        <v>310</v>
      </c>
      <c r="B319" s="117" t="s">
        <v>1196</v>
      </c>
      <c r="C319" s="120">
        <v>2854.35</v>
      </c>
      <c r="D319" s="118">
        <v>2798.0666666666671</v>
      </c>
      <c r="E319" s="118">
        <v>2741.2833333333342</v>
      </c>
      <c r="F319" s="118">
        <v>2628.2166666666672</v>
      </c>
      <c r="G319" s="118">
        <v>2571.4333333333343</v>
      </c>
      <c r="H319" s="118">
        <v>2911.1333333333341</v>
      </c>
      <c r="I319" s="118">
        <v>2967.916666666667</v>
      </c>
      <c r="J319" s="118">
        <v>3080.983333333334</v>
      </c>
      <c r="K319" s="117">
        <v>2854.85</v>
      </c>
      <c r="L319" s="117">
        <v>2685</v>
      </c>
      <c r="M319" s="117">
        <v>0.14443</v>
      </c>
    </row>
    <row r="320" spans="1:13">
      <c r="A320" s="65">
        <v>311</v>
      </c>
      <c r="B320" s="117" t="s">
        <v>356</v>
      </c>
      <c r="C320" s="120">
        <v>366.75</v>
      </c>
      <c r="D320" s="118">
        <v>368.7</v>
      </c>
      <c r="E320" s="118">
        <v>359.75</v>
      </c>
      <c r="F320" s="118">
        <v>352.75</v>
      </c>
      <c r="G320" s="118">
        <v>343.8</v>
      </c>
      <c r="H320" s="118">
        <v>375.7</v>
      </c>
      <c r="I320" s="118">
        <v>384.64999999999992</v>
      </c>
      <c r="J320" s="118">
        <v>391.65</v>
      </c>
      <c r="K320" s="117">
        <v>377.65</v>
      </c>
      <c r="L320" s="117">
        <v>361.7</v>
      </c>
      <c r="M320" s="117">
        <v>4.1567600000000002</v>
      </c>
    </row>
    <row r="321" spans="1:13">
      <c r="A321" s="65">
        <v>312</v>
      </c>
      <c r="B321" s="117" t="s">
        <v>1892</v>
      </c>
      <c r="C321" s="120">
        <v>814.6</v>
      </c>
      <c r="D321" s="118">
        <v>813.56666666666661</v>
      </c>
      <c r="E321" s="118">
        <v>803.08333333333326</v>
      </c>
      <c r="F321" s="118">
        <v>791.56666666666661</v>
      </c>
      <c r="G321" s="118">
        <v>781.08333333333326</v>
      </c>
      <c r="H321" s="118">
        <v>825.08333333333326</v>
      </c>
      <c r="I321" s="118">
        <v>835.56666666666661</v>
      </c>
      <c r="J321" s="118">
        <v>847.08333333333326</v>
      </c>
      <c r="K321" s="117">
        <v>824.05</v>
      </c>
      <c r="L321" s="117">
        <v>802.05</v>
      </c>
      <c r="M321" s="117">
        <v>2.4590999999999998</v>
      </c>
    </row>
    <row r="322" spans="1:13">
      <c r="A322" s="65">
        <v>313</v>
      </c>
      <c r="B322" s="117" t="s">
        <v>1199</v>
      </c>
      <c r="C322" s="120">
        <v>209.45</v>
      </c>
      <c r="D322" s="118">
        <v>206.76666666666665</v>
      </c>
      <c r="E322" s="118">
        <v>202.7833333333333</v>
      </c>
      <c r="F322" s="118">
        <v>196.11666666666665</v>
      </c>
      <c r="G322" s="118">
        <v>192.1333333333333</v>
      </c>
      <c r="H322" s="118">
        <v>213.43333333333331</v>
      </c>
      <c r="I322" s="118">
        <v>217.41666666666666</v>
      </c>
      <c r="J322" s="118">
        <v>224.08333333333331</v>
      </c>
      <c r="K322" s="117">
        <v>210.75</v>
      </c>
      <c r="L322" s="117">
        <v>200.1</v>
      </c>
      <c r="M322" s="117">
        <v>0.41183999999999998</v>
      </c>
    </row>
    <row r="323" spans="1:13">
      <c r="A323" s="65">
        <v>314</v>
      </c>
      <c r="B323" s="117" t="s">
        <v>1201</v>
      </c>
      <c r="C323" s="120">
        <v>109.45</v>
      </c>
      <c r="D323" s="118">
        <v>108.85000000000001</v>
      </c>
      <c r="E323" s="118">
        <v>106.10000000000002</v>
      </c>
      <c r="F323" s="118">
        <v>102.75000000000001</v>
      </c>
      <c r="G323" s="118">
        <v>100.00000000000003</v>
      </c>
      <c r="H323" s="118">
        <v>112.20000000000002</v>
      </c>
      <c r="I323" s="118">
        <v>114.94999999999999</v>
      </c>
      <c r="J323" s="118">
        <v>118.30000000000001</v>
      </c>
      <c r="K323" s="117">
        <v>111.6</v>
      </c>
      <c r="L323" s="117">
        <v>105.5</v>
      </c>
      <c r="M323" s="117">
        <v>1.1166100000000001</v>
      </c>
    </row>
    <row r="324" spans="1:13">
      <c r="A324" s="65">
        <v>315</v>
      </c>
      <c r="B324" s="117" t="s">
        <v>1203</v>
      </c>
      <c r="C324" s="120">
        <v>305.10000000000002</v>
      </c>
      <c r="D324" s="118">
        <v>304.9666666666667</v>
      </c>
      <c r="E324" s="118">
        <v>301.43333333333339</v>
      </c>
      <c r="F324" s="118">
        <v>297.76666666666671</v>
      </c>
      <c r="G324" s="118">
        <v>294.23333333333341</v>
      </c>
      <c r="H324" s="118">
        <v>308.63333333333338</v>
      </c>
      <c r="I324" s="118">
        <v>312.16666666666669</v>
      </c>
      <c r="J324" s="118">
        <v>315.83333333333337</v>
      </c>
      <c r="K324" s="117">
        <v>308.5</v>
      </c>
      <c r="L324" s="117">
        <v>301.3</v>
      </c>
      <c r="M324" s="117">
        <v>2.0076100000000001</v>
      </c>
    </row>
    <row r="325" spans="1:13">
      <c r="A325" s="65">
        <v>316</v>
      </c>
      <c r="B325" s="117" t="s">
        <v>117</v>
      </c>
      <c r="C325" s="120">
        <v>770.95</v>
      </c>
      <c r="D325" s="118">
        <v>770.35</v>
      </c>
      <c r="E325" s="118">
        <v>752.75</v>
      </c>
      <c r="F325" s="118">
        <v>734.55</v>
      </c>
      <c r="G325" s="118">
        <v>716.94999999999993</v>
      </c>
      <c r="H325" s="118">
        <v>788.55000000000007</v>
      </c>
      <c r="I325" s="118">
        <v>806.1500000000002</v>
      </c>
      <c r="J325" s="118">
        <v>824.35000000000014</v>
      </c>
      <c r="K325" s="117">
        <v>787.95</v>
      </c>
      <c r="L325" s="117">
        <v>752.15</v>
      </c>
      <c r="M325" s="117">
        <v>13.325290000000001</v>
      </c>
    </row>
    <row r="326" spans="1:13">
      <c r="A326" s="65">
        <v>317</v>
      </c>
      <c r="B326" s="117" t="s">
        <v>1211</v>
      </c>
      <c r="C326" s="120">
        <v>27.05</v>
      </c>
      <c r="D326" s="118">
        <v>27.183333333333334</v>
      </c>
      <c r="E326" s="118">
        <v>26.666666666666668</v>
      </c>
      <c r="F326" s="118">
        <v>26.283333333333335</v>
      </c>
      <c r="G326" s="118">
        <v>25.766666666666669</v>
      </c>
      <c r="H326" s="118">
        <v>27.566666666666666</v>
      </c>
      <c r="I326" s="118">
        <v>28.083333333333332</v>
      </c>
      <c r="J326" s="118">
        <v>28.466666666666665</v>
      </c>
      <c r="K326" s="117">
        <v>27.7</v>
      </c>
      <c r="L326" s="117">
        <v>26.8</v>
      </c>
      <c r="M326" s="117">
        <v>8.4875399999999992</v>
      </c>
    </row>
    <row r="327" spans="1:13">
      <c r="A327" s="65">
        <v>318</v>
      </c>
      <c r="B327" s="117" t="s">
        <v>1214</v>
      </c>
      <c r="C327" s="120">
        <v>169.25</v>
      </c>
      <c r="D327" s="118">
        <v>167.43333333333334</v>
      </c>
      <c r="E327" s="118">
        <v>164.86666666666667</v>
      </c>
      <c r="F327" s="118">
        <v>160.48333333333335</v>
      </c>
      <c r="G327" s="118">
        <v>157.91666666666669</v>
      </c>
      <c r="H327" s="118">
        <v>171.81666666666666</v>
      </c>
      <c r="I327" s="118">
        <v>174.38333333333333</v>
      </c>
      <c r="J327" s="118">
        <v>178.76666666666665</v>
      </c>
      <c r="K327" s="117">
        <v>170</v>
      </c>
      <c r="L327" s="117">
        <v>163.05000000000001</v>
      </c>
      <c r="M327" s="117">
        <v>2.9546000000000001</v>
      </c>
    </row>
    <row r="328" spans="1:13">
      <c r="A328" s="65">
        <v>319</v>
      </c>
      <c r="B328" s="117" t="s">
        <v>118</v>
      </c>
      <c r="C328" s="120">
        <v>225.95</v>
      </c>
      <c r="D328" s="118">
        <v>228.03333333333333</v>
      </c>
      <c r="E328" s="118">
        <v>222.31666666666666</v>
      </c>
      <c r="F328" s="118">
        <v>218.68333333333334</v>
      </c>
      <c r="G328" s="118">
        <v>212.96666666666667</v>
      </c>
      <c r="H328" s="118">
        <v>231.66666666666666</v>
      </c>
      <c r="I328" s="118">
        <v>237.3833333333333</v>
      </c>
      <c r="J328" s="118">
        <v>241.01666666666665</v>
      </c>
      <c r="K328" s="117">
        <v>233.75</v>
      </c>
      <c r="L328" s="117">
        <v>224.4</v>
      </c>
      <c r="M328" s="117">
        <v>66.440610000000007</v>
      </c>
    </row>
    <row r="329" spans="1:13">
      <c r="A329" s="65">
        <v>320</v>
      </c>
      <c r="B329" s="117" t="s">
        <v>1224</v>
      </c>
      <c r="C329" s="120">
        <v>565.35</v>
      </c>
      <c r="D329" s="118">
        <v>564.94999999999993</v>
      </c>
      <c r="E329" s="118">
        <v>545.49999999999989</v>
      </c>
      <c r="F329" s="118">
        <v>525.65</v>
      </c>
      <c r="G329" s="118">
        <v>506.19999999999993</v>
      </c>
      <c r="H329" s="118">
        <v>584.79999999999984</v>
      </c>
      <c r="I329" s="118">
        <v>604.24999999999989</v>
      </c>
      <c r="J329" s="118">
        <v>624.0999999999998</v>
      </c>
      <c r="K329" s="117">
        <v>584.4</v>
      </c>
      <c r="L329" s="117">
        <v>545.1</v>
      </c>
      <c r="M329" s="117">
        <v>0.90890000000000004</v>
      </c>
    </row>
    <row r="330" spans="1:13">
      <c r="A330" s="65">
        <v>321</v>
      </c>
      <c r="B330" s="117" t="s">
        <v>206</v>
      </c>
      <c r="C330" s="120">
        <v>1010.1</v>
      </c>
      <c r="D330" s="118">
        <v>997.36666666666667</v>
      </c>
      <c r="E330" s="118">
        <v>970.73333333333335</v>
      </c>
      <c r="F330" s="118">
        <v>931.36666666666667</v>
      </c>
      <c r="G330" s="118">
        <v>904.73333333333335</v>
      </c>
      <c r="H330" s="118">
        <v>1036.7333333333333</v>
      </c>
      <c r="I330" s="118">
        <v>1063.3666666666668</v>
      </c>
      <c r="J330" s="118">
        <v>1102.7333333333333</v>
      </c>
      <c r="K330" s="117">
        <v>1024</v>
      </c>
      <c r="L330" s="117">
        <v>958</v>
      </c>
      <c r="M330" s="117">
        <v>4.29284</v>
      </c>
    </row>
    <row r="331" spans="1:13">
      <c r="A331" s="65">
        <v>322</v>
      </c>
      <c r="B331" s="117" t="s">
        <v>119</v>
      </c>
      <c r="C331" s="120">
        <v>63056.15</v>
      </c>
      <c r="D331" s="118">
        <v>62381.216666666667</v>
      </c>
      <c r="E331" s="118">
        <v>61340.933333333334</v>
      </c>
      <c r="F331" s="118">
        <v>59625.716666666667</v>
      </c>
      <c r="G331" s="118">
        <v>58585.433333333334</v>
      </c>
      <c r="H331" s="118">
        <v>64096.433333333334</v>
      </c>
      <c r="I331" s="118">
        <v>65136.716666666674</v>
      </c>
      <c r="J331" s="118">
        <v>66851.933333333334</v>
      </c>
      <c r="K331" s="117">
        <v>63421.5</v>
      </c>
      <c r="L331" s="117">
        <v>60666</v>
      </c>
      <c r="M331" s="117">
        <v>0.10199999999999999</v>
      </c>
    </row>
    <row r="332" spans="1:13">
      <c r="A332" s="65">
        <v>323</v>
      </c>
      <c r="B332" s="117" t="s">
        <v>1226</v>
      </c>
      <c r="C332" s="120">
        <v>81.349999999999994</v>
      </c>
      <c r="D332" s="118">
        <v>81.416666666666671</v>
      </c>
      <c r="E332" s="118">
        <v>79.433333333333337</v>
      </c>
      <c r="F332" s="118">
        <v>77.516666666666666</v>
      </c>
      <c r="G332" s="118">
        <v>75.533333333333331</v>
      </c>
      <c r="H332" s="118">
        <v>83.333333333333343</v>
      </c>
      <c r="I332" s="118">
        <v>85.316666666666663</v>
      </c>
      <c r="J332" s="118">
        <v>87.233333333333348</v>
      </c>
      <c r="K332" s="117">
        <v>83.4</v>
      </c>
      <c r="L332" s="117">
        <v>79.5</v>
      </c>
      <c r="M332" s="117">
        <v>17.958839999999999</v>
      </c>
    </row>
    <row r="333" spans="1:13">
      <c r="A333" s="65">
        <v>324</v>
      </c>
      <c r="B333" s="117" t="s">
        <v>1228</v>
      </c>
      <c r="C333" s="120">
        <v>13</v>
      </c>
      <c r="D333" s="118">
        <v>13.066666666666668</v>
      </c>
      <c r="E333" s="118">
        <v>12.883333333333336</v>
      </c>
      <c r="F333" s="118">
        <v>12.766666666666667</v>
      </c>
      <c r="G333" s="118">
        <v>12.583333333333336</v>
      </c>
      <c r="H333" s="118">
        <v>13.183333333333337</v>
      </c>
      <c r="I333" s="118">
        <v>13.366666666666671</v>
      </c>
      <c r="J333" s="118">
        <v>13.483333333333338</v>
      </c>
      <c r="K333" s="117">
        <v>13.25</v>
      </c>
      <c r="L333" s="117">
        <v>12.95</v>
      </c>
      <c r="M333" s="117">
        <v>2.9949300000000001</v>
      </c>
    </row>
    <row r="334" spans="1:13">
      <c r="A334" s="65">
        <v>325</v>
      </c>
      <c r="B334" s="117" t="s">
        <v>1242</v>
      </c>
      <c r="C334" s="120">
        <v>398.75</v>
      </c>
      <c r="D334" s="118">
        <v>395.3</v>
      </c>
      <c r="E334" s="118">
        <v>390.45000000000005</v>
      </c>
      <c r="F334" s="118">
        <v>382.15000000000003</v>
      </c>
      <c r="G334" s="118">
        <v>377.30000000000007</v>
      </c>
      <c r="H334" s="118">
        <v>403.6</v>
      </c>
      <c r="I334" s="118">
        <v>408.45000000000005</v>
      </c>
      <c r="J334" s="118">
        <v>416.75</v>
      </c>
      <c r="K334" s="117">
        <v>400.15</v>
      </c>
      <c r="L334" s="117">
        <v>387</v>
      </c>
      <c r="M334" s="117">
        <v>5.9456300000000004</v>
      </c>
    </row>
    <row r="335" spans="1:13">
      <c r="A335" s="65">
        <v>326</v>
      </c>
      <c r="B335" s="117" t="s">
        <v>378</v>
      </c>
      <c r="C335" s="120">
        <v>705.15</v>
      </c>
      <c r="D335" s="118">
        <v>693.9666666666667</v>
      </c>
      <c r="E335" s="118">
        <v>671.18333333333339</v>
      </c>
      <c r="F335" s="118">
        <v>637.2166666666667</v>
      </c>
      <c r="G335" s="118">
        <v>614.43333333333339</v>
      </c>
      <c r="H335" s="118">
        <v>727.93333333333339</v>
      </c>
      <c r="I335" s="118">
        <v>750.7166666666667</v>
      </c>
      <c r="J335" s="118">
        <v>784.68333333333339</v>
      </c>
      <c r="K335" s="117">
        <v>716.75</v>
      </c>
      <c r="L335" s="117">
        <v>660</v>
      </c>
      <c r="M335" s="117">
        <v>1.86619</v>
      </c>
    </row>
    <row r="336" spans="1:13">
      <c r="A336" s="65">
        <v>327</v>
      </c>
      <c r="B336" s="117" t="s">
        <v>1257</v>
      </c>
      <c r="C336" s="120">
        <v>67.5</v>
      </c>
      <c r="D336" s="118">
        <v>66.716666666666654</v>
      </c>
      <c r="E336" s="118">
        <v>65.583333333333314</v>
      </c>
      <c r="F336" s="118">
        <v>63.666666666666657</v>
      </c>
      <c r="G336" s="118">
        <v>62.533333333333317</v>
      </c>
      <c r="H336" s="118">
        <v>68.633333333333312</v>
      </c>
      <c r="I336" s="118">
        <v>69.766666666666666</v>
      </c>
      <c r="J336" s="118">
        <v>71.683333333333309</v>
      </c>
      <c r="K336" s="117">
        <v>67.849999999999994</v>
      </c>
      <c r="L336" s="117">
        <v>64.8</v>
      </c>
      <c r="M336" s="117">
        <v>103.22899</v>
      </c>
    </row>
    <row r="337" spans="1:13">
      <c r="A337" s="65">
        <v>328</v>
      </c>
      <c r="B337" s="117" t="s">
        <v>1259</v>
      </c>
      <c r="C337" s="120">
        <v>1597.05</v>
      </c>
      <c r="D337" s="118">
        <v>1584.0166666666667</v>
      </c>
      <c r="E337" s="118">
        <v>1558.0333333333333</v>
      </c>
      <c r="F337" s="118">
        <v>1519.0166666666667</v>
      </c>
      <c r="G337" s="118">
        <v>1493.0333333333333</v>
      </c>
      <c r="H337" s="118">
        <v>1623.0333333333333</v>
      </c>
      <c r="I337" s="118">
        <v>1649.0166666666664</v>
      </c>
      <c r="J337" s="118">
        <v>1688.0333333333333</v>
      </c>
      <c r="K337" s="117">
        <v>1610</v>
      </c>
      <c r="L337" s="117">
        <v>1545</v>
      </c>
      <c r="M337" s="117">
        <v>4.4256500000000001</v>
      </c>
    </row>
    <row r="338" spans="1:13">
      <c r="A338" s="65">
        <v>329</v>
      </c>
      <c r="B338" s="117" t="s">
        <v>1261</v>
      </c>
      <c r="C338" s="120">
        <v>626.79999999999995</v>
      </c>
      <c r="D338" s="118">
        <v>625.26666666666665</v>
      </c>
      <c r="E338" s="118">
        <v>611.5333333333333</v>
      </c>
      <c r="F338" s="118">
        <v>596.26666666666665</v>
      </c>
      <c r="G338" s="118">
        <v>582.5333333333333</v>
      </c>
      <c r="H338" s="118">
        <v>640.5333333333333</v>
      </c>
      <c r="I338" s="118">
        <v>654.26666666666665</v>
      </c>
      <c r="J338" s="118">
        <v>669.5333333333333</v>
      </c>
      <c r="K338" s="117">
        <v>639</v>
      </c>
      <c r="L338" s="117">
        <v>610</v>
      </c>
      <c r="M338" s="117">
        <v>0.11805</v>
      </c>
    </row>
    <row r="339" spans="1:13">
      <c r="A339" s="65">
        <v>330</v>
      </c>
      <c r="B339" s="117" t="s">
        <v>1262</v>
      </c>
      <c r="C339" s="120">
        <v>67.45</v>
      </c>
      <c r="D339" s="118">
        <v>68.316666666666663</v>
      </c>
      <c r="E339" s="118">
        <v>66.133333333333326</v>
      </c>
      <c r="F339" s="118">
        <v>64.816666666666663</v>
      </c>
      <c r="G339" s="118">
        <v>62.633333333333326</v>
      </c>
      <c r="H339" s="118">
        <v>69.633333333333326</v>
      </c>
      <c r="I339" s="118">
        <v>71.816666666666663</v>
      </c>
      <c r="J339" s="118">
        <v>73.133333333333326</v>
      </c>
      <c r="K339" s="117">
        <v>70.5</v>
      </c>
      <c r="L339" s="117">
        <v>67</v>
      </c>
      <c r="M339" s="117">
        <v>1.39059</v>
      </c>
    </row>
    <row r="340" spans="1:13">
      <c r="A340" s="65">
        <v>331</v>
      </c>
      <c r="B340" s="117" t="s">
        <v>371</v>
      </c>
      <c r="C340" s="120">
        <v>51.75</v>
      </c>
      <c r="D340" s="118">
        <v>52.29999999999999</v>
      </c>
      <c r="E340" s="118">
        <v>50.249999999999979</v>
      </c>
      <c r="F340" s="118">
        <v>48.749999999999986</v>
      </c>
      <c r="G340" s="118">
        <v>46.699999999999974</v>
      </c>
      <c r="H340" s="118">
        <v>53.799999999999983</v>
      </c>
      <c r="I340" s="118">
        <v>55.849999999999994</v>
      </c>
      <c r="J340" s="118">
        <v>57.349999999999987</v>
      </c>
      <c r="K340" s="117">
        <v>54.35</v>
      </c>
      <c r="L340" s="117">
        <v>50.8</v>
      </c>
      <c r="M340" s="117">
        <v>100.32158</v>
      </c>
    </row>
    <row r="341" spans="1:13">
      <c r="A341" s="65">
        <v>332</v>
      </c>
      <c r="B341" s="117" t="s">
        <v>1266</v>
      </c>
      <c r="C341" s="120">
        <v>108.9</v>
      </c>
      <c r="D341" s="118">
        <v>109.76666666666667</v>
      </c>
      <c r="E341" s="118">
        <v>107.63333333333333</v>
      </c>
      <c r="F341" s="118">
        <v>106.36666666666666</v>
      </c>
      <c r="G341" s="118">
        <v>104.23333333333332</v>
      </c>
      <c r="H341" s="118">
        <v>111.03333333333333</v>
      </c>
      <c r="I341" s="118">
        <v>113.16666666666669</v>
      </c>
      <c r="J341" s="118">
        <v>114.43333333333334</v>
      </c>
      <c r="K341" s="117">
        <v>111.9</v>
      </c>
      <c r="L341" s="117">
        <v>108.5</v>
      </c>
      <c r="M341" s="117">
        <v>0.72682999999999998</v>
      </c>
    </row>
    <row r="342" spans="1:13">
      <c r="A342" s="65">
        <v>333</v>
      </c>
      <c r="B342" s="117" t="s">
        <v>243</v>
      </c>
      <c r="C342" s="120">
        <v>66.849999999999994</v>
      </c>
      <c r="D342" s="118">
        <v>65.8</v>
      </c>
      <c r="E342" s="118">
        <v>64.3</v>
      </c>
      <c r="F342" s="118">
        <v>61.75</v>
      </c>
      <c r="G342" s="118">
        <v>60.25</v>
      </c>
      <c r="H342" s="118">
        <v>68.349999999999994</v>
      </c>
      <c r="I342" s="118">
        <v>69.849999999999994</v>
      </c>
      <c r="J342" s="118">
        <v>72.399999999999991</v>
      </c>
      <c r="K342" s="117">
        <v>67.3</v>
      </c>
      <c r="L342" s="117">
        <v>63.25</v>
      </c>
      <c r="M342" s="117">
        <v>85.45008</v>
      </c>
    </row>
    <row r="343" spans="1:13">
      <c r="A343" s="65">
        <v>334</v>
      </c>
      <c r="B343" s="117" t="s">
        <v>1274</v>
      </c>
      <c r="C343" s="120">
        <v>437.2</v>
      </c>
      <c r="D343" s="118">
        <v>439.63333333333327</v>
      </c>
      <c r="E343" s="118">
        <v>430.11666666666656</v>
      </c>
      <c r="F343" s="118">
        <v>423.0333333333333</v>
      </c>
      <c r="G343" s="118">
        <v>413.51666666666659</v>
      </c>
      <c r="H343" s="118">
        <v>446.71666666666653</v>
      </c>
      <c r="I343" s="118">
        <v>456.23333333333329</v>
      </c>
      <c r="J343" s="118">
        <v>463.31666666666649</v>
      </c>
      <c r="K343" s="117">
        <v>449.15</v>
      </c>
      <c r="L343" s="117">
        <v>432.55</v>
      </c>
      <c r="M343" s="117">
        <v>7.9280000000000003E-2</v>
      </c>
    </row>
    <row r="344" spans="1:13">
      <c r="A344" s="65">
        <v>335</v>
      </c>
      <c r="B344" s="117" t="s">
        <v>1276</v>
      </c>
      <c r="C344" s="120">
        <v>40.700000000000003</v>
      </c>
      <c r="D344" s="118">
        <v>41.083333333333336</v>
      </c>
      <c r="E344" s="118">
        <v>40.116666666666674</v>
      </c>
      <c r="F344" s="118">
        <v>39.533333333333339</v>
      </c>
      <c r="G344" s="118">
        <v>38.566666666666677</v>
      </c>
      <c r="H344" s="118">
        <v>41.666666666666671</v>
      </c>
      <c r="I344" s="118">
        <v>42.633333333333326</v>
      </c>
      <c r="J344" s="118">
        <v>43.216666666666669</v>
      </c>
      <c r="K344" s="117">
        <v>42.05</v>
      </c>
      <c r="L344" s="117">
        <v>40.5</v>
      </c>
      <c r="M344" s="117">
        <v>5.9291</v>
      </c>
    </row>
    <row r="345" spans="1:13">
      <c r="A345" s="65">
        <v>336</v>
      </c>
      <c r="B345" s="117" t="s">
        <v>1281</v>
      </c>
      <c r="C345" s="120">
        <v>32.9</v>
      </c>
      <c r="D345" s="118">
        <v>33.166666666666664</v>
      </c>
      <c r="E345" s="118">
        <v>32.533333333333331</v>
      </c>
      <c r="F345" s="118">
        <v>32.166666666666664</v>
      </c>
      <c r="G345" s="118">
        <v>31.533333333333331</v>
      </c>
      <c r="H345" s="118">
        <v>33.533333333333331</v>
      </c>
      <c r="I345" s="118">
        <v>34.166666666666671</v>
      </c>
      <c r="J345" s="118">
        <v>34.533333333333331</v>
      </c>
      <c r="K345" s="117">
        <v>33.799999999999997</v>
      </c>
      <c r="L345" s="117">
        <v>32.799999999999997</v>
      </c>
      <c r="M345" s="117">
        <v>3.71712</v>
      </c>
    </row>
    <row r="346" spans="1:13">
      <c r="A346" s="65">
        <v>337</v>
      </c>
      <c r="B346" s="117" t="s">
        <v>1283</v>
      </c>
      <c r="C346" s="120">
        <v>220.25</v>
      </c>
      <c r="D346" s="118">
        <v>218.69999999999996</v>
      </c>
      <c r="E346" s="118">
        <v>215.74999999999991</v>
      </c>
      <c r="F346" s="118">
        <v>211.24999999999994</v>
      </c>
      <c r="G346" s="118">
        <v>208.2999999999999</v>
      </c>
      <c r="H346" s="118">
        <v>223.19999999999993</v>
      </c>
      <c r="I346" s="118">
        <v>226.14999999999998</v>
      </c>
      <c r="J346" s="118">
        <v>230.64999999999995</v>
      </c>
      <c r="K346" s="117">
        <v>221.65</v>
      </c>
      <c r="L346" s="117">
        <v>214.2</v>
      </c>
      <c r="M346" s="117">
        <v>5.5199999999999999E-2</v>
      </c>
    </row>
    <row r="347" spans="1:13">
      <c r="A347" s="65">
        <v>338</v>
      </c>
      <c r="B347" s="117" t="s">
        <v>120</v>
      </c>
      <c r="C347" s="120">
        <v>24.25</v>
      </c>
      <c r="D347" s="118">
        <v>24.133333333333336</v>
      </c>
      <c r="E347" s="118">
        <v>23.866666666666674</v>
      </c>
      <c r="F347" s="118">
        <v>23.483333333333338</v>
      </c>
      <c r="G347" s="118">
        <v>23.216666666666676</v>
      </c>
      <c r="H347" s="118">
        <v>24.516666666666673</v>
      </c>
      <c r="I347" s="118">
        <v>24.783333333333331</v>
      </c>
      <c r="J347" s="118">
        <v>25.166666666666671</v>
      </c>
      <c r="K347" s="117">
        <v>24.4</v>
      </c>
      <c r="L347" s="117">
        <v>23.75</v>
      </c>
      <c r="M347" s="117">
        <v>20.38888</v>
      </c>
    </row>
    <row r="348" spans="1:13">
      <c r="A348" s="65">
        <v>339</v>
      </c>
      <c r="B348" s="117" t="s">
        <v>1290</v>
      </c>
      <c r="C348" s="120">
        <v>1192</v>
      </c>
      <c r="D348" s="118">
        <v>1193.5666666666666</v>
      </c>
      <c r="E348" s="118">
        <v>1169.4333333333332</v>
      </c>
      <c r="F348" s="118">
        <v>1146.8666666666666</v>
      </c>
      <c r="G348" s="118">
        <v>1122.7333333333331</v>
      </c>
      <c r="H348" s="118">
        <v>1216.1333333333332</v>
      </c>
      <c r="I348" s="118">
        <v>1240.2666666666664</v>
      </c>
      <c r="J348" s="118">
        <v>1262.8333333333333</v>
      </c>
      <c r="K348" s="117">
        <v>1217.7</v>
      </c>
      <c r="L348" s="117">
        <v>1171</v>
      </c>
      <c r="M348" s="117">
        <v>9.1950400000000005</v>
      </c>
    </row>
    <row r="349" spans="1:13">
      <c r="A349" s="65">
        <v>340</v>
      </c>
      <c r="B349" s="117" t="s">
        <v>1294</v>
      </c>
      <c r="C349" s="120">
        <v>1602.55</v>
      </c>
      <c r="D349" s="118">
        <v>1620.8500000000001</v>
      </c>
      <c r="E349" s="118">
        <v>1566.7000000000003</v>
      </c>
      <c r="F349" s="118">
        <v>1530.8500000000001</v>
      </c>
      <c r="G349" s="118">
        <v>1476.7000000000003</v>
      </c>
      <c r="H349" s="118">
        <v>1656.7000000000003</v>
      </c>
      <c r="I349" s="118">
        <v>1710.8500000000004</v>
      </c>
      <c r="J349" s="118">
        <v>1746.7000000000003</v>
      </c>
      <c r="K349" s="117">
        <v>1675</v>
      </c>
      <c r="L349" s="117">
        <v>1585</v>
      </c>
      <c r="M349" s="117">
        <v>0.30352000000000001</v>
      </c>
    </row>
    <row r="350" spans="1:13">
      <c r="A350" s="65">
        <v>341</v>
      </c>
      <c r="B350" s="117" t="s">
        <v>1918</v>
      </c>
      <c r="C350" s="120">
        <v>81</v>
      </c>
      <c r="D350" s="118">
        <v>82.033333333333331</v>
      </c>
      <c r="E350" s="118">
        <v>79.316666666666663</v>
      </c>
      <c r="F350" s="118">
        <v>77.633333333333326</v>
      </c>
      <c r="G350" s="118">
        <v>74.916666666666657</v>
      </c>
      <c r="H350" s="118">
        <v>83.716666666666669</v>
      </c>
      <c r="I350" s="118">
        <v>86.433333333333337</v>
      </c>
      <c r="J350" s="118">
        <v>88.116666666666674</v>
      </c>
      <c r="K350" s="117">
        <v>84.75</v>
      </c>
      <c r="L350" s="117">
        <v>80.349999999999994</v>
      </c>
      <c r="M350" s="117">
        <v>5.1443899999999996</v>
      </c>
    </row>
    <row r="351" spans="1:13">
      <c r="A351" s="65">
        <v>342</v>
      </c>
      <c r="B351" s="117" t="s">
        <v>121</v>
      </c>
      <c r="C351" s="120">
        <v>106.3</v>
      </c>
      <c r="D351" s="118">
        <v>106.58333333333333</v>
      </c>
      <c r="E351" s="118">
        <v>103.76666666666665</v>
      </c>
      <c r="F351" s="118">
        <v>101.23333333333332</v>
      </c>
      <c r="G351" s="118">
        <v>98.416666666666643</v>
      </c>
      <c r="H351" s="118">
        <v>109.11666666666666</v>
      </c>
      <c r="I351" s="118">
        <v>111.93333333333335</v>
      </c>
      <c r="J351" s="118">
        <v>114.46666666666667</v>
      </c>
      <c r="K351" s="117">
        <v>109.4</v>
      </c>
      <c r="L351" s="117">
        <v>104.05</v>
      </c>
      <c r="M351" s="117">
        <v>28.549700000000001</v>
      </c>
    </row>
    <row r="352" spans="1:13">
      <c r="A352" s="65">
        <v>343</v>
      </c>
      <c r="B352" s="117" t="s">
        <v>122</v>
      </c>
      <c r="C352" s="120">
        <v>159.30000000000001</v>
      </c>
      <c r="D352" s="118">
        <v>158.11666666666667</v>
      </c>
      <c r="E352" s="118">
        <v>155.98333333333335</v>
      </c>
      <c r="F352" s="118">
        <v>152.66666666666669</v>
      </c>
      <c r="G352" s="118">
        <v>150.53333333333336</v>
      </c>
      <c r="H352" s="118">
        <v>161.43333333333334</v>
      </c>
      <c r="I352" s="118">
        <v>163.56666666666666</v>
      </c>
      <c r="J352" s="118">
        <v>166.88333333333333</v>
      </c>
      <c r="K352" s="117">
        <v>160.25</v>
      </c>
      <c r="L352" s="117">
        <v>154.80000000000001</v>
      </c>
      <c r="M352" s="117">
        <v>77.832679999999996</v>
      </c>
    </row>
    <row r="353" spans="1:13">
      <c r="A353" s="65">
        <v>344</v>
      </c>
      <c r="B353" s="117" t="s">
        <v>1310</v>
      </c>
      <c r="C353" s="120">
        <v>422.85</v>
      </c>
      <c r="D353" s="118">
        <v>420.95</v>
      </c>
      <c r="E353" s="118">
        <v>411.95</v>
      </c>
      <c r="F353" s="118">
        <v>401.05</v>
      </c>
      <c r="G353" s="118">
        <v>392.05</v>
      </c>
      <c r="H353" s="118">
        <v>431.84999999999997</v>
      </c>
      <c r="I353" s="118">
        <v>440.84999999999997</v>
      </c>
      <c r="J353" s="118">
        <v>451.74999999999994</v>
      </c>
      <c r="K353" s="117">
        <v>429.95</v>
      </c>
      <c r="L353" s="117">
        <v>410.05</v>
      </c>
      <c r="M353" s="117">
        <v>1.66448</v>
      </c>
    </row>
    <row r="354" spans="1:13">
      <c r="A354" s="65">
        <v>345</v>
      </c>
      <c r="B354" s="117" t="s">
        <v>123</v>
      </c>
      <c r="C354" s="120">
        <v>3547.2</v>
      </c>
      <c r="D354" s="118">
        <v>3568.9333333333329</v>
      </c>
      <c r="E354" s="118">
        <v>3508.266666666666</v>
      </c>
      <c r="F354" s="118">
        <v>3469.333333333333</v>
      </c>
      <c r="G354" s="118">
        <v>3408.6666666666661</v>
      </c>
      <c r="H354" s="118">
        <v>3607.8666666666659</v>
      </c>
      <c r="I354" s="118">
        <v>3668.5333333333328</v>
      </c>
      <c r="J354" s="118">
        <v>3707.4666666666658</v>
      </c>
      <c r="K354" s="117">
        <v>3629.6</v>
      </c>
      <c r="L354" s="117">
        <v>3530</v>
      </c>
      <c r="M354" s="117">
        <v>0.34897</v>
      </c>
    </row>
    <row r="355" spans="1:13">
      <c r="A355" s="65">
        <v>346</v>
      </c>
      <c r="B355" s="117" t="s">
        <v>207</v>
      </c>
      <c r="C355" s="120">
        <v>200.15</v>
      </c>
      <c r="D355" s="118">
        <v>198.69999999999996</v>
      </c>
      <c r="E355" s="118">
        <v>195.39999999999992</v>
      </c>
      <c r="F355" s="118">
        <v>190.64999999999995</v>
      </c>
      <c r="G355" s="118">
        <v>187.34999999999991</v>
      </c>
      <c r="H355" s="118">
        <v>203.44999999999993</v>
      </c>
      <c r="I355" s="118">
        <v>206.74999999999994</v>
      </c>
      <c r="J355" s="118">
        <v>211.49999999999994</v>
      </c>
      <c r="K355" s="117">
        <v>202</v>
      </c>
      <c r="L355" s="117">
        <v>193.95</v>
      </c>
      <c r="M355" s="117">
        <v>8.4114799999999992</v>
      </c>
    </row>
    <row r="356" spans="1:13">
      <c r="A356" s="65">
        <v>347</v>
      </c>
      <c r="B356" s="117" t="s">
        <v>1316</v>
      </c>
      <c r="C356" s="120">
        <v>212.85</v>
      </c>
      <c r="D356" s="118">
        <v>213.08333333333334</v>
      </c>
      <c r="E356" s="118">
        <v>212.01666666666668</v>
      </c>
      <c r="F356" s="118">
        <v>211.18333333333334</v>
      </c>
      <c r="G356" s="118">
        <v>210.11666666666667</v>
      </c>
      <c r="H356" s="118">
        <v>213.91666666666669</v>
      </c>
      <c r="I356" s="118">
        <v>214.98333333333335</v>
      </c>
      <c r="J356" s="118">
        <v>215.81666666666669</v>
      </c>
      <c r="K356" s="117">
        <v>214.15</v>
      </c>
      <c r="L356" s="117">
        <v>212.25</v>
      </c>
      <c r="M356" s="117">
        <v>2.1727099999999999</v>
      </c>
    </row>
    <row r="357" spans="1:13">
      <c r="A357" s="65">
        <v>348</v>
      </c>
      <c r="B357" s="117" t="s">
        <v>124</v>
      </c>
      <c r="C357" s="120">
        <v>151.80000000000001</v>
      </c>
      <c r="D357" s="118">
        <v>152.75</v>
      </c>
      <c r="E357" s="118">
        <v>148.69999999999999</v>
      </c>
      <c r="F357" s="118">
        <v>145.6</v>
      </c>
      <c r="G357" s="118">
        <v>141.54999999999998</v>
      </c>
      <c r="H357" s="118">
        <v>155.85</v>
      </c>
      <c r="I357" s="118">
        <v>159.9</v>
      </c>
      <c r="J357" s="118">
        <v>163</v>
      </c>
      <c r="K357" s="117">
        <v>156.80000000000001</v>
      </c>
      <c r="L357" s="117">
        <v>149.65</v>
      </c>
      <c r="M357" s="117">
        <v>94.272289999999998</v>
      </c>
    </row>
    <row r="358" spans="1:13">
      <c r="A358" s="65">
        <v>349</v>
      </c>
      <c r="B358" s="117" t="s">
        <v>125</v>
      </c>
      <c r="C358" s="120">
        <v>65.95</v>
      </c>
      <c r="D358" s="118">
        <v>65.416666666666671</v>
      </c>
      <c r="E358" s="118">
        <v>64.033333333333346</v>
      </c>
      <c r="F358" s="118">
        <v>62.116666666666674</v>
      </c>
      <c r="G358" s="118">
        <v>60.733333333333348</v>
      </c>
      <c r="H358" s="118">
        <v>67.333333333333343</v>
      </c>
      <c r="I358" s="118">
        <v>68.716666666666669</v>
      </c>
      <c r="J358" s="118">
        <v>70.63333333333334</v>
      </c>
      <c r="K358" s="117">
        <v>66.8</v>
      </c>
      <c r="L358" s="117">
        <v>63.5</v>
      </c>
      <c r="M358" s="117">
        <v>47.348439999999997</v>
      </c>
    </row>
    <row r="359" spans="1:13">
      <c r="A359" s="65">
        <v>350</v>
      </c>
      <c r="B359" s="117" t="s">
        <v>318</v>
      </c>
      <c r="C359" s="120">
        <v>81.599999999999994</v>
      </c>
      <c r="D359" s="118">
        <v>81.8</v>
      </c>
      <c r="E359" s="118">
        <v>80.8</v>
      </c>
      <c r="F359" s="118">
        <v>80</v>
      </c>
      <c r="G359" s="118">
        <v>79</v>
      </c>
      <c r="H359" s="118">
        <v>82.6</v>
      </c>
      <c r="I359" s="118">
        <v>83.6</v>
      </c>
      <c r="J359" s="118">
        <v>84.399999999999991</v>
      </c>
      <c r="K359" s="117">
        <v>82.8</v>
      </c>
      <c r="L359" s="117">
        <v>81</v>
      </c>
      <c r="M359" s="117">
        <v>0.10521999999999999</v>
      </c>
    </row>
    <row r="360" spans="1:13">
      <c r="A360" s="65">
        <v>351</v>
      </c>
      <c r="B360" s="117" t="s">
        <v>231</v>
      </c>
      <c r="C360" s="120">
        <v>29427.9</v>
      </c>
      <c r="D360" s="118">
        <v>29095.966666666664</v>
      </c>
      <c r="E360" s="118">
        <v>28541.933333333327</v>
      </c>
      <c r="F360" s="118">
        <v>27655.966666666664</v>
      </c>
      <c r="G360" s="118">
        <v>27101.933333333327</v>
      </c>
      <c r="H360" s="118">
        <v>29981.933333333327</v>
      </c>
      <c r="I360" s="118">
        <v>30535.96666666666</v>
      </c>
      <c r="J360" s="118">
        <v>31421.933333333327</v>
      </c>
      <c r="K360" s="117">
        <v>29650</v>
      </c>
      <c r="L360" s="117">
        <v>28210</v>
      </c>
      <c r="M360" s="117">
        <v>0.21231</v>
      </c>
    </row>
    <row r="361" spans="1:13">
      <c r="A361" s="65">
        <v>352</v>
      </c>
      <c r="B361" s="117" t="s">
        <v>1342</v>
      </c>
      <c r="C361" s="120">
        <v>251.05</v>
      </c>
      <c r="D361" s="118">
        <v>250.61666666666667</v>
      </c>
      <c r="E361" s="118">
        <v>246.43333333333334</v>
      </c>
      <c r="F361" s="118">
        <v>241.81666666666666</v>
      </c>
      <c r="G361" s="118">
        <v>237.63333333333333</v>
      </c>
      <c r="H361" s="118">
        <v>255.23333333333335</v>
      </c>
      <c r="I361" s="118">
        <v>259.41666666666669</v>
      </c>
      <c r="J361" s="118">
        <v>264.03333333333336</v>
      </c>
      <c r="K361" s="117">
        <v>254.8</v>
      </c>
      <c r="L361" s="117">
        <v>246</v>
      </c>
      <c r="M361" s="117">
        <v>1.5444500000000001</v>
      </c>
    </row>
    <row r="362" spans="1:13">
      <c r="A362" s="65">
        <v>353</v>
      </c>
      <c r="B362" s="117" t="s">
        <v>353</v>
      </c>
      <c r="C362" s="120">
        <v>49.35</v>
      </c>
      <c r="D362" s="118">
        <v>49.65</v>
      </c>
      <c r="E362" s="118">
        <v>46.55</v>
      </c>
      <c r="F362" s="118">
        <v>43.75</v>
      </c>
      <c r="G362" s="118">
        <v>40.65</v>
      </c>
      <c r="H362" s="118">
        <v>52.449999999999996</v>
      </c>
      <c r="I362" s="118">
        <v>55.550000000000004</v>
      </c>
      <c r="J362" s="118">
        <v>58.349999999999994</v>
      </c>
      <c r="K362" s="117">
        <v>52.75</v>
      </c>
      <c r="L362" s="117">
        <v>46.85</v>
      </c>
      <c r="M362" s="117">
        <v>122.55468</v>
      </c>
    </row>
    <row r="363" spans="1:13">
      <c r="A363" s="65">
        <v>354</v>
      </c>
      <c r="B363" s="117" t="s">
        <v>209</v>
      </c>
      <c r="C363" s="120">
        <v>1924.35</v>
      </c>
      <c r="D363" s="118">
        <v>1885.3166666666668</v>
      </c>
      <c r="E363" s="118">
        <v>1833.9333333333336</v>
      </c>
      <c r="F363" s="118">
        <v>1743.5166666666669</v>
      </c>
      <c r="G363" s="118">
        <v>1692.1333333333337</v>
      </c>
      <c r="H363" s="118">
        <v>1975.7333333333336</v>
      </c>
      <c r="I363" s="118">
        <v>2027.1166666666668</v>
      </c>
      <c r="J363" s="118">
        <v>2117.5333333333338</v>
      </c>
      <c r="K363" s="117">
        <v>1936.7</v>
      </c>
      <c r="L363" s="117">
        <v>1794.9</v>
      </c>
      <c r="M363" s="117">
        <v>10.958830000000001</v>
      </c>
    </row>
    <row r="364" spans="1:13">
      <c r="A364" s="65">
        <v>355</v>
      </c>
      <c r="B364" s="117" t="s">
        <v>1350</v>
      </c>
      <c r="C364" s="120">
        <v>556.70000000000005</v>
      </c>
      <c r="D364" s="118">
        <v>556.01666666666677</v>
      </c>
      <c r="E364" s="118">
        <v>549.68333333333351</v>
      </c>
      <c r="F364" s="118">
        <v>542.66666666666674</v>
      </c>
      <c r="G364" s="118">
        <v>536.33333333333348</v>
      </c>
      <c r="H364" s="118">
        <v>563.03333333333353</v>
      </c>
      <c r="I364" s="118">
        <v>569.36666666666679</v>
      </c>
      <c r="J364" s="118">
        <v>576.38333333333355</v>
      </c>
      <c r="K364" s="117">
        <v>562.35</v>
      </c>
      <c r="L364" s="117">
        <v>549</v>
      </c>
      <c r="M364" s="117">
        <v>2.01355</v>
      </c>
    </row>
    <row r="365" spans="1:13">
      <c r="A365" s="65">
        <v>356</v>
      </c>
      <c r="B365" s="117" t="s">
        <v>126</v>
      </c>
      <c r="C365" s="120">
        <v>217.9</v>
      </c>
      <c r="D365" s="118">
        <v>215.53333333333333</v>
      </c>
      <c r="E365" s="118">
        <v>212.26666666666665</v>
      </c>
      <c r="F365" s="118">
        <v>206.63333333333333</v>
      </c>
      <c r="G365" s="118">
        <v>203.36666666666665</v>
      </c>
      <c r="H365" s="118">
        <v>221.16666666666666</v>
      </c>
      <c r="I365" s="118">
        <v>224.43333333333337</v>
      </c>
      <c r="J365" s="118">
        <v>230.06666666666666</v>
      </c>
      <c r="K365" s="117">
        <v>218.8</v>
      </c>
      <c r="L365" s="117">
        <v>209.9</v>
      </c>
      <c r="M365" s="117">
        <v>34.660080000000001</v>
      </c>
    </row>
    <row r="366" spans="1:13">
      <c r="A366" s="65">
        <v>357</v>
      </c>
      <c r="B366" s="117" t="s">
        <v>127</v>
      </c>
      <c r="C366" s="120">
        <v>84.25</v>
      </c>
      <c r="D366" s="118">
        <v>83.533333333333331</v>
      </c>
      <c r="E366" s="118">
        <v>82.066666666666663</v>
      </c>
      <c r="F366" s="118">
        <v>79.883333333333326</v>
      </c>
      <c r="G366" s="118">
        <v>78.416666666666657</v>
      </c>
      <c r="H366" s="118">
        <v>85.716666666666669</v>
      </c>
      <c r="I366" s="118">
        <v>87.183333333333337</v>
      </c>
      <c r="J366" s="118">
        <v>89.366666666666674</v>
      </c>
      <c r="K366" s="117">
        <v>85</v>
      </c>
      <c r="L366" s="117">
        <v>81.349999999999994</v>
      </c>
      <c r="M366" s="117">
        <v>67.387450000000001</v>
      </c>
    </row>
    <row r="367" spans="1:13">
      <c r="A367" s="65">
        <v>358</v>
      </c>
      <c r="B367" s="117" t="s">
        <v>1353</v>
      </c>
      <c r="C367" s="120">
        <v>2938.65</v>
      </c>
      <c r="D367" s="118">
        <v>2917.5666666666671</v>
      </c>
      <c r="E367" s="118">
        <v>2863.3333333333339</v>
      </c>
      <c r="F367" s="118">
        <v>2788.0166666666669</v>
      </c>
      <c r="G367" s="118">
        <v>2733.7833333333338</v>
      </c>
      <c r="H367" s="118">
        <v>2992.8833333333341</v>
      </c>
      <c r="I367" s="118">
        <v>3047.1166666666668</v>
      </c>
      <c r="J367" s="118">
        <v>3122.4333333333343</v>
      </c>
      <c r="K367" s="117">
        <v>2971.8</v>
      </c>
      <c r="L367" s="117">
        <v>2842.25</v>
      </c>
      <c r="M367" s="117">
        <v>0.30728</v>
      </c>
    </row>
    <row r="368" spans="1:13">
      <c r="A368" s="65">
        <v>359</v>
      </c>
      <c r="B368" s="117" t="s">
        <v>320</v>
      </c>
      <c r="C368" s="120">
        <v>14</v>
      </c>
      <c r="D368" s="118">
        <v>14.15</v>
      </c>
      <c r="E368" s="118">
        <v>13.8</v>
      </c>
      <c r="F368" s="118">
        <v>13.6</v>
      </c>
      <c r="G368" s="118">
        <v>13.25</v>
      </c>
      <c r="H368" s="118">
        <v>14.350000000000001</v>
      </c>
      <c r="I368" s="118">
        <v>14.7</v>
      </c>
      <c r="J368" s="118">
        <v>14.900000000000002</v>
      </c>
      <c r="K368" s="117">
        <v>14.5</v>
      </c>
      <c r="L368" s="117">
        <v>13.95</v>
      </c>
      <c r="M368" s="117">
        <v>6.7622400000000003</v>
      </c>
    </row>
    <row r="369" spans="1:13">
      <c r="A369" s="65">
        <v>360</v>
      </c>
      <c r="B369" s="117" t="s">
        <v>210</v>
      </c>
      <c r="C369" s="120">
        <v>9192.5499999999993</v>
      </c>
      <c r="D369" s="118">
        <v>9111.5666666666657</v>
      </c>
      <c r="E369" s="118">
        <v>8993.1333333333314</v>
      </c>
      <c r="F369" s="118">
        <v>8793.7166666666653</v>
      </c>
      <c r="G369" s="118">
        <v>8675.283333333331</v>
      </c>
      <c r="H369" s="118">
        <v>9310.9833333333318</v>
      </c>
      <c r="I369" s="118">
        <v>9429.4166666666661</v>
      </c>
      <c r="J369" s="118">
        <v>9628.8333333333321</v>
      </c>
      <c r="K369" s="117">
        <v>9230</v>
      </c>
      <c r="L369" s="117">
        <v>8912.15</v>
      </c>
      <c r="M369" s="117">
        <v>2.2870000000000001E-2</v>
      </c>
    </row>
    <row r="370" spans="1:13">
      <c r="A370" s="65">
        <v>361</v>
      </c>
      <c r="B370" s="117" t="s">
        <v>1361</v>
      </c>
      <c r="C370" s="120">
        <v>545.15</v>
      </c>
      <c r="D370" s="118">
        <v>549.41666666666663</v>
      </c>
      <c r="E370" s="118">
        <v>533.83333333333326</v>
      </c>
      <c r="F370" s="118">
        <v>522.51666666666665</v>
      </c>
      <c r="G370" s="118">
        <v>506.93333333333328</v>
      </c>
      <c r="H370" s="118">
        <v>560.73333333333323</v>
      </c>
      <c r="I370" s="118">
        <v>576.31666666666649</v>
      </c>
      <c r="J370" s="118">
        <v>587.63333333333321</v>
      </c>
      <c r="K370" s="117">
        <v>565</v>
      </c>
      <c r="L370" s="117">
        <v>538.1</v>
      </c>
      <c r="M370" s="117">
        <v>10.158060000000001</v>
      </c>
    </row>
    <row r="371" spans="1:13">
      <c r="A371" s="65">
        <v>362</v>
      </c>
      <c r="B371" s="117" t="s">
        <v>208</v>
      </c>
      <c r="C371" s="120">
        <v>936.3</v>
      </c>
      <c r="D371" s="118">
        <v>931.7833333333333</v>
      </c>
      <c r="E371" s="118">
        <v>922.56666666666661</v>
      </c>
      <c r="F371" s="118">
        <v>908.83333333333326</v>
      </c>
      <c r="G371" s="118">
        <v>899.61666666666656</v>
      </c>
      <c r="H371" s="118">
        <v>945.51666666666665</v>
      </c>
      <c r="I371" s="118">
        <v>954.73333333333335</v>
      </c>
      <c r="J371" s="118">
        <v>968.4666666666667</v>
      </c>
      <c r="K371" s="117">
        <v>941</v>
      </c>
      <c r="L371" s="117">
        <v>918.05</v>
      </c>
      <c r="M371" s="117">
        <v>2.57429</v>
      </c>
    </row>
    <row r="372" spans="1:13">
      <c r="A372" s="65">
        <v>363</v>
      </c>
      <c r="B372" s="117" t="s">
        <v>1364</v>
      </c>
      <c r="C372" s="120">
        <v>713.15</v>
      </c>
      <c r="D372" s="118">
        <v>713.75</v>
      </c>
      <c r="E372" s="118">
        <v>695.4</v>
      </c>
      <c r="F372" s="118">
        <v>677.65</v>
      </c>
      <c r="G372" s="118">
        <v>659.3</v>
      </c>
      <c r="H372" s="118">
        <v>731.5</v>
      </c>
      <c r="I372" s="118">
        <v>749.84999999999991</v>
      </c>
      <c r="J372" s="118">
        <v>767.6</v>
      </c>
      <c r="K372" s="117">
        <v>732.1</v>
      </c>
      <c r="L372" s="117">
        <v>696</v>
      </c>
      <c r="M372" s="117">
        <v>0.65815999999999997</v>
      </c>
    </row>
    <row r="373" spans="1:13">
      <c r="A373" s="65">
        <v>364</v>
      </c>
      <c r="B373" s="117" t="s">
        <v>128</v>
      </c>
      <c r="C373" s="120">
        <v>66.150000000000006</v>
      </c>
      <c r="D373" s="118">
        <v>66.216666666666669</v>
      </c>
      <c r="E373" s="118">
        <v>65.183333333333337</v>
      </c>
      <c r="F373" s="118">
        <v>64.216666666666669</v>
      </c>
      <c r="G373" s="118">
        <v>63.183333333333337</v>
      </c>
      <c r="H373" s="118">
        <v>67.183333333333337</v>
      </c>
      <c r="I373" s="118">
        <v>68.216666666666669</v>
      </c>
      <c r="J373" s="118">
        <v>69.183333333333337</v>
      </c>
      <c r="K373" s="117">
        <v>67.25</v>
      </c>
      <c r="L373" s="117">
        <v>65.25</v>
      </c>
      <c r="M373" s="117">
        <v>209.15567999999999</v>
      </c>
    </row>
    <row r="374" spans="1:13">
      <c r="A374" s="65">
        <v>365</v>
      </c>
      <c r="B374" s="117" t="s">
        <v>1978</v>
      </c>
      <c r="C374" s="120">
        <v>700.65</v>
      </c>
      <c r="D374" s="118">
        <v>708.09999999999991</v>
      </c>
      <c r="E374" s="118">
        <v>692.64999999999986</v>
      </c>
      <c r="F374" s="118">
        <v>684.65</v>
      </c>
      <c r="G374" s="118">
        <v>669.19999999999993</v>
      </c>
      <c r="H374" s="118">
        <v>716.0999999999998</v>
      </c>
      <c r="I374" s="118">
        <v>731.54999999999984</v>
      </c>
      <c r="J374" s="118">
        <v>739.54999999999973</v>
      </c>
      <c r="K374" s="117">
        <v>723.55</v>
      </c>
      <c r="L374" s="117">
        <v>700.1</v>
      </c>
      <c r="M374" s="117">
        <v>2.2640199999999999</v>
      </c>
    </row>
    <row r="375" spans="1:13">
      <c r="A375" s="65">
        <v>366</v>
      </c>
      <c r="B375" s="117" t="s">
        <v>1371</v>
      </c>
      <c r="C375" s="120">
        <v>127</v>
      </c>
      <c r="D375" s="118">
        <v>126.33333333333333</v>
      </c>
      <c r="E375" s="118">
        <v>124.71666666666665</v>
      </c>
      <c r="F375" s="118">
        <v>122.43333333333332</v>
      </c>
      <c r="G375" s="118">
        <v>120.81666666666665</v>
      </c>
      <c r="H375" s="118">
        <v>128.61666666666667</v>
      </c>
      <c r="I375" s="118">
        <v>130.23333333333335</v>
      </c>
      <c r="J375" s="118">
        <v>132.51666666666665</v>
      </c>
      <c r="K375" s="117">
        <v>127.95</v>
      </c>
      <c r="L375" s="117">
        <v>124.05</v>
      </c>
      <c r="M375" s="117">
        <v>0.38696999999999998</v>
      </c>
    </row>
    <row r="376" spans="1:13">
      <c r="A376" s="65">
        <v>367</v>
      </c>
      <c r="B376" s="117" t="s">
        <v>129</v>
      </c>
      <c r="C376" s="120">
        <v>188.4</v>
      </c>
      <c r="D376" s="118">
        <v>189.06666666666669</v>
      </c>
      <c r="E376" s="118">
        <v>187.13333333333338</v>
      </c>
      <c r="F376" s="118">
        <v>185.8666666666667</v>
      </c>
      <c r="G376" s="118">
        <v>183.93333333333339</v>
      </c>
      <c r="H376" s="118">
        <v>190.33333333333337</v>
      </c>
      <c r="I376" s="118">
        <v>192.26666666666671</v>
      </c>
      <c r="J376" s="118">
        <v>193.53333333333336</v>
      </c>
      <c r="K376" s="117">
        <v>191</v>
      </c>
      <c r="L376" s="117">
        <v>187.8</v>
      </c>
      <c r="M376" s="117">
        <v>35.948610000000002</v>
      </c>
    </row>
    <row r="377" spans="1:13">
      <c r="A377" s="65">
        <v>368</v>
      </c>
      <c r="B377" s="117" t="s">
        <v>1382</v>
      </c>
      <c r="C377" s="120">
        <v>107.7</v>
      </c>
      <c r="D377" s="118">
        <v>107.01666666666665</v>
      </c>
      <c r="E377" s="118">
        <v>105.0333333333333</v>
      </c>
      <c r="F377" s="118">
        <v>102.36666666666665</v>
      </c>
      <c r="G377" s="118">
        <v>100.3833333333333</v>
      </c>
      <c r="H377" s="118">
        <v>109.68333333333331</v>
      </c>
      <c r="I377" s="118">
        <v>111.66666666666666</v>
      </c>
      <c r="J377" s="118">
        <v>114.33333333333331</v>
      </c>
      <c r="K377" s="117">
        <v>109</v>
      </c>
      <c r="L377" s="117">
        <v>104.35</v>
      </c>
      <c r="M377" s="117">
        <v>13.744490000000001</v>
      </c>
    </row>
    <row r="378" spans="1:13">
      <c r="A378" s="65">
        <v>369</v>
      </c>
      <c r="B378" s="117" t="s">
        <v>1394</v>
      </c>
      <c r="C378" s="120">
        <v>187.9</v>
      </c>
      <c r="D378" s="118">
        <v>189.38333333333333</v>
      </c>
      <c r="E378" s="118">
        <v>184.61666666666665</v>
      </c>
      <c r="F378" s="118">
        <v>181.33333333333331</v>
      </c>
      <c r="G378" s="118">
        <v>176.56666666666663</v>
      </c>
      <c r="H378" s="118">
        <v>192.66666666666666</v>
      </c>
      <c r="I378" s="118">
        <v>197.43333333333331</v>
      </c>
      <c r="J378" s="118">
        <v>200.71666666666667</v>
      </c>
      <c r="K378" s="117">
        <v>194.15</v>
      </c>
      <c r="L378" s="117">
        <v>186.1</v>
      </c>
      <c r="M378" s="117">
        <v>0.56049000000000004</v>
      </c>
    </row>
    <row r="379" spans="1:13">
      <c r="A379" s="65">
        <v>370</v>
      </c>
      <c r="B379" s="117" t="s">
        <v>2761</v>
      </c>
      <c r="C379" s="120">
        <v>84.25</v>
      </c>
      <c r="D379" s="118">
        <v>83.283333333333331</v>
      </c>
      <c r="E379" s="118">
        <v>81.966666666666669</v>
      </c>
      <c r="F379" s="118">
        <v>79.683333333333337</v>
      </c>
      <c r="G379" s="118">
        <v>78.366666666666674</v>
      </c>
      <c r="H379" s="118">
        <v>85.566666666666663</v>
      </c>
      <c r="I379" s="118">
        <v>86.883333333333326</v>
      </c>
      <c r="J379" s="118">
        <v>89.166666666666657</v>
      </c>
      <c r="K379" s="117">
        <v>84.6</v>
      </c>
      <c r="L379" s="117">
        <v>81</v>
      </c>
      <c r="M379" s="117">
        <v>2.1902699999999999</v>
      </c>
    </row>
    <row r="380" spans="1:13">
      <c r="A380" s="65">
        <v>371</v>
      </c>
      <c r="B380" s="117" t="s">
        <v>130</v>
      </c>
      <c r="C380" s="120">
        <v>75.75</v>
      </c>
      <c r="D380" s="118">
        <v>75.233333333333334</v>
      </c>
      <c r="E380" s="118">
        <v>74.166666666666671</v>
      </c>
      <c r="F380" s="118">
        <v>72.583333333333343</v>
      </c>
      <c r="G380" s="118">
        <v>71.51666666666668</v>
      </c>
      <c r="H380" s="118">
        <v>76.816666666666663</v>
      </c>
      <c r="I380" s="118">
        <v>77.883333333333326</v>
      </c>
      <c r="J380" s="118">
        <v>79.466666666666654</v>
      </c>
      <c r="K380" s="117">
        <v>76.3</v>
      </c>
      <c r="L380" s="117">
        <v>73.650000000000006</v>
      </c>
      <c r="M380" s="117">
        <v>12.974970000000001</v>
      </c>
    </row>
    <row r="381" spans="1:13">
      <c r="A381" s="65">
        <v>372</v>
      </c>
      <c r="B381" s="117" t="s">
        <v>1401</v>
      </c>
      <c r="C381" s="120">
        <v>1295.0999999999999</v>
      </c>
      <c r="D381" s="118">
        <v>1285.7</v>
      </c>
      <c r="E381" s="118">
        <v>1251.4000000000001</v>
      </c>
      <c r="F381" s="118">
        <v>1207.7</v>
      </c>
      <c r="G381" s="118">
        <v>1173.4000000000001</v>
      </c>
      <c r="H381" s="118">
        <v>1329.4</v>
      </c>
      <c r="I381" s="118">
        <v>1363.6999999999998</v>
      </c>
      <c r="J381" s="118">
        <v>1407.4</v>
      </c>
      <c r="K381" s="117">
        <v>1320</v>
      </c>
      <c r="L381" s="117">
        <v>1242</v>
      </c>
      <c r="M381" s="117">
        <v>3.5464000000000002</v>
      </c>
    </row>
    <row r="382" spans="1:13">
      <c r="A382" s="65">
        <v>373</v>
      </c>
      <c r="B382" s="117" t="s">
        <v>1907</v>
      </c>
      <c r="C382" s="120">
        <v>686</v>
      </c>
      <c r="D382" s="118">
        <v>693.66666666666663</v>
      </c>
      <c r="E382" s="118">
        <v>667.33333333333326</v>
      </c>
      <c r="F382" s="118">
        <v>648.66666666666663</v>
      </c>
      <c r="G382" s="118">
        <v>622.33333333333326</v>
      </c>
      <c r="H382" s="118">
        <v>712.33333333333326</v>
      </c>
      <c r="I382" s="118">
        <v>738.66666666666652</v>
      </c>
      <c r="J382" s="118">
        <v>757.33333333333326</v>
      </c>
      <c r="K382" s="117">
        <v>720</v>
      </c>
      <c r="L382" s="117">
        <v>675</v>
      </c>
      <c r="M382" s="117">
        <v>0.85579000000000005</v>
      </c>
    </row>
    <row r="383" spans="1:13">
      <c r="A383" s="65">
        <v>374</v>
      </c>
      <c r="B383" s="117" t="s">
        <v>1402</v>
      </c>
      <c r="C383" s="120">
        <v>346.75</v>
      </c>
      <c r="D383" s="118">
        <v>348.3</v>
      </c>
      <c r="E383" s="118">
        <v>341.6</v>
      </c>
      <c r="F383" s="118">
        <v>336.45</v>
      </c>
      <c r="G383" s="118">
        <v>329.75</v>
      </c>
      <c r="H383" s="118">
        <v>353.45000000000005</v>
      </c>
      <c r="I383" s="118">
        <v>360.15</v>
      </c>
      <c r="J383" s="118">
        <v>365.30000000000007</v>
      </c>
      <c r="K383" s="117">
        <v>355</v>
      </c>
      <c r="L383" s="117">
        <v>343.15</v>
      </c>
      <c r="M383" s="117">
        <v>3.70031</v>
      </c>
    </row>
    <row r="384" spans="1:13">
      <c r="A384" s="65">
        <v>375</v>
      </c>
      <c r="B384" s="117" t="s">
        <v>1404</v>
      </c>
      <c r="C384" s="120">
        <v>168.8</v>
      </c>
      <c r="D384" s="118">
        <v>166.86666666666667</v>
      </c>
      <c r="E384" s="118">
        <v>161.93333333333334</v>
      </c>
      <c r="F384" s="118">
        <v>155.06666666666666</v>
      </c>
      <c r="G384" s="118">
        <v>150.13333333333333</v>
      </c>
      <c r="H384" s="118">
        <v>173.73333333333335</v>
      </c>
      <c r="I384" s="118">
        <v>178.66666666666669</v>
      </c>
      <c r="J384" s="118">
        <v>185.53333333333336</v>
      </c>
      <c r="K384" s="117">
        <v>171.8</v>
      </c>
      <c r="L384" s="117">
        <v>160</v>
      </c>
      <c r="M384" s="117">
        <v>3.44415</v>
      </c>
    </row>
    <row r="385" spans="1:13">
      <c r="A385" s="65">
        <v>376</v>
      </c>
      <c r="B385" s="117" t="s">
        <v>1406</v>
      </c>
      <c r="C385" s="120">
        <v>566.79999999999995</v>
      </c>
      <c r="D385" s="118">
        <v>566.94999999999993</v>
      </c>
      <c r="E385" s="118">
        <v>564.94999999999982</v>
      </c>
      <c r="F385" s="118">
        <v>563.09999999999991</v>
      </c>
      <c r="G385" s="118">
        <v>561.0999999999998</v>
      </c>
      <c r="H385" s="118">
        <v>568.79999999999984</v>
      </c>
      <c r="I385" s="118">
        <v>570.80000000000007</v>
      </c>
      <c r="J385" s="118">
        <v>572.64999999999986</v>
      </c>
      <c r="K385" s="117">
        <v>568.95000000000005</v>
      </c>
      <c r="L385" s="117">
        <v>565.1</v>
      </c>
      <c r="M385" s="117">
        <v>2.0481699999999998</v>
      </c>
    </row>
    <row r="386" spans="1:13">
      <c r="A386" s="65">
        <v>377</v>
      </c>
      <c r="B386" s="117" t="s">
        <v>1412</v>
      </c>
      <c r="C386" s="120">
        <v>166.9</v>
      </c>
      <c r="D386" s="118">
        <v>168.43333333333334</v>
      </c>
      <c r="E386" s="118">
        <v>163.51666666666668</v>
      </c>
      <c r="F386" s="118">
        <v>160.13333333333335</v>
      </c>
      <c r="G386" s="118">
        <v>155.2166666666667</v>
      </c>
      <c r="H386" s="118">
        <v>171.81666666666666</v>
      </c>
      <c r="I386" s="118">
        <v>176.73333333333329</v>
      </c>
      <c r="J386" s="118">
        <v>180.11666666666665</v>
      </c>
      <c r="K386" s="117">
        <v>173.35</v>
      </c>
      <c r="L386" s="117">
        <v>165.05</v>
      </c>
      <c r="M386" s="117">
        <v>2.0124599999999999</v>
      </c>
    </row>
    <row r="387" spans="1:13">
      <c r="A387" s="65">
        <v>378</v>
      </c>
      <c r="B387" s="117" t="s">
        <v>214</v>
      </c>
      <c r="C387" s="120">
        <v>561.29999999999995</v>
      </c>
      <c r="D387" s="118">
        <v>565.16666666666663</v>
      </c>
      <c r="E387" s="118">
        <v>552.13333333333321</v>
      </c>
      <c r="F387" s="118">
        <v>542.96666666666658</v>
      </c>
      <c r="G387" s="118">
        <v>529.93333333333317</v>
      </c>
      <c r="H387" s="118">
        <v>574.33333333333326</v>
      </c>
      <c r="I387" s="118">
        <v>587.36666666666679</v>
      </c>
      <c r="J387" s="118">
        <v>596.5333333333333</v>
      </c>
      <c r="K387" s="117">
        <v>578.20000000000005</v>
      </c>
      <c r="L387" s="117">
        <v>556</v>
      </c>
      <c r="M387" s="117">
        <v>2.75502</v>
      </c>
    </row>
    <row r="388" spans="1:13">
      <c r="A388" s="65">
        <v>379</v>
      </c>
      <c r="B388" s="117" t="s">
        <v>1419</v>
      </c>
      <c r="C388" s="120">
        <v>287</v>
      </c>
      <c r="D388" s="118">
        <v>280.89999999999998</v>
      </c>
      <c r="E388" s="118">
        <v>268.74999999999994</v>
      </c>
      <c r="F388" s="118">
        <v>250.49999999999994</v>
      </c>
      <c r="G388" s="118">
        <v>238.34999999999991</v>
      </c>
      <c r="H388" s="118">
        <v>299.14999999999998</v>
      </c>
      <c r="I388" s="118">
        <v>311.30000000000007</v>
      </c>
      <c r="J388" s="118">
        <v>329.55</v>
      </c>
      <c r="K388" s="117">
        <v>293.05</v>
      </c>
      <c r="L388" s="117">
        <v>262.64999999999998</v>
      </c>
      <c r="M388" s="117">
        <v>0.15279999999999999</v>
      </c>
    </row>
    <row r="389" spans="1:13">
      <c r="A389" s="65">
        <v>380</v>
      </c>
      <c r="B389" s="117" t="s">
        <v>1431</v>
      </c>
      <c r="C389" s="120">
        <v>692.2</v>
      </c>
      <c r="D389" s="118">
        <v>672.06666666666672</v>
      </c>
      <c r="E389" s="118">
        <v>641.63333333333344</v>
      </c>
      <c r="F389" s="118">
        <v>591.06666666666672</v>
      </c>
      <c r="G389" s="118">
        <v>560.63333333333344</v>
      </c>
      <c r="H389" s="118">
        <v>722.63333333333344</v>
      </c>
      <c r="I389" s="118">
        <v>753.06666666666661</v>
      </c>
      <c r="J389" s="118">
        <v>803.63333333333344</v>
      </c>
      <c r="K389" s="117">
        <v>702.5</v>
      </c>
      <c r="L389" s="117">
        <v>621.5</v>
      </c>
      <c r="M389" s="117">
        <v>41.76782</v>
      </c>
    </row>
    <row r="390" spans="1:13">
      <c r="A390" s="65">
        <v>381</v>
      </c>
      <c r="B390" s="117" t="s">
        <v>1939</v>
      </c>
      <c r="C390" s="120">
        <v>498.9</v>
      </c>
      <c r="D390" s="118">
        <v>497.5</v>
      </c>
      <c r="E390" s="118">
        <v>487.7</v>
      </c>
      <c r="F390" s="118">
        <v>476.5</v>
      </c>
      <c r="G390" s="118">
        <v>466.7</v>
      </c>
      <c r="H390" s="118">
        <v>508.7</v>
      </c>
      <c r="I390" s="118">
        <v>518.5</v>
      </c>
      <c r="J390" s="118">
        <v>529.70000000000005</v>
      </c>
      <c r="K390" s="117">
        <v>507.3</v>
      </c>
      <c r="L390" s="117">
        <v>486.3</v>
      </c>
      <c r="M390" s="117">
        <v>23.732250000000001</v>
      </c>
    </row>
    <row r="391" spans="1:13">
      <c r="A391" s="65">
        <v>382</v>
      </c>
      <c r="B391" s="117" t="s">
        <v>1435</v>
      </c>
      <c r="C391" s="120">
        <v>57.1</v>
      </c>
      <c r="D391" s="118">
        <v>57.4</v>
      </c>
      <c r="E391" s="118">
        <v>56.449999999999996</v>
      </c>
      <c r="F391" s="118">
        <v>55.8</v>
      </c>
      <c r="G391" s="118">
        <v>54.849999999999994</v>
      </c>
      <c r="H391" s="118">
        <v>58.05</v>
      </c>
      <c r="I391" s="118">
        <v>59</v>
      </c>
      <c r="J391" s="118">
        <v>59.65</v>
      </c>
      <c r="K391" s="117">
        <v>58.35</v>
      </c>
      <c r="L391" s="117">
        <v>56.75</v>
      </c>
      <c r="M391" s="117">
        <v>4.9182300000000003</v>
      </c>
    </row>
    <row r="392" spans="1:13">
      <c r="A392" s="65">
        <v>383</v>
      </c>
      <c r="B392" s="117" t="s">
        <v>131</v>
      </c>
      <c r="C392" s="120">
        <v>10</v>
      </c>
      <c r="D392" s="118">
        <v>10.066666666666666</v>
      </c>
      <c r="E392" s="118">
        <v>9.7333333333333325</v>
      </c>
      <c r="F392" s="118">
        <v>9.4666666666666668</v>
      </c>
      <c r="G392" s="118">
        <v>9.1333333333333329</v>
      </c>
      <c r="H392" s="118">
        <v>10.333333333333332</v>
      </c>
      <c r="I392" s="118">
        <v>10.666666666666668</v>
      </c>
      <c r="J392" s="118">
        <v>10.933333333333332</v>
      </c>
      <c r="K392" s="117">
        <v>10.4</v>
      </c>
      <c r="L392" s="117">
        <v>9.8000000000000007</v>
      </c>
      <c r="M392" s="117">
        <v>521.65776000000005</v>
      </c>
    </row>
    <row r="393" spans="1:13">
      <c r="A393" s="65">
        <v>384</v>
      </c>
      <c r="B393" s="117" t="s">
        <v>132</v>
      </c>
      <c r="C393" s="120">
        <v>107</v>
      </c>
      <c r="D393" s="118">
        <v>106.10000000000001</v>
      </c>
      <c r="E393" s="118">
        <v>104.60000000000002</v>
      </c>
      <c r="F393" s="118">
        <v>102.20000000000002</v>
      </c>
      <c r="G393" s="118">
        <v>100.70000000000003</v>
      </c>
      <c r="H393" s="118">
        <v>108.50000000000001</v>
      </c>
      <c r="I393" s="118">
        <v>109.99999999999999</v>
      </c>
      <c r="J393" s="118">
        <v>112.4</v>
      </c>
      <c r="K393" s="117">
        <v>107.6</v>
      </c>
      <c r="L393" s="117">
        <v>103.7</v>
      </c>
      <c r="M393" s="117">
        <v>46.090620000000001</v>
      </c>
    </row>
    <row r="394" spans="1:13">
      <c r="A394" s="65">
        <v>385</v>
      </c>
      <c r="B394" s="117" t="s">
        <v>1437</v>
      </c>
      <c r="C394" s="120">
        <v>83</v>
      </c>
      <c r="D394" s="118">
        <v>82.63333333333334</v>
      </c>
      <c r="E394" s="118">
        <v>81.366666666666674</v>
      </c>
      <c r="F394" s="118">
        <v>79.733333333333334</v>
      </c>
      <c r="G394" s="118">
        <v>78.466666666666669</v>
      </c>
      <c r="H394" s="118">
        <v>84.26666666666668</v>
      </c>
      <c r="I394" s="118">
        <v>85.53333333333336</v>
      </c>
      <c r="J394" s="118">
        <v>87.166666666666686</v>
      </c>
      <c r="K394" s="117">
        <v>83.9</v>
      </c>
      <c r="L394" s="117">
        <v>81</v>
      </c>
      <c r="M394" s="117">
        <v>1.6042400000000001</v>
      </c>
    </row>
    <row r="395" spans="1:13">
      <c r="A395" s="65">
        <v>386</v>
      </c>
      <c r="B395" s="117" t="s">
        <v>1441</v>
      </c>
      <c r="C395" s="120">
        <v>740.5</v>
      </c>
      <c r="D395" s="118">
        <v>741.1</v>
      </c>
      <c r="E395" s="118">
        <v>736.40000000000009</v>
      </c>
      <c r="F395" s="118">
        <v>732.30000000000007</v>
      </c>
      <c r="G395" s="118">
        <v>727.60000000000014</v>
      </c>
      <c r="H395" s="118">
        <v>745.2</v>
      </c>
      <c r="I395" s="118">
        <v>749.90000000000009</v>
      </c>
      <c r="J395" s="118">
        <v>754</v>
      </c>
      <c r="K395" s="117">
        <v>745.8</v>
      </c>
      <c r="L395" s="117">
        <v>737</v>
      </c>
      <c r="M395" s="117">
        <v>6.8180000000000004E-2</v>
      </c>
    </row>
    <row r="396" spans="1:13">
      <c r="A396" s="65">
        <v>387</v>
      </c>
      <c r="B396" s="117" t="s">
        <v>133</v>
      </c>
      <c r="C396" s="120">
        <v>224.2</v>
      </c>
      <c r="D396" s="118">
        <v>226.6</v>
      </c>
      <c r="E396" s="118">
        <v>219.2</v>
      </c>
      <c r="F396" s="118">
        <v>214.2</v>
      </c>
      <c r="G396" s="118">
        <v>206.79999999999998</v>
      </c>
      <c r="H396" s="118">
        <v>231.6</v>
      </c>
      <c r="I396" s="118">
        <v>239.00000000000003</v>
      </c>
      <c r="J396" s="118">
        <v>244</v>
      </c>
      <c r="K396" s="117">
        <v>234</v>
      </c>
      <c r="L396" s="117">
        <v>221.6</v>
      </c>
      <c r="M396" s="117">
        <v>79.685069999999996</v>
      </c>
    </row>
    <row r="397" spans="1:13">
      <c r="A397" s="65">
        <v>388</v>
      </c>
      <c r="B397" s="117" t="s">
        <v>134</v>
      </c>
      <c r="C397" s="120">
        <v>1044.9000000000001</v>
      </c>
      <c r="D397" s="118">
        <v>1041.3</v>
      </c>
      <c r="E397" s="118">
        <v>1025.5999999999999</v>
      </c>
      <c r="F397" s="118">
        <v>1006.3</v>
      </c>
      <c r="G397" s="118">
        <v>990.59999999999991</v>
      </c>
      <c r="H397" s="118">
        <v>1060.5999999999999</v>
      </c>
      <c r="I397" s="118">
        <v>1076.3000000000002</v>
      </c>
      <c r="J397" s="118">
        <v>1095.5999999999999</v>
      </c>
      <c r="K397" s="117">
        <v>1057</v>
      </c>
      <c r="L397" s="117">
        <v>1022</v>
      </c>
      <c r="M397" s="117">
        <v>91.826130000000006</v>
      </c>
    </row>
    <row r="398" spans="1:13">
      <c r="A398" s="65">
        <v>389</v>
      </c>
      <c r="B398" s="117" t="s">
        <v>1445</v>
      </c>
      <c r="C398" s="120">
        <v>31.15</v>
      </c>
      <c r="D398" s="118">
        <v>31.383333333333336</v>
      </c>
      <c r="E398" s="118">
        <v>30.766666666666673</v>
      </c>
      <c r="F398" s="118">
        <v>30.383333333333336</v>
      </c>
      <c r="G398" s="118">
        <v>29.766666666666673</v>
      </c>
      <c r="H398" s="118">
        <v>31.766666666666673</v>
      </c>
      <c r="I398" s="118">
        <v>32.38333333333334</v>
      </c>
      <c r="J398" s="118">
        <v>32.766666666666673</v>
      </c>
      <c r="K398" s="117">
        <v>32</v>
      </c>
      <c r="L398" s="117">
        <v>31</v>
      </c>
      <c r="M398" s="117">
        <v>2.7877299999999998</v>
      </c>
    </row>
    <row r="399" spans="1:13">
      <c r="A399" s="65">
        <v>390</v>
      </c>
      <c r="B399" s="117" t="s">
        <v>135</v>
      </c>
      <c r="C399" s="120">
        <v>331.7</v>
      </c>
      <c r="D399" s="118">
        <v>333.68333333333334</v>
      </c>
      <c r="E399" s="118">
        <v>325.61666666666667</v>
      </c>
      <c r="F399" s="118">
        <v>319.53333333333336</v>
      </c>
      <c r="G399" s="118">
        <v>311.4666666666667</v>
      </c>
      <c r="H399" s="118">
        <v>339.76666666666665</v>
      </c>
      <c r="I399" s="118">
        <v>347.83333333333337</v>
      </c>
      <c r="J399" s="118">
        <v>353.91666666666663</v>
      </c>
      <c r="K399" s="117">
        <v>341.75</v>
      </c>
      <c r="L399" s="117">
        <v>327.60000000000002</v>
      </c>
      <c r="M399" s="117">
        <v>30.475989999999999</v>
      </c>
    </row>
    <row r="400" spans="1:13">
      <c r="A400" s="65">
        <v>391</v>
      </c>
      <c r="B400" s="117" t="s">
        <v>1448</v>
      </c>
      <c r="C400" s="120">
        <v>12.95</v>
      </c>
      <c r="D400" s="118">
        <v>12.916666666666666</v>
      </c>
      <c r="E400" s="118">
        <v>12.683333333333332</v>
      </c>
      <c r="F400" s="118">
        <v>12.416666666666666</v>
      </c>
      <c r="G400" s="118">
        <v>12.183333333333332</v>
      </c>
      <c r="H400" s="118">
        <v>13.183333333333332</v>
      </c>
      <c r="I400" s="118">
        <v>13.416666666666666</v>
      </c>
      <c r="J400" s="118">
        <v>13.683333333333332</v>
      </c>
      <c r="K400" s="117">
        <v>13.15</v>
      </c>
      <c r="L400" s="117">
        <v>12.65</v>
      </c>
      <c r="M400" s="117">
        <v>6.2883300000000002</v>
      </c>
    </row>
    <row r="401" spans="1:13">
      <c r="A401" s="65">
        <v>392</v>
      </c>
      <c r="B401" s="117" t="s">
        <v>1450</v>
      </c>
      <c r="C401" s="120">
        <v>331.3</v>
      </c>
      <c r="D401" s="118">
        <v>330.23333333333329</v>
      </c>
      <c r="E401" s="118">
        <v>316.71666666666658</v>
      </c>
      <c r="F401" s="118">
        <v>302.13333333333327</v>
      </c>
      <c r="G401" s="118">
        <v>288.61666666666656</v>
      </c>
      <c r="H401" s="118">
        <v>344.81666666666661</v>
      </c>
      <c r="I401" s="118">
        <v>358.33333333333337</v>
      </c>
      <c r="J401" s="118">
        <v>372.91666666666663</v>
      </c>
      <c r="K401" s="117">
        <v>343.75</v>
      </c>
      <c r="L401" s="117">
        <v>315.64999999999998</v>
      </c>
      <c r="M401" s="117">
        <v>8.9816099999999999</v>
      </c>
    </row>
    <row r="402" spans="1:13">
      <c r="A402" s="65">
        <v>393</v>
      </c>
      <c r="B402" s="117" t="s">
        <v>2296</v>
      </c>
      <c r="C402" s="120">
        <v>36.200000000000003</v>
      </c>
      <c r="D402" s="118">
        <v>36.516666666666666</v>
      </c>
      <c r="E402" s="118">
        <v>35.733333333333334</v>
      </c>
      <c r="F402" s="118">
        <v>35.266666666666666</v>
      </c>
      <c r="G402" s="118">
        <v>34.483333333333334</v>
      </c>
      <c r="H402" s="118">
        <v>36.983333333333334</v>
      </c>
      <c r="I402" s="118">
        <v>37.766666666666666</v>
      </c>
      <c r="J402" s="118">
        <v>38.233333333333334</v>
      </c>
      <c r="K402" s="117">
        <v>37.299999999999997</v>
      </c>
      <c r="L402" s="117">
        <v>36.049999999999997</v>
      </c>
      <c r="M402" s="117">
        <v>3.4333999999999998</v>
      </c>
    </row>
    <row r="403" spans="1:13">
      <c r="A403" s="65">
        <v>394</v>
      </c>
      <c r="B403" s="117" t="s">
        <v>1455</v>
      </c>
      <c r="C403" s="120">
        <v>538.04999999999995</v>
      </c>
      <c r="D403" s="118">
        <v>544.0333333333333</v>
      </c>
      <c r="E403" s="118">
        <v>530.06666666666661</v>
      </c>
      <c r="F403" s="118">
        <v>522.08333333333326</v>
      </c>
      <c r="G403" s="118">
        <v>508.11666666666656</v>
      </c>
      <c r="H403" s="118">
        <v>552.01666666666665</v>
      </c>
      <c r="I403" s="118">
        <v>565.98333333333335</v>
      </c>
      <c r="J403" s="118">
        <v>573.9666666666667</v>
      </c>
      <c r="K403" s="117">
        <v>558</v>
      </c>
      <c r="L403" s="117">
        <v>536.04999999999995</v>
      </c>
      <c r="M403" s="117">
        <v>4.2659999999999997E-2</v>
      </c>
    </row>
    <row r="404" spans="1:13">
      <c r="A404" s="65">
        <v>395</v>
      </c>
      <c r="B404" s="117" t="s">
        <v>2270</v>
      </c>
      <c r="C404" s="120">
        <v>11.15</v>
      </c>
      <c r="D404" s="118">
        <v>11.283333333333333</v>
      </c>
      <c r="E404" s="118">
        <v>10.966666666666667</v>
      </c>
      <c r="F404" s="118">
        <v>10.783333333333333</v>
      </c>
      <c r="G404" s="118">
        <v>10.466666666666667</v>
      </c>
      <c r="H404" s="118">
        <v>11.466666666666667</v>
      </c>
      <c r="I404" s="118">
        <v>11.783333333333333</v>
      </c>
      <c r="J404" s="118">
        <v>11.966666666666667</v>
      </c>
      <c r="K404" s="117">
        <v>11.6</v>
      </c>
      <c r="L404" s="117">
        <v>11.1</v>
      </c>
      <c r="M404" s="117">
        <v>7.6574799999999996</v>
      </c>
    </row>
    <row r="405" spans="1:13">
      <c r="A405" s="65">
        <v>396</v>
      </c>
      <c r="B405" s="117" t="s">
        <v>136</v>
      </c>
      <c r="C405" s="120">
        <v>27.4</v>
      </c>
      <c r="D405" s="118">
        <v>27.433333333333334</v>
      </c>
      <c r="E405" s="118">
        <v>26.866666666666667</v>
      </c>
      <c r="F405" s="118">
        <v>26.333333333333332</v>
      </c>
      <c r="G405" s="118">
        <v>25.766666666666666</v>
      </c>
      <c r="H405" s="118">
        <v>27.966666666666669</v>
      </c>
      <c r="I405" s="118">
        <v>28.533333333333339</v>
      </c>
      <c r="J405" s="118">
        <v>29.06666666666667</v>
      </c>
      <c r="K405" s="117">
        <v>28</v>
      </c>
      <c r="L405" s="117">
        <v>26.9</v>
      </c>
      <c r="M405" s="117">
        <v>108.14081</v>
      </c>
    </row>
    <row r="406" spans="1:13">
      <c r="A406" s="65">
        <v>397</v>
      </c>
      <c r="B406" s="117" t="s">
        <v>1472</v>
      </c>
      <c r="C406" s="120">
        <v>3.05</v>
      </c>
      <c r="D406" s="118">
        <v>3.0166666666666671</v>
      </c>
      <c r="E406" s="118">
        <v>2.933333333333334</v>
      </c>
      <c r="F406" s="118">
        <v>2.8166666666666669</v>
      </c>
      <c r="G406" s="118">
        <v>2.7333333333333338</v>
      </c>
      <c r="H406" s="118">
        <v>3.1333333333333342</v>
      </c>
      <c r="I406" s="118">
        <v>3.2166666666666672</v>
      </c>
      <c r="J406" s="118">
        <v>3.3333333333333344</v>
      </c>
      <c r="K406" s="117">
        <v>3.1</v>
      </c>
      <c r="L406" s="117">
        <v>2.9</v>
      </c>
      <c r="M406" s="117">
        <v>21.767939999999999</v>
      </c>
    </row>
    <row r="407" spans="1:13">
      <c r="A407" s="65">
        <v>398</v>
      </c>
      <c r="B407" s="117" t="s">
        <v>1480</v>
      </c>
      <c r="C407" s="120">
        <v>275.2</v>
      </c>
      <c r="D407" s="118">
        <v>277.59999999999997</v>
      </c>
      <c r="E407" s="118">
        <v>269.84999999999991</v>
      </c>
      <c r="F407" s="118">
        <v>264.49999999999994</v>
      </c>
      <c r="G407" s="118">
        <v>256.74999999999989</v>
      </c>
      <c r="H407" s="118">
        <v>282.94999999999993</v>
      </c>
      <c r="I407" s="118">
        <v>290.70000000000005</v>
      </c>
      <c r="J407" s="118">
        <v>296.04999999999995</v>
      </c>
      <c r="K407" s="117">
        <v>285.35000000000002</v>
      </c>
      <c r="L407" s="117">
        <v>272.25</v>
      </c>
      <c r="M407" s="117">
        <v>0.26363999999999999</v>
      </c>
    </row>
    <row r="408" spans="1:13">
      <c r="A408" s="65">
        <v>399</v>
      </c>
      <c r="B408" s="117" t="s">
        <v>1484</v>
      </c>
      <c r="C408" s="120">
        <v>192.7</v>
      </c>
      <c r="D408" s="118">
        <v>194.18333333333331</v>
      </c>
      <c r="E408" s="118">
        <v>185.96666666666661</v>
      </c>
      <c r="F408" s="118">
        <v>179.23333333333329</v>
      </c>
      <c r="G408" s="118">
        <v>171.01666666666659</v>
      </c>
      <c r="H408" s="118">
        <v>200.91666666666663</v>
      </c>
      <c r="I408" s="118">
        <v>209.13333333333333</v>
      </c>
      <c r="J408" s="118">
        <v>215.86666666666665</v>
      </c>
      <c r="K408" s="117">
        <v>202.4</v>
      </c>
      <c r="L408" s="117">
        <v>187.45</v>
      </c>
      <c r="M408" s="117">
        <v>2.0964800000000001</v>
      </c>
    </row>
    <row r="409" spans="1:13">
      <c r="A409" s="65">
        <v>400</v>
      </c>
      <c r="B409" s="117" t="s">
        <v>1486</v>
      </c>
      <c r="C409" s="120">
        <v>101.6</v>
      </c>
      <c r="D409" s="118">
        <v>102.16666666666667</v>
      </c>
      <c r="E409" s="118">
        <v>100.43333333333334</v>
      </c>
      <c r="F409" s="118">
        <v>99.266666666666666</v>
      </c>
      <c r="G409" s="118">
        <v>97.533333333333331</v>
      </c>
      <c r="H409" s="118">
        <v>103.33333333333334</v>
      </c>
      <c r="I409" s="118">
        <v>105.06666666666666</v>
      </c>
      <c r="J409" s="118">
        <v>106.23333333333335</v>
      </c>
      <c r="K409" s="117">
        <v>103.9</v>
      </c>
      <c r="L409" s="117">
        <v>101</v>
      </c>
      <c r="M409" s="117">
        <v>5.6950000000000001E-2</v>
      </c>
    </row>
    <row r="410" spans="1:13">
      <c r="A410" s="65">
        <v>401</v>
      </c>
      <c r="B410" s="117" t="s">
        <v>137</v>
      </c>
      <c r="C410" s="120">
        <v>63.2</v>
      </c>
      <c r="D410" s="118">
        <v>63</v>
      </c>
      <c r="E410" s="118">
        <v>62</v>
      </c>
      <c r="F410" s="118">
        <v>60.8</v>
      </c>
      <c r="G410" s="118">
        <v>59.8</v>
      </c>
      <c r="H410" s="118">
        <v>64.2</v>
      </c>
      <c r="I410" s="118">
        <v>65.2</v>
      </c>
      <c r="J410" s="118">
        <v>66.400000000000006</v>
      </c>
      <c r="K410" s="117">
        <v>64</v>
      </c>
      <c r="L410" s="117">
        <v>61.8</v>
      </c>
      <c r="M410" s="117">
        <v>66.476070000000007</v>
      </c>
    </row>
    <row r="411" spans="1:13">
      <c r="A411" s="65">
        <v>402</v>
      </c>
      <c r="B411" s="117" t="s">
        <v>211</v>
      </c>
      <c r="C411" s="120">
        <v>5784.95</v>
      </c>
      <c r="D411" s="118">
        <v>5757.9833333333336</v>
      </c>
      <c r="E411" s="118">
        <v>5678.0166666666673</v>
      </c>
      <c r="F411" s="118">
        <v>5571.0833333333339</v>
      </c>
      <c r="G411" s="118">
        <v>5491.1166666666677</v>
      </c>
      <c r="H411" s="118">
        <v>5864.916666666667</v>
      </c>
      <c r="I411" s="118">
        <v>5944.8833333333341</v>
      </c>
      <c r="J411" s="118">
        <v>6051.8166666666666</v>
      </c>
      <c r="K411" s="117">
        <v>5837.95</v>
      </c>
      <c r="L411" s="117">
        <v>5651.05</v>
      </c>
      <c r="M411" s="117">
        <v>0.18210999999999999</v>
      </c>
    </row>
    <row r="412" spans="1:13">
      <c r="A412" s="65">
        <v>403</v>
      </c>
      <c r="B412" s="117" t="s">
        <v>2290</v>
      </c>
      <c r="C412" s="120">
        <v>570.4</v>
      </c>
      <c r="D412" s="118">
        <v>566.80000000000007</v>
      </c>
      <c r="E412" s="118">
        <v>555.60000000000014</v>
      </c>
      <c r="F412" s="118">
        <v>540.80000000000007</v>
      </c>
      <c r="G412" s="118">
        <v>529.60000000000014</v>
      </c>
      <c r="H412" s="118">
        <v>581.60000000000014</v>
      </c>
      <c r="I412" s="118">
        <v>592.80000000000018</v>
      </c>
      <c r="J412" s="118">
        <v>607.60000000000014</v>
      </c>
      <c r="K412" s="117">
        <v>578</v>
      </c>
      <c r="L412" s="117">
        <v>552</v>
      </c>
      <c r="M412" s="117">
        <v>5.8700700000000001</v>
      </c>
    </row>
    <row r="413" spans="1:13">
      <c r="A413" s="65">
        <v>404</v>
      </c>
      <c r="B413" s="117" t="s">
        <v>138</v>
      </c>
      <c r="C413" s="120">
        <v>248.1</v>
      </c>
      <c r="D413" s="118">
        <v>249.33333333333334</v>
      </c>
      <c r="E413" s="118">
        <v>246.16666666666669</v>
      </c>
      <c r="F413" s="118">
        <v>244.23333333333335</v>
      </c>
      <c r="G413" s="118">
        <v>241.06666666666669</v>
      </c>
      <c r="H413" s="118">
        <v>251.26666666666668</v>
      </c>
      <c r="I413" s="118">
        <v>254.43333333333337</v>
      </c>
      <c r="J413" s="118">
        <v>256.36666666666667</v>
      </c>
      <c r="K413" s="117">
        <v>252.5</v>
      </c>
      <c r="L413" s="117">
        <v>247.4</v>
      </c>
      <c r="M413" s="117">
        <v>205.43437</v>
      </c>
    </row>
    <row r="414" spans="1:13">
      <c r="A414" s="65">
        <v>405</v>
      </c>
      <c r="B414" s="117" t="s">
        <v>2197</v>
      </c>
      <c r="C414" s="120">
        <v>4806.8999999999996</v>
      </c>
      <c r="D414" s="118">
        <v>4812.6500000000005</v>
      </c>
      <c r="E414" s="118">
        <v>4775.3000000000011</v>
      </c>
      <c r="F414" s="118">
        <v>4743.7000000000007</v>
      </c>
      <c r="G414" s="118">
        <v>4706.3500000000013</v>
      </c>
      <c r="H414" s="118">
        <v>4844.2500000000009</v>
      </c>
      <c r="I414" s="118">
        <v>4881.6000000000013</v>
      </c>
      <c r="J414" s="118">
        <v>4913.2000000000007</v>
      </c>
      <c r="K414" s="117">
        <v>4850</v>
      </c>
      <c r="L414" s="117">
        <v>4781.05</v>
      </c>
      <c r="M414" s="117">
        <v>0.14174999999999999</v>
      </c>
    </row>
    <row r="415" spans="1:13">
      <c r="A415" s="65">
        <v>406</v>
      </c>
      <c r="B415" s="117" t="s">
        <v>1518</v>
      </c>
      <c r="C415" s="120">
        <v>42.7</v>
      </c>
      <c r="D415" s="118">
        <v>42.75</v>
      </c>
      <c r="E415" s="118">
        <v>42</v>
      </c>
      <c r="F415" s="118">
        <v>41.3</v>
      </c>
      <c r="G415" s="118">
        <v>40.549999999999997</v>
      </c>
      <c r="H415" s="118">
        <v>43.45</v>
      </c>
      <c r="I415" s="118">
        <v>44.2</v>
      </c>
      <c r="J415" s="118">
        <v>44.900000000000006</v>
      </c>
      <c r="K415" s="117">
        <v>43.5</v>
      </c>
      <c r="L415" s="117">
        <v>42.05</v>
      </c>
      <c r="M415" s="117">
        <v>3.3717000000000001</v>
      </c>
    </row>
    <row r="416" spans="1:13">
      <c r="A416" s="65">
        <v>407</v>
      </c>
      <c r="B416" s="117" t="s">
        <v>2026</v>
      </c>
      <c r="C416" s="120">
        <v>1504.45</v>
      </c>
      <c r="D416" s="118">
        <v>1507.4833333333336</v>
      </c>
      <c r="E416" s="118">
        <v>1487.0666666666671</v>
      </c>
      <c r="F416" s="118">
        <v>1469.6833333333334</v>
      </c>
      <c r="G416" s="118">
        <v>1449.2666666666669</v>
      </c>
      <c r="H416" s="118">
        <v>1524.8666666666672</v>
      </c>
      <c r="I416" s="118">
        <v>1545.2833333333338</v>
      </c>
      <c r="J416" s="118">
        <v>1562.6666666666674</v>
      </c>
      <c r="K416" s="117">
        <v>1527.9</v>
      </c>
      <c r="L416" s="117">
        <v>1490.1</v>
      </c>
      <c r="M416" s="117">
        <v>4.8999999999999998E-3</v>
      </c>
    </row>
    <row r="417" spans="1:13">
      <c r="A417" s="65">
        <v>408</v>
      </c>
      <c r="B417" s="117" t="s">
        <v>2105</v>
      </c>
      <c r="C417" s="120">
        <v>1085.95</v>
      </c>
      <c r="D417" s="118">
        <v>1069.7833333333333</v>
      </c>
      <c r="E417" s="118">
        <v>1041.5666666666666</v>
      </c>
      <c r="F417" s="118">
        <v>997.18333333333339</v>
      </c>
      <c r="G417" s="118">
        <v>968.9666666666667</v>
      </c>
      <c r="H417" s="118">
        <v>1114.1666666666665</v>
      </c>
      <c r="I417" s="118">
        <v>1142.3833333333332</v>
      </c>
      <c r="J417" s="118">
        <v>1186.7666666666664</v>
      </c>
      <c r="K417" s="117">
        <v>1098</v>
      </c>
      <c r="L417" s="117">
        <v>1025.4000000000001</v>
      </c>
      <c r="M417" s="117">
        <v>0.22850999999999999</v>
      </c>
    </row>
    <row r="418" spans="1:13">
      <c r="A418" s="65">
        <v>409</v>
      </c>
      <c r="B418" s="117" t="s">
        <v>1547</v>
      </c>
      <c r="C418" s="120">
        <v>172.1</v>
      </c>
      <c r="D418" s="118">
        <v>174.2166666666667</v>
      </c>
      <c r="E418" s="118">
        <v>168.93333333333339</v>
      </c>
      <c r="F418" s="118">
        <v>165.76666666666671</v>
      </c>
      <c r="G418" s="118">
        <v>160.48333333333341</v>
      </c>
      <c r="H418" s="118">
        <v>177.38333333333338</v>
      </c>
      <c r="I418" s="118">
        <v>182.66666666666669</v>
      </c>
      <c r="J418" s="118">
        <v>185.83333333333337</v>
      </c>
      <c r="K418" s="117">
        <v>179.5</v>
      </c>
      <c r="L418" s="117">
        <v>171.05</v>
      </c>
      <c r="M418" s="117">
        <v>6.2963100000000001</v>
      </c>
    </row>
    <row r="419" spans="1:13">
      <c r="A419" s="65">
        <v>410</v>
      </c>
      <c r="B419" s="117" t="s">
        <v>1549</v>
      </c>
      <c r="C419" s="120">
        <v>469.85</v>
      </c>
      <c r="D419" s="118">
        <v>472.98333333333335</v>
      </c>
      <c r="E419" s="118">
        <v>449.16666666666669</v>
      </c>
      <c r="F419" s="118">
        <v>428.48333333333335</v>
      </c>
      <c r="G419" s="118">
        <v>404.66666666666669</v>
      </c>
      <c r="H419" s="118">
        <v>493.66666666666669</v>
      </c>
      <c r="I419" s="118">
        <v>517.48333333333335</v>
      </c>
      <c r="J419" s="118">
        <v>538.16666666666674</v>
      </c>
      <c r="K419" s="117">
        <v>496.8</v>
      </c>
      <c r="L419" s="117">
        <v>452.3</v>
      </c>
      <c r="M419" s="117">
        <v>0.72667999999999999</v>
      </c>
    </row>
    <row r="420" spans="1:13">
      <c r="A420" s="65">
        <v>411</v>
      </c>
      <c r="B420" s="117" t="s">
        <v>212</v>
      </c>
      <c r="C420" s="120">
        <v>13568.85</v>
      </c>
      <c r="D420" s="118">
        <v>13607.316666666668</v>
      </c>
      <c r="E420" s="118">
        <v>13373.183333333334</v>
      </c>
      <c r="F420" s="118">
        <v>13177.516666666666</v>
      </c>
      <c r="G420" s="118">
        <v>12943.383333333333</v>
      </c>
      <c r="H420" s="118">
        <v>13802.983333333335</v>
      </c>
      <c r="I420" s="118">
        <v>14037.11666666667</v>
      </c>
      <c r="J420" s="118">
        <v>14232.783333333336</v>
      </c>
      <c r="K420" s="117">
        <v>13841.45</v>
      </c>
      <c r="L420" s="117">
        <v>13411.65</v>
      </c>
      <c r="M420" s="117">
        <v>0.23155000000000001</v>
      </c>
    </row>
    <row r="421" spans="1:13">
      <c r="A421" s="65">
        <v>412</v>
      </c>
      <c r="B421" s="117" t="s">
        <v>1558</v>
      </c>
      <c r="C421" s="120">
        <v>1566.35</v>
      </c>
      <c r="D421" s="118">
        <v>1546.8166666666668</v>
      </c>
      <c r="E421" s="118">
        <v>1510.6833333333336</v>
      </c>
      <c r="F421" s="118">
        <v>1455.0166666666669</v>
      </c>
      <c r="G421" s="118">
        <v>1418.8833333333337</v>
      </c>
      <c r="H421" s="118">
        <v>1602.4833333333336</v>
      </c>
      <c r="I421" s="118">
        <v>1638.6166666666668</v>
      </c>
      <c r="J421" s="118">
        <v>1694.2833333333335</v>
      </c>
      <c r="K421" s="117">
        <v>1582.95</v>
      </c>
      <c r="L421" s="117">
        <v>1491.15</v>
      </c>
      <c r="M421" s="117">
        <v>9.9669999999999995E-2</v>
      </c>
    </row>
    <row r="422" spans="1:13">
      <c r="A422" s="65">
        <v>413</v>
      </c>
      <c r="B422" s="117" t="s">
        <v>139</v>
      </c>
      <c r="C422" s="120">
        <v>865.75</v>
      </c>
      <c r="D422" s="118">
        <v>872.0333333333333</v>
      </c>
      <c r="E422" s="118">
        <v>853.76666666666665</v>
      </c>
      <c r="F422" s="118">
        <v>841.7833333333333</v>
      </c>
      <c r="G422" s="118">
        <v>823.51666666666665</v>
      </c>
      <c r="H422" s="118">
        <v>884.01666666666665</v>
      </c>
      <c r="I422" s="118">
        <v>902.2833333333333</v>
      </c>
      <c r="J422" s="118">
        <v>914.26666666666665</v>
      </c>
      <c r="K422" s="117">
        <v>890.3</v>
      </c>
      <c r="L422" s="117">
        <v>860.05</v>
      </c>
      <c r="M422" s="117">
        <v>1.5899000000000001</v>
      </c>
    </row>
    <row r="423" spans="1:13">
      <c r="A423" s="65">
        <v>414</v>
      </c>
      <c r="B423" s="117" t="s">
        <v>2206</v>
      </c>
      <c r="C423" s="120">
        <v>835.5</v>
      </c>
      <c r="D423" s="118">
        <v>830.83333333333337</v>
      </c>
      <c r="E423" s="118">
        <v>814.66666666666674</v>
      </c>
      <c r="F423" s="118">
        <v>793.83333333333337</v>
      </c>
      <c r="G423" s="118">
        <v>777.66666666666674</v>
      </c>
      <c r="H423" s="118">
        <v>851.66666666666674</v>
      </c>
      <c r="I423" s="118">
        <v>867.83333333333348</v>
      </c>
      <c r="J423" s="118">
        <v>888.66666666666674</v>
      </c>
      <c r="K423" s="117">
        <v>847</v>
      </c>
      <c r="L423" s="117">
        <v>810</v>
      </c>
      <c r="M423" s="117">
        <v>0.11469</v>
      </c>
    </row>
    <row r="424" spans="1:13">
      <c r="A424" s="65">
        <v>415</v>
      </c>
      <c r="B424" s="117" t="s">
        <v>1572</v>
      </c>
      <c r="C424" s="120">
        <v>28.6</v>
      </c>
      <c r="D424" s="118">
        <v>28.283333333333331</v>
      </c>
      <c r="E424" s="118">
        <v>27.566666666666663</v>
      </c>
      <c r="F424" s="118">
        <v>26.533333333333331</v>
      </c>
      <c r="G424" s="118">
        <v>25.816666666666663</v>
      </c>
      <c r="H424" s="118">
        <v>29.316666666666663</v>
      </c>
      <c r="I424" s="118">
        <v>30.033333333333331</v>
      </c>
      <c r="J424" s="118">
        <v>31.066666666666663</v>
      </c>
      <c r="K424" s="117">
        <v>29</v>
      </c>
      <c r="L424" s="117">
        <v>27.25</v>
      </c>
      <c r="M424" s="117">
        <v>10.97519</v>
      </c>
    </row>
    <row r="425" spans="1:13">
      <c r="A425" s="65">
        <v>416</v>
      </c>
      <c r="B425" s="117" t="s">
        <v>1574</v>
      </c>
      <c r="C425" s="120">
        <v>1782.3</v>
      </c>
      <c r="D425" s="118">
        <v>1785.7666666666667</v>
      </c>
      <c r="E425" s="118">
        <v>1761.5333333333333</v>
      </c>
      <c r="F425" s="118">
        <v>1740.7666666666667</v>
      </c>
      <c r="G425" s="118">
        <v>1716.5333333333333</v>
      </c>
      <c r="H425" s="118">
        <v>1806.5333333333333</v>
      </c>
      <c r="I425" s="118">
        <v>1830.7666666666664</v>
      </c>
      <c r="J425" s="118">
        <v>1851.5333333333333</v>
      </c>
      <c r="K425" s="117">
        <v>1810</v>
      </c>
      <c r="L425" s="117">
        <v>1765</v>
      </c>
      <c r="M425" s="117">
        <v>8.4379999999999997E-2</v>
      </c>
    </row>
    <row r="426" spans="1:13">
      <c r="A426" s="65">
        <v>417</v>
      </c>
      <c r="B426" s="117" t="s">
        <v>1580</v>
      </c>
      <c r="C426" s="120">
        <v>681.65</v>
      </c>
      <c r="D426" s="118">
        <v>679.23333333333323</v>
      </c>
      <c r="E426" s="118">
        <v>654.56666666666649</v>
      </c>
      <c r="F426" s="118">
        <v>627.48333333333323</v>
      </c>
      <c r="G426" s="118">
        <v>602.81666666666649</v>
      </c>
      <c r="H426" s="118">
        <v>706.31666666666649</v>
      </c>
      <c r="I426" s="118">
        <v>730.98333333333323</v>
      </c>
      <c r="J426" s="118">
        <v>758.06666666666649</v>
      </c>
      <c r="K426" s="117">
        <v>703.9</v>
      </c>
      <c r="L426" s="117">
        <v>652.15</v>
      </c>
      <c r="M426" s="117">
        <v>0.15023</v>
      </c>
    </row>
    <row r="427" spans="1:13">
      <c r="A427" s="65">
        <v>418</v>
      </c>
      <c r="B427" s="117" t="s">
        <v>1584</v>
      </c>
      <c r="C427" s="120">
        <v>430.75</v>
      </c>
      <c r="D427" s="118">
        <v>429.59999999999997</v>
      </c>
      <c r="E427" s="118">
        <v>420.19999999999993</v>
      </c>
      <c r="F427" s="118">
        <v>409.65</v>
      </c>
      <c r="G427" s="118">
        <v>400.24999999999994</v>
      </c>
      <c r="H427" s="118">
        <v>440.14999999999992</v>
      </c>
      <c r="I427" s="118">
        <v>449.5499999999999</v>
      </c>
      <c r="J427" s="118">
        <v>460.09999999999991</v>
      </c>
      <c r="K427" s="117">
        <v>439</v>
      </c>
      <c r="L427" s="117">
        <v>419.05</v>
      </c>
      <c r="M427" s="117">
        <v>0.97304000000000002</v>
      </c>
    </row>
    <row r="428" spans="1:13">
      <c r="A428" s="65">
        <v>419</v>
      </c>
      <c r="B428" s="117" t="s">
        <v>1586</v>
      </c>
      <c r="C428" s="120">
        <v>945.1</v>
      </c>
      <c r="D428" s="118">
        <v>948.36666666666667</v>
      </c>
      <c r="E428" s="118">
        <v>937.73333333333335</v>
      </c>
      <c r="F428" s="118">
        <v>930.36666666666667</v>
      </c>
      <c r="G428" s="118">
        <v>919.73333333333335</v>
      </c>
      <c r="H428" s="118">
        <v>955.73333333333335</v>
      </c>
      <c r="I428" s="118">
        <v>966.36666666666679</v>
      </c>
      <c r="J428" s="118">
        <v>973.73333333333335</v>
      </c>
      <c r="K428" s="117">
        <v>959</v>
      </c>
      <c r="L428" s="117">
        <v>941</v>
      </c>
      <c r="M428" s="117">
        <v>8.2159999999999997E-2</v>
      </c>
    </row>
    <row r="429" spans="1:13">
      <c r="A429" s="65">
        <v>420</v>
      </c>
      <c r="B429" s="117" t="s">
        <v>1590</v>
      </c>
      <c r="C429" s="120">
        <v>274.64999999999998</v>
      </c>
      <c r="D429" s="118">
        <v>276.68333333333334</v>
      </c>
      <c r="E429" s="118">
        <v>267.61666666666667</v>
      </c>
      <c r="F429" s="118">
        <v>260.58333333333331</v>
      </c>
      <c r="G429" s="118">
        <v>251.51666666666665</v>
      </c>
      <c r="H429" s="118">
        <v>283.7166666666667</v>
      </c>
      <c r="I429" s="118">
        <v>292.78333333333342</v>
      </c>
      <c r="J429" s="118">
        <v>299.81666666666672</v>
      </c>
      <c r="K429" s="117">
        <v>285.75</v>
      </c>
      <c r="L429" s="117">
        <v>269.64999999999998</v>
      </c>
      <c r="M429" s="117">
        <v>2.4741499999999998</v>
      </c>
    </row>
    <row r="430" spans="1:13">
      <c r="A430" s="65">
        <v>421</v>
      </c>
      <c r="B430" s="117" t="s">
        <v>213</v>
      </c>
      <c r="C430" s="120">
        <v>13.3</v>
      </c>
      <c r="D430" s="118">
        <v>13.316666666666668</v>
      </c>
      <c r="E430" s="118">
        <v>13.033333333333337</v>
      </c>
      <c r="F430" s="118">
        <v>12.766666666666669</v>
      </c>
      <c r="G430" s="118">
        <v>12.483333333333338</v>
      </c>
      <c r="H430" s="118">
        <v>13.583333333333336</v>
      </c>
      <c r="I430" s="118">
        <v>13.866666666666667</v>
      </c>
      <c r="J430" s="118">
        <v>14.133333333333335</v>
      </c>
      <c r="K430" s="117">
        <v>13.6</v>
      </c>
      <c r="L430" s="117">
        <v>13.05</v>
      </c>
      <c r="M430" s="117">
        <v>144.46457000000001</v>
      </c>
    </row>
    <row r="431" spans="1:13">
      <c r="A431" s="65">
        <v>422</v>
      </c>
      <c r="B431" s="117" t="s">
        <v>1595</v>
      </c>
      <c r="C431" s="120">
        <v>290</v>
      </c>
      <c r="D431" s="118">
        <v>291.95</v>
      </c>
      <c r="E431" s="118">
        <v>285.89999999999998</v>
      </c>
      <c r="F431" s="118">
        <v>281.8</v>
      </c>
      <c r="G431" s="118">
        <v>275.75</v>
      </c>
      <c r="H431" s="118">
        <v>296.04999999999995</v>
      </c>
      <c r="I431" s="118">
        <v>302.10000000000002</v>
      </c>
      <c r="J431" s="118">
        <v>306.19999999999993</v>
      </c>
      <c r="K431" s="117">
        <v>298</v>
      </c>
      <c r="L431" s="117">
        <v>287.85000000000002</v>
      </c>
      <c r="M431" s="117">
        <v>0.72479000000000005</v>
      </c>
    </row>
    <row r="432" spans="1:13">
      <c r="A432" s="65">
        <v>423</v>
      </c>
      <c r="B432" s="117" t="s">
        <v>2254</v>
      </c>
      <c r="C432" s="120">
        <v>26.9</v>
      </c>
      <c r="D432" s="118">
        <v>27.116666666666664</v>
      </c>
      <c r="E432" s="118">
        <v>26.483333333333327</v>
      </c>
      <c r="F432" s="118">
        <v>26.066666666666663</v>
      </c>
      <c r="G432" s="118">
        <v>25.433333333333326</v>
      </c>
      <c r="H432" s="118">
        <v>27.533333333333328</v>
      </c>
      <c r="I432" s="118">
        <v>28.166666666666661</v>
      </c>
      <c r="J432" s="118">
        <v>28.583333333333329</v>
      </c>
      <c r="K432" s="117">
        <v>27.75</v>
      </c>
      <c r="L432" s="117">
        <v>26.7</v>
      </c>
      <c r="M432" s="117">
        <v>11.824</v>
      </c>
    </row>
    <row r="433" spans="1:13">
      <c r="A433" s="65">
        <v>424</v>
      </c>
      <c r="B433" s="117" t="s">
        <v>1597</v>
      </c>
      <c r="C433" s="120">
        <v>28.4</v>
      </c>
      <c r="D433" s="118">
        <v>28.433333333333334</v>
      </c>
      <c r="E433" s="118">
        <v>27.216666666666669</v>
      </c>
      <c r="F433" s="118">
        <v>26.033333333333335</v>
      </c>
      <c r="G433" s="118">
        <v>24.81666666666667</v>
      </c>
      <c r="H433" s="118">
        <v>29.616666666666667</v>
      </c>
      <c r="I433" s="118">
        <v>30.833333333333329</v>
      </c>
      <c r="J433" s="118">
        <v>32.016666666666666</v>
      </c>
      <c r="K433" s="117">
        <v>29.65</v>
      </c>
      <c r="L433" s="117">
        <v>27.25</v>
      </c>
      <c r="M433" s="117">
        <v>52.69023</v>
      </c>
    </row>
    <row r="434" spans="1:13">
      <c r="A434" s="65">
        <v>425</v>
      </c>
      <c r="B434" s="117" t="s">
        <v>230</v>
      </c>
      <c r="C434" s="120">
        <v>1791.55</v>
      </c>
      <c r="D434" s="118">
        <v>1769.2</v>
      </c>
      <c r="E434" s="118">
        <v>1738.4</v>
      </c>
      <c r="F434" s="118">
        <v>1685.25</v>
      </c>
      <c r="G434" s="118">
        <v>1654.45</v>
      </c>
      <c r="H434" s="118">
        <v>1822.3500000000001</v>
      </c>
      <c r="I434" s="118">
        <v>1853.1499999999999</v>
      </c>
      <c r="J434" s="118">
        <v>1906.3000000000002</v>
      </c>
      <c r="K434" s="117">
        <v>1800</v>
      </c>
      <c r="L434" s="117">
        <v>1716.05</v>
      </c>
      <c r="M434" s="117">
        <v>3.7595200000000002</v>
      </c>
    </row>
    <row r="435" spans="1:13">
      <c r="A435" s="65">
        <v>426</v>
      </c>
      <c r="B435" s="117" t="s">
        <v>140</v>
      </c>
      <c r="C435" s="120">
        <v>1071.75</v>
      </c>
      <c r="D435" s="118">
        <v>1075.55</v>
      </c>
      <c r="E435" s="118">
        <v>1037.1999999999998</v>
      </c>
      <c r="F435" s="118">
        <v>1002.6499999999999</v>
      </c>
      <c r="G435" s="118">
        <v>964.29999999999973</v>
      </c>
      <c r="H435" s="118">
        <v>1110.0999999999999</v>
      </c>
      <c r="I435" s="118">
        <v>1148.4499999999998</v>
      </c>
      <c r="J435" s="118">
        <v>1183</v>
      </c>
      <c r="K435" s="117">
        <v>1113.9000000000001</v>
      </c>
      <c r="L435" s="117">
        <v>1041</v>
      </c>
      <c r="M435" s="117">
        <v>16.896719999999998</v>
      </c>
    </row>
    <row r="436" spans="1:13">
      <c r="A436" s="65">
        <v>427</v>
      </c>
      <c r="B436" s="117" t="s">
        <v>2176</v>
      </c>
      <c r="C436" s="120">
        <v>103.75</v>
      </c>
      <c r="D436" s="118">
        <v>103.59999999999998</v>
      </c>
      <c r="E436" s="118">
        <v>101.24999999999996</v>
      </c>
      <c r="F436" s="118">
        <v>98.749999999999972</v>
      </c>
      <c r="G436" s="118">
        <v>96.399999999999949</v>
      </c>
      <c r="H436" s="118">
        <v>106.09999999999997</v>
      </c>
      <c r="I436" s="118">
        <v>108.44999999999999</v>
      </c>
      <c r="J436" s="118">
        <v>110.94999999999997</v>
      </c>
      <c r="K436" s="117">
        <v>105.95</v>
      </c>
      <c r="L436" s="117">
        <v>101.1</v>
      </c>
      <c r="M436" s="117">
        <v>0.49387999999999999</v>
      </c>
    </row>
    <row r="437" spans="1:13">
      <c r="A437" s="65">
        <v>428</v>
      </c>
      <c r="B437" s="117" t="s">
        <v>372</v>
      </c>
      <c r="C437" s="120">
        <v>345.95</v>
      </c>
      <c r="D437" s="118">
        <v>339.41666666666669</v>
      </c>
      <c r="E437" s="118">
        <v>330.03333333333336</v>
      </c>
      <c r="F437" s="118">
        <v>314.11666666666667</v>
      </c>
      <c r="G437" s="118">
        <v>304.73333333333335</v>
      </c>
      <c r="H437" s="118">
        <v>355.33333333333337</v>
      </c>
      <c r="I437" s="118">
        <v>364.7166666666667</v>
      </c>
      <c r="J437" s="118">
        <v>380.63333333333338</v>
      </c>
      <c r="K437" s="117">
        <v>348.8</v>
      </c>
      <c r="L437" s="117">
        <v>323.5</v>
      </c>
      <c r="M437" s="117">
        <v>18.533660000000001</v>
      </c>
    </row>
    <row r="438" spans="1:13">
      <c r="A438" s="65">
        <v>429</v>
      </c>
      <c r="B438" s="117" t="s">
        <v>1609</v>
      </c>
      <c r="C438" s="120">
        <v>380.8</v>
      </c>
      <c r="D438" s="118">
        <v>379.93333333333334</v>
      </c>
      <c r="E438" s="118">
        <v>370.36666666666667</v>
      </c>
      <c r="F438" s="118">
        <v>359.93333333333334</v>
      </c>
      <c r="G438" s="118">
        <v>350.36666666666667</v>
      </c>
      <c r="H438" s="118">
        <v>390.36666666666667</v>
      </c>
      <c r="I438" s="118">
        <v>399.93333333333339</v>
      </c>
      <c r="J438" s="118">
        <v>410.36666666666667</v>
      </c>
      <c r="K438" s="117">
        <v>389.5</v>
      </c>
      <c r="L438" s="117">
        <v>369.5</v>
      </c>
      <c r="M438" s="117">
        <v>0.38347999999999999</v>
      </c>
    </row>
    <row r="439" spans="1:13">
      <c r="A439" s="65">
        <v>430</v>
      </c>
      <c r="B439" s="117" t="s">
        <v>1616</v>
      </c>
      <c r="C439" s="120">
        <v>517.9</v>
      </c>
      <c r="D439" s="118">
        <v>518.51666666666677</v>
      </c>
      <c r="E439" s="118">
        <v>512.03333333333353</v>
      </c>
      <c r="F439" s="118">
        <v>506.16666666666674</v>
      </c>
      <c r="G439" s="118">
        <v>499.68333333333351</v>
      </c>
      <c r="H439" s="118">
        <v>524.38333333333355</v>
      </c>
      <c r="I439" s="118">
        <v>530.8666666666669</v>
      </c>
      <c r="J439" s="118">
        <v>536.73333333333358</v>
      </c>
      <c r="K439" s="117">
        <v>525</v>
      </c>
      <c r="L439" s="117">
        <v>512.65</v>
      </c>
      <c r="M439" s="117">
        <v>0.65590999999999999</v>
      </c>
    </row>
    <row r="440" spans="1:13">
      <c r="A440" s="65">
        <v>431</v>
      </c>
      <c r="B440" s="117" t="s">
        <v>142</v>
      </c>
      <c r="C440" s="120">
        <v>554.04999999999995</v>
      </c>
      <c r="D440" s="118">
        <v>555.18333333333328</v>
      </c>
      <c r="E440" s="118">
        <v>548.86666666666656</v>
      </c>
      <c r="F440" s="118">
        <v>543.68333333333328</v>
      </c>
      <c r="G440" s="118">
        <v>537.36666666666656</v>
      </c>
      <c r="H440" s="118">
        <v>560.36666666666656</v>
      </c>
      <c r="I440" s="118">
        <v>566.68333333333339</v>
      </c>
      <c r="J440" s="118">
        <v>571.86666666666656</v>
      </c>
      <c r="K440" s="117">
        <v>561.5</v>
      </c>
      <c r="L440" s="117">
        <v>550</v>
      </c>
      <c r="M440" s="117">
        <v>40.020090000000003</v>
      </c>
    </row>
    <row r="441" spans="1:13">
      <c r="A441" s="65">
        <v>432</v>
      </c>
      <c r="B441" s="117" t="s">
        <v>1621</v>
      </c>
      <c r="C441" s="120">
        <v>310.55</v>
      </c>
      <c r="D441" s="118">
        <v>309.56666666666666</v>
      </c>
      <c r="E441" s="118">
        <v>300.5333333333333</v>
      </c>
      <c r="F441" s="118">
        <v>290.51666666666665</v>
      </c>
      <c r="G441" s="118">
        <v>281.48333333333329</v>
      </c>
      <c r="H441" s="118">
        <v>319.58333333333331</v>
      </c>
      <c r="I441" s="118">
        <v>328.61666666666673</v>
      </c>
      <c r="J441" s="118">
        <v>338.63333333333333</v>
      </c>
      <c r="K441" s="117">
        <v>318.60000000000002</v>
      </c>
      <c r="L441" s="117">
        <v>299.55</v>
      </c>
      <c r="M441" s="117">
        <v>3.5208300000000001</v>
      </c>
    </row>
    <row r="442" spans="1:13">
      <c r="A442" s="65">
        <v>433</v>
      </c>
      <c r="B442" s="117" t="s">
        <v>143</v>
      </c>
      <c r="C442" s="120">
        <v>620.1</v>
      </c>
      <c r="D442" s="118">
        <v>619.01666666666677</v>
      </c>
      <c r="E442" s="118">
        <v>602.58333333333348</v>
      </c>
      <c r="F442" s="118">
        <v>585.06666666666672</v>
      </c>
      <c r="G442" s="118">
        <v>568.63333333333344</v>
      </c>
      <c r="H442" s="118">
        <v>636.53333333333353</v>
      </c>
      <c r="I442" s="118">
        <v>652.9666666666667</v>
      </c>
      <c r="J442" s="118">
        <v>670.48333333333358</v>
      </c>
      <c r="K442" s="117">
        <v>635.45000000000005</v>
      </c>
      <c r="L442" s="117">
        <v>601.5</v>
      </c>
      <c r="M442" s="117">
        <v>13.889659999999999</v>
      </c>
    </row>
    <row r="443" spans="1:13">
      <c r="A443" s="65">
        <v>434</v>
      </c>
      <c r="B443" s="117" t="s">
        <v>1629</v>
      </c>
      <c r="C443" s="120">
        <v>984.4</v>
      </c>
      <c r="D443" s="118">
        <v>988.4666666666667</v>
      </c>
      <c r="E443" s="118">
        <v>975.93333333333339</v>
      </c>
      <c r="F443" s="118">
        <v>967.4666666666667</v>
      </c>
      <c r="G443" s="118">
        <v>954.93333333333339</v>
      </c>
      <c r="H443" s="118">
        <v>996.93333333333339</v>
      </c>
      <c r="I443" s="118">
        <v>1009.4666666666667</v>
      </c>
      <c r="J443" s="118">
        <v>1017.9333333333334</v>
      </c>
      <c r="K443" s="117">
        <v>1001</v>
      </c>
      <c r="L443" s="117">
        <v>980</v>
      </c>
      <c r="M443" s="117">
        <v>1.0471699999999999</v>
      </c>
    </row>
    <row r="444" spans="1:13">
      <c r="A444" s="65">
        <v>435</v>
      </c>
      <c r="B444" s="117" t="s">
        <v>376</v>
      </c>
      <c r="C444" s="120">
        <v>227</v>
      </c>
      <c r="D444" s="118">
        <v>227.33333333333334</v>
      </c>
      <c r="E444" s="118">
        <v>221.86666666666667</v>
      </c>
      <c r="F444" s="118">
        <v>216.73333333333332</v>
      </c>
      <c r="G444" s="118">
        <v>211.26666666666665</v>
      </c>
      <c r="H444" s="118">
        <v>232.4666666666667</v>
      </c>
      <c r="I444" s="118">
        <v>237.93333333333334</v>
      </c>
      <c r="J444" s="118">
        <v>243.06666666666672</v>
      </c>
      <c r="K444" s="117">
        <v>232.8</v>
      </c>
      <c r="L444" s="117">
        <v>222.2</v>
      </c>
      <c r="M444" s="117">
        <v>4.1212</v>
      </c>
    </row>
    <row r="445" spans="1:13">
      <c r="A445" s="65">
        <v>436</v>
      </c>
      <c r="B445" s="117" t="s">
        <v>1637</v>
      </c>
      <c r="C445" s="120">
        <v>6.05</v>
      </c>
      <c r="D445" s="118">
        <v>6</v>
      </c>
      <c r="E445" s="118">
        <v>5.85</v>
      </c>
      <c r="F445" s="118">
        <v>5.6499999999999995</v>
      </c>
      <c r="G445" s="118">
        <v>5.4999999999999991</v>
      </c>
      <c r="H445" s="118">
        <v>6.2</v>
      </c>
      <c r="I445" s="118">
        <v>6.3500000000000005</v>
      </c>
      <c r="J445" s="118">
        <v>6.5500000000000007</v>
      </c>
      <c r="K445" s="117">
        <v>6.15</v>
      </c>
      <c r="L445" s="117">
        <v>5.8</v>
      </c>
      <c r="M445" s="117">
        <v>225.12061</v>
      </c>
    </row>
    <row r="446" spans="1:13">
      <c r="A446" s="65">
        <v>437</v>
      </c>
      <c r="B446" s="117" t="s">
        <v>1639</v>
      </c>
      <c r="C446" s="120">
        <v>98.45</v>
      </c>
      <c r="D446" s="118">
        <v>98.283333333333346</v>
      </c>
      <c r="E446" s="118">
        <v>97.366666666666688</v>
      </c>
      <c r="F446" s="118">
        <v>96.283333333333346</v>
      </c>
      <c r="G446" s="118">
        <v>95.366666666666688</v>
      </c>
      <c r="H446" s="118">
        <v>99.366666666666688</v>
      </c>
      <c r="I446" s="118">
        <v>100.28333333333335</v>
      </c>
      <c r="J446" s="118">
        <v>101.36666666666669</v>
      </c>
      <c r="K446" s="117">
        <v>99.2</v>
      </c>
      <c r="L446" s="117">
        <v>97.2</v>
      </c>
      <c r="M446" s="117">
        <v>1.0176400000000001</v>
      </c>
    </row>
    <row r="447" spans="1:13">
      <c r="A447" s="65">
        <v>438</v>
      </c>
      <c r="B447" s="117" t="s">
        <v>1645</v>
      </c>
      <c r="C447" s="120">
        <v>923.2</v>
      </c>
      <c r="D447" s="118">
        <v>925.13333333333321</v>
      </c>
      <c r="E447" s="118">
        <v>913.11666666666645</v>
      </c>
      <c r="F447" s="118">
        <v>903.03333333333319</v>
      </c>
      <c r="G447" s="118">
        <v>891.01666666666642</v>
      </c>
      <c r="H447" s="118">
        <v>935.21666666666647</v>
      </c>
      <c r="I447" s="118">
        <v>947.23333333333335</v>
      </c>
      <c r="J447" s="118">
        <v>957.31666666666649</v>
      </c>
      <c r="K447" s="117">
        <v>937.15</v>
      </c>
      <c r="L447" s="117">
        <v>915.05</v>
      </c>
      <c r="M447" s="117">
        <v>5.7259999999999998E-2</v>
      </c>
    </row>
    <row r="448" spans="1:13">
      <c r="A448" s="65">
        <v>439</v>
      </c>
      <c r="B448" s="117" t="s">
        <v>144</v>
      </c>
      <c r="C448" s="120">
        <v>31.2</v>
      </c>
      <c r="D448" s="118">
        <v>31.183333333333334</v>
      </c>
      <c r="E448" s="118">
        <v>30.666666666666668</v>
      </c>
      <c r="F448" s="118">
        <v>30.133333333333333</v>
      </c>
      <c r="G448" s="118">
        <v>29.616666666666667</v>
      </c>
      <c r="H448" s="118">
        <v>31.716666666666669</v>
      </c>
      <c r="I448" s="118">
        <v>32.233333333333334</v>
      </c>
      <c r="J448" s="118">
        <v>32.766666666666666</v>
      </c>
      <c r="K448" s="117">
        <v>31.7</v>
      </c>
      <c r="L448" s="117">
        <v>30.65</v>
      </c>
      <c r="M448" s="117">
        <v>25.679010000000002</v>
      </c>
    </row>
    <row r="449" spans="1:13">
      <c r="A449" s="65">
        <v>440</v>
      </c>
      <c r="B449" s="117" t="s">
        <v>1650</v>
      </c>
      <c r="C449" s="120">
        <v>570.79999999999995</v>
      </c>
      <c r="D449" s="118">
        <v>573.51666666666665</v>
      </c>
      <c r="E449" s="118">
        <v>562.23333333333335</v>
      </c>
      <c r="F449" s="118">
        <v>553.66666666666674</v>
      </c>
      <c r="G449" s="118">
        <v>542.38333333333344</v>
      </c>
      <c r="H449" s="118">
        <v>582.08333333333326</v>
      </c>
      <c r="I449" s="118">
        <v>593.36666666666656</v>
      </c>
      <c r="J449" s="118">
        <v>601.93333333333317</v>
      </c>
      <c r="K449" s="117">
        <v>584.79999999999995</v>
      </c>
      <c r="L449" s="117">
        <v>564.95000000000005</v>
      </c>
      <c r="M449" s="117">
        <v>0.42718</v>
      </c>
    </row>
    <row r="450" spans="1:13">
      <c r="A450" s="65">
        <v>441</v>
      </c>
      <c r="B450" s="117" t="s">
        <v>1654</v>
      </c>
      <c r="C450" s="120">
        <v>153.4</v>
      </c>
      <c r="D450" s="118">
        <v>152.13333333333333</v>
      </c>
      <c r="E450" s="118">
        <v>148.26666666666665</v>
      </c>
      <c r="F450" s="118">
        <v>143.13333333333333</v>
      </c>
      <c r="G450" s="118">
        <v>139.26666666666665</v>
      </c>
      <c r="H450" s="118">
        <v>157.26666666666665</v>
      </c>
      <c r="I450" s="118">
        <v>161.13333333333333</v>
      </c>
      <c r="J450" s="118">
        <v>166.26666666666665</v>
      </c>
      <c r="K450" s="117">
        <v>156</v>
      </c>
      <c r="L450" s="117">
        <v>147</v>
      </c>
      <c r="M450" s="117">
        <v>1.38896</v>
      </c>
    </row>
    <row r="451" spans="1:13">
      <c r="A451" s="65">
        <v>442</v>
      </c>
      <c r="B451" s="117" t="s">
        <v>145</v>
      </c>
      <c r="C451" s="120">
        <v>671</v>
      </c>
      <c r="D451" s="118">
        <v>666.16666666666663</v>
      </c>
      <c r="E451" s="118">
        <v>657.33333333333326</v>
      </c>
      <c r="F451" s="118">
        <v>643.66666666666663</v>
      </c>
      <c r="G451" s="118">
        <v>634.83333333333326</v>
      </c>
      <c r="H451" s="118">
        <v>679.83333333333326</v>
      </c>
      <c r="I451" s="118">
        <v>688.66666666666652</v>
      </c>
      <c r="J451" s="118">
        <v>702.33333333333326</v>
      </c>
      <c r="K451" s="117">
        <v>675</v>
      </c>
      <c r="L451" s="117">
        <v>652.5</v>
      </c>
      <c r="M451" s="117">
        <v>4.3633199999999999</v>
      </c>
    </row>
    <row r="452" spans="1:13">
      <c r="A452" s="65">
        <v>443</v>
      </c>
      <c r="B452" s="117" t="s">
        <v>1661</v>
      </c>
      <c r="C452" s="120">
        <v>94.4</v>
      </c>
      <c r="D452" s="118">
        <v>94.683333333333337</v>
      </c>
      <c r="E452" s="118">
        <v>93.26666666666668</v>
      </c>
      <c r="F452" s="118">
        <v>92.13333333333334</v>
      </c>
      <c r="G452" s="118">
        <v>90.716666666666683</v>
      </c>
      <c r="H452" s="118">
        <v>95.816666666666677</v>
      </c>
      <c r="I452" s="118">
        <v>97.233333333333334</v>
      </c>
      <c r="J452" s="118">
        <v>98.366666666666674</v>
      </c>
      <c r="K452" s="117">
        <v>96.1</v>
      </c>
      <c r="L452" s="117">
        <v>93.55</v>
      </c>
      <c r="M452" s="117">
        <v>3.1632899999999999</v>
      </c>
    </row>
    <row r="453" spans="1:13">
      <c r="A453" s="65">
        <v>444</v>
      </c>
      <c r="B453" s="117" t="s">
        <v>146</v>
      </c>
      <c r="C453" s="120">
        <v>446.45</v>
      </c>
      <c r="D453" s="118">
        <v>447.05</v>
      </c>
      <c r="E453" s="118">
        <v>435.1</v>
      </c>
      <c r="F453" s="118">
        <v>423.75</v>
      </c>
      <c r="G453" s="118">
        <v>411.8</v>
      </c>
      <c r="H453" s="118">
        <v>458.40000000000003</v>
      </c>
      <c r="I453" s="118">
        <v>470.34999999999997</v>
      </c>
      <c r="J453" s="118">
        <v>481.70000000000005</v>
      </c>
      <c r="K453" s="117">
        <v>459</v>
      </c>
      <c r="L453" s="117">
        <v>435.7</v>
      </c>
      <c r="M453" s="117">
        <v>4.7397999999999998</v>
      </c>
    </row>
    <row r="454" spans="1:13">
      <c r="A454" s="65">
        <v>445</v>
      </c>
      <c r="B454" s="117" t="s">
        <v>354</v>
      </c>
      <c r="C454" s="120">
        <v>967.1</v>
      </c>
      <c r="D454" s="118">
        <v>955.65</v>
      </c>
      <c r="E454" s="118">
        <v>935.3</v>
      </c>
      <c r="F454" s="118">
        <v>903.5</v>
      </c>
      <c r="G454" s="118">
        <v>883.15</v>
      </c>
      <c r="H454" s="118">
        <v>987.44999999999993</v>
      </c>
      <c r="I454" s="118">
        <v>1007.8000000000001</v>
      </c>
      <c r="J454" s="118">
        <v>1039.5999999999999</v>
      </c>
      <c r="K454" s="117">
        <v>976</v>
      </c>
      <c r="L454" s="117">
        <v>923.85</v>
      </c>
      <c r="M454" s="117">
        <v>7.37378</v>
      </c>
    </row>
    <row r="455" spans="1:13">
      <c r="A455" s="65">
        <v>446</v>
      </c>
      <c r="B455" s="117" t="s">
        <v>147</v>
      </c>
      <c r="C455" s="120">
        <v>217.6</v>
      </c>
      <c r="D455" s="118">
        <v>218.78333333333333</v>
      </c>
      <c r="E455" s="118">
        <v>214.56666666666666</v>
      </c>
      <c r="F455" s="118">
        <v>211.53333333333333</v>
      </c>
      <c r="G455" s="118">
        <v>207.31666666666666</v>
      </c>
      <c r="H455" s="118">
        <v>221.81666666666666</v>
      </c>
      <c r="I455" s="118">
        <v>226.0333333333333</v>
      </c>
      <c r="J455" s="118">
        <v>229.06666666666666</v>
      </c>
      <c r="K455" s="117">
        <v>223</v>
      </c>
      <c r="L455" s="117">
        <v>215.75</v>
      </c>
      <c r="M455" s="117">
        <v>12.54856</v>
      </c>
    </row>
    <row r="456" spans="1:13">
      <c r="A456" s="65">
        <v>447</v>
      </c>
      <c r="B456" s="117" t="s">
        <v>1666</v>
      </c>
      <c r="C456" s="120">
        <v>660.35</v>
      </c>
      <c r="D456" s="118">
        <v>661.41666666666663</v>
      </c>
      <c r="E456" s="118">
        <v>655.2833333333333</v>
      </c>
      <c r="F456" s="118">
        <v>650.2166666666667</v>
      </c>
      <c r="G456" s="118">
        <v>644.08333333333337</v>
      </c>
      <c r="H456" s="118">
        <v>666.48333333333323</v>
      </c>
      <c r="I456" s="118">
        <v>672.61666666666667</v>
      </c>
      <c r="J456" s="118">
        <v>677.68333333333317</v>
      </c>
      <c r="K456" s="117">
        <v>667.55</v>
      </c>
      <c r="L456" s="117">
        <v>656.35</v>
      </c>
      <c r="M456" s="117">
        <v>0.15393000000000001</v>
      </c>
    </row>
    <row r="457" spans="1:13">
      <c r="A457" s="65">
        <v>448</v>
      </c>
      <c r="B457" s="117" t="s">
        <v>148</v>
      </c>
      <c r="C457" s="120">
        <v>168.5</v>
      </c>
      <c r="D457" s="118">
        <v>169.06666666666669</v>
      </c>
      <c r="E457" s="118">
        <v>165.33333333333337</v>
      </c>
      <c r="F457" s="118">
        <v>162.16666666666669</v>
      </c>
      <c r="G457" s="118">
        <v>158.43333333333337</v>
      </c>
      <c r="H457" s="118">
        <v>172.23333333333338</v>
      </c>
      <c r="I457" s="118">
        <v>175.96666666666667</v>
      </c>
      <c r="J457" s="118">
        <v>179.13333333333338</v>
      </c>
      <c r="K457" s="117">
        <v>172.8</v>
      </c>
      <c r="L457" s="117">
        <v>165.9</v>
      </c>
      <c r="M457" s="117">
        <v>195.84723</v>
      </c>
    </row>
    <row r="458" spans="1:13">
      <c r="A458" s="65">
        <v>449</v>
      </c>
      <c r="B458" s="117" t="s">
        <v>149</v>
      </c>
      <c r="C458" s="120">
        <v>91.2</v>
      </c>
      <c r="D458" s="118">
        <v>92.133333333333326</v>
      </c>
      <c r="E458" s="118">
        <v>89.916666666666657</v>
      </c>
      <c r="F458" s="118">
        <v>88.633333333333326</v>
      </c>
      <c r="G458" s="118">
        <v>86.416666666666657</v>
      </c>
      <c r="H458" s="118">
        <v>93.416666666666657</v>
      </c>
      <c r="I458" s="118">
        <v>95.633333333333326</v>
      </c>
      <c r="J458" s="118">
        <v>96.916666666666657</v>
      </c>
      <c r="K458" s="117">
        <v>94.35</v>
      </c>
      <c r="L458" s="117">
        <v>90.85</v>
      </c>
      <c r="M458" s="117">
        <v>41.06456</v>
      </c>
    </row>
    <row r="459" spans="1:13">
      <c r="A459" s="65">
        <v>450</v>
      </c>
      <c r="B459" s="117" t="s">
        <v>150</v>
      </c>
      <c r="C459" s="120">
        <v>68.900000000000006</v>
      </c>
      <c r="D459" s="118">
        <v>69.216666666666669</v>
      </c>
      <c r="E459" s="118">
        <v>67.683333333333337</v>
      </c>
      <c r="F459" s="118">
        <v>66.466666666666669</v>
      </c>
      <c r="G459" s="118">
        <v>64.933333333333337</v>
      </c>
      <c r="H459" s="118">
        <v>70.433333333333337</v>
      </c>
      <c r="I459" s="118">
        <v>71.966666666666669</v>
      </c>
      <c r="J459" s="118">
        <v>73.183333333333337</v>
      </c>
      <c r="K459" s="117">
        <v>70.75</v>
      </c>
      <c r="L459" s="117">
        <v>68</v>
      </c>
      <c r="M459" s="117">
        <v>55.153889999999997</v>
      </c>
    </row>
    <row r="460" spans="1:13">
      <c r="A460" s="65">
        <v>451</v>
      </c>
      <c r="B460" s="117" t="s">
        <v>1673</v>
      </c>
      <c r="C460" s="120">
        <v>784.4</v>
      </c>
      <c r="D460" s="118">
        <v>789.51666666666677</v>
      </c>
      <c r="E460" s="118">
        <v>775.88333333333355</v>
      </c>
      <c r="F460" s="118">
        <v>767.36666666666679</v>
      </c>
      <c r="G460" s="118">
        <v>753.73333333333358</v>
      </c>
      <c r="H460" s="118">
        <v>798.03333333333353</v>
      </c>
      <c r="I460" s="118">
        <v>811.66666666666674</v>
      </c>
      <c r="J460" s="118">
        <v>820.18333333333351</v>
      </c>
      <c r="K460" s="117">
        <v>803.15</v>
      </c>
      <c r="L460" s="117">
        <v>781</v>
      </c>
      <c r="M460" s="117">
        <v>0.84655000000000002</v>
      </c>
    </row>
    <row r="461" spans="1:13">
      <c r="A461" s="65">
        <v>452</v>
      </c>
      <c r="B461" s="117" t="s">
        <v>151</v>
      </c>
      <c r="C461" s="120">
        <v>551.54999999999995</v>
      </c>
      <c r="D461" s="118">
        <v>551.41666666666663</v>
      </c>
      <c r="E461" s="118">
        <v>541.23333333333323</v>
      </c>
      <c r="F461" s="118">
        <v>530.91666666666663</v>
      </c>
      <c r="G461" s="118">
        <v>520.73333333333323</v>
      </c>
      <c r="H461" s="118">
        <v>561.73333333333323</v>
      </c>
      <c r="I461" s="118">
        <v>571.91666666666663</v>
      </c>
      <c r="J461" s="118">
        <v>582.23333333333323</v>
      </c>
      <c r="K461" s="117">
        <v>561.6</v>
      </c>
      <c r="L461" s="117">
        <v>541.1</v>
      </c>
      <c r="M461" s="117">
        <v>60.994129999999998</v>
      </c>
    </row>
    <row r="462" spans="1:13">
      <c r="A462" s="65">
        <v>453</v>
      </c>
      <c r="B462" s="117" t="s">
        <v>152</v>
      </c>
      <c r="C462" s="120">
        <v>1799.1</v>
      </c>
      <c r="D462" s="118">
        <v>1814.7</v>
      </c>
      <c r="E462" s="118">
        <v>1775.5</v>
      </c>
      <c r="F462" s="118">
        <v>1751.8999999999999</v>
      </c>
      <c r="G462" s="118">
        <v>1712.6999999999998</v>
      </c>
      <c r="H462" s="118">
        <v>1838.3000000000002</v>
      </c>
      <c r="I462" s="118">
        <v>1877.5000000000005</v>
      </c>
      <c r="J462" s="118">
        <v>1901.1000000000004</v>
      </c>
      <c r="K462" s="117">
        <v>1853.9</v>
      </c>
      <c r="L462" s="117">
        <v>1791.1</v>
      </c>
      <c r="M462" s="117">
        <v>22.8597</v>
      </c>
    </row>
    <row r="463" spans="1:13">
      <c r="A463" s="65">
        <v>454</v>
      </c>
      <c r="B463" s="117" t="s">
        <v>153</v>
      </c>
      <c r="C463" s="120">
        <v>653.29999999999995</v>
      </c>
      <c r="D463" s="118">
        <v>650.19999999999993</v>
      </c>
      <c r="E463" s="118">
        <v>643.49999999999989</v>
      </c>
      <c r="F463" s="118">
        <v>633.69999999999993</v>
      </c>
      <c r="G463" s="118">
        <v>626.99999999999989</v>
      </c>
      <c r="H463" s="118">
        <v>659.99999999999989</v>
      </c>
      <c r="I463" s="118">
        <v>666.69999999999993</v>
      </c>
      <c r="J463" s="118">
        <v>676.49999999999989</v>
      </c>
      <c r="K463" s="117">
        <v>656.9</v>
      </c>
      <c r="L463" s="117">
        <v>640.4</v>
      </c>
      <c r="M463" s="117">
        <v>13.978210000000001</v>
      </c>
    </row>
    <row r="464" spans="1:13">
      <c r="A464" s="65">
        <v>457</v>
      </c>
      <c r="B464" s="117" t="s">
        <v>1688</v>
      </c>
      <c r="C464" s="120">
        <v>56.15</v>
      </c>
      <c r="D464" s="118">
        <v>56.416666666666664</v>
      </c>
      <c r="E464" s="118">
        <v>55.533333333333331</v>
      </c>
      <c r="F464" s="118">
        <v>54.916666666666664</v>
      </c>
      <c r="G464" s="118">
        <v>54.033333333333331</v>
      </c>
      <c r="H464" s="118">
        <v>57.033333333333331</v>
      </c>
      <c r="I464" s="118">
        <v>57.916666666666671</v>
      </c>
      <c r="J464" s="118">
        <v>58.533333333333331</v>
      </c>
      <c r="K464" s="117">
        <v>57.3</v>
      </c>
      <c r="L464" s="117">
        <v>55.8</v>
      </c>
      <c r="M464" s="117">
        <v>1.16343</v>
      </c>
    </row>
    <row r="465" spans="1:13">
      <c r="A465" s="65">
        <v>458</v>
      </c>
      <c r="B465" s="117" t="s">
        <v>215</v>
      </c>
      <c r="C465" s="120">
        <v>1001</v>
      </c>
      <c r="D465" s="118">
        <v>994.98333333333323</v>
      </c>
      <c r="E465" s="118">
        <v>979.06666666666649</v>
      </c>
      <c r="F465" s="118">
        <v>957.13333333333321</v>
      </c>
      <c r="G465" s="118">
        <v>941.21666666666647</v>
      </c>
      <c r="H465" s="118">
        <v>1016.9166666666665</v>
      </c>
      <c r="I465" s="118">
        <v>1032.8333333333333</v>
      </c>
      <c r="J465" s="118">
        <v>1054.7666666666664</v>
      </c>
      <c r="K465" s="117">
        <v>1010.9</v>
      </c>
      <c r="L465" s="117">
        <v>973.05</v>
      </c>
      <c r="M465" s="117">
        <v>0.21396999999999999</v>
      </c>
    </row>
    <row r="466" spans="1:13">
      <c r="A466" s="65">
        <v>459</v>
      </c>
      <c r="B466" s="117" t="s">
        <v>1697</v>
      </c>
      <c r="C466" s="120">
        <v>202.6</v>
      </c>
      <c r="D466" s="118">
        <v>203.56666666666669</v>
      </c>
      <c r="E466" s="118">
        <v>201.13333333333338</v>
      </c>
      <c r="F466" s="118">
        <v>199.66666666666669</v>
      </c>
      <c r="G466" s="118">
        <v>197.23333333333338</v>
      </c>
      <c r="H466" s="118">
        <v>205.03333333333339</v>
      </c>
      <c r="I466" s="118">
        <v>207.46666666666673</v>
      </c>
      <c r="J466" s="118">
        <v>208.93333333333339</v>
      </c>
      <c r="K466" s="117">
        <v>206</v>
      </c>
      <c r="L466" s="117">
        <v>202.1</v>
      </c>
      <c r="M466" s="117">
        <v>4.8898200000000003</v>
      </c>
    </row>
    <row r="467" spans="1:13">
      <c r="A467" s="65">
        <v>460</v>
      </c>
      <c r="B467" s="117" t="s">
        <v>1699</v>
      </c>
      <c r="C467" s="120">
        <v>559.25</v>
      </c>
      <c r="D467" s="118">
        <v>562.11666666666667</v>
      </c>
      <c r="E467" s="118">
        <v>549.23333333333335</v>
      </c>
      <c r="F467" s="118">
        <v>539.2166666666667</v>
      </c>
      <c r="G467" s="118">
        <v>526.33333333333337</v>
      </c>
      <c r="H467" s="118">
        <v>572.13333333333333</v>
      </c>
      <c r="I467" s="118">
        <v>585.01666666666677</v>
      </c>
      <c r="J467" s="118">
        <v>595.0333333333333</v>
      </c>
      <c r="K467" s="117">
        <v>575</v>
      </c>
      <c r="L467" s="117">
        <v>552.1</v>
      </c>
      <c r="M467" s="117">
        <v>0.32551999999999998</v>
      </c>
    </row>
    <row r="468" spans="1:13">
      <c r="A468" s="65">
        <v>461</v>
      </c>
      <c r="B468" s="117" t="s">
        <v>2303</v>
      </c>
      <c r="C468" s="120">
        <v>484.9</v>
      </c>
      <c r="D468" s="118">
        <v>486.66666666666669</v>
      </c>
      <c r="E468" s="118">
        <v>478.38333333333338</v>
      </c>
      <c r="F468" s="118">
        <v>471.86666666666667</v>
      </c>
      <c r="G468" s="118">
        <v>463.58333333333337</v>
      </c>
      <c r="H468" s="118">
        <v>493.18333333333339</v>
      </c>
      <c r="I468" s="118">
        <v>501.4666666666667</v>
      </c>
      <c r="J468" s="118">
        <v>507.98333333333341</v>
      </c>
      <c r="K468" s="117">
        <v>494.95</v>
      </c>
      <c r="L468" s="117">
        <v>480.15</v>
      </c>
      <c r="M468" s="117">
        <v>0.13986000000000001</v>
      </c>
    </row>
    <row r="469" spans="1:13">
      <c r="A469" s="65">
        <v>462</v>
      </c>
      <c r="B469" s="117" t="s">
        <v>1707</v>
      </c>
      <c r="C469" s="120">
        <v>112.1</v>
      </c>
      <c r="D469" s="118">
        <v>111.43333333333334</v>
      </c>
      <c r="E469" s="118">
        <v>110.16666666666667</v>
      </c>
      <c r="F469" s="118">
        <v>108.23333333333333</v>
      </c>
      <c r="G469" s="118">
        <v>106.96666666666667</v>
      </c>
      <c r="H469" s="118">
        <v>113.36666666666667</v>
      </c>
      <c r="I469" s="118">
        <v>114.63333333333333</v>
      </c>
      <c r="J469" s="118">
        <v>116.56666666666668</v>
      </c>
      <c r="K469" s="117">
        <v>112.7</v>
      </c>
      <c r="L469" s="117">
        <v>109.5</v>
      </c>
      <c r="M469" s="117">
        <v>0.55269999999999997</v>
      </c>
    </row>
    <row r="470" spans="1:13">
      <c r="A470" s="65">
        <v>463</v>
      </c>
      <c r="B470" s="117" t="s">
        <v>1709</v>
      </c>
      <c r="C470" s="120">
        <v>518.6</v>
      </c>
      <c r="D470" s="118">
        <v>521.23333333333323</v>
      </c>
      <c r="E470" s="118">
        <v>514.46666666666647</v>
      </c>
      <c r="F470" s="118">
        <v>510.33333333333326</v>
      </c>
      <c r="G470" s="118">
        <v>503.56666666666649</v>
      </c>
      <c r="H470" s="118">
        <v>525.36666666666645</v>
      </c>
      <c r="I470" s="118">
        <v>532.1333333333331</v>
      </c>
      <c r="J470" s="118">
        <v>536.26666666666642</v>
      </c>
      <c r="K470" s="117">
        <v>528</v>
      </c>
      <c r="L470" s="117">
        <v>517.1</v>
      </c>
      <c r="M470" s="117">
        <v>8.6959999999999996E-2</v>
      </c>
    </row>
    <row r="471" spans="1:13">
      <c r="A471" s="65">
        <v>464</v>
      </c>
      <c r="B471" s="117" t="s">
        <v>154</v>
      </c>
      <c r="C471" s="120">
        <v>806.9</v>
      </c>
      <c r="D471" s="118">
        <v>804.51666666666677</v>
      </c>
      <c r="E471" s="118">
        <v>789.03333333333353</v>
      </c>
      <c r="F471" s="118">
        <v>771.16666666666674</v>
      </c>
      <c r="G471" s="118">
        <v>755.68333333333351</v>
      </c>
      <c r="H471" s="118">
        <v>822.38333333333355</v>
      </c>
      <c r="I471" s="118">
        <v>837.8666666666669</v>
      </c>
      <c r="J471" s="118">
        <v>855.73333333333358</v>
      </c>
      <c r="K471" s="117">
        <v>820</v>
      </c>
      <c r="L471" s="117">
        <v>786.65</v>
      </c>
      <c r="M471" s="117">
        <v>37.387779999999999</v>
      </c>
    </row>
    <row r="472" spans="1:13">
      <c r="A472" s="65">
        <v>465</v>
      </c>
      <c r="B472" s="117" t="s">
        <v>1717</v>
      </c>
      <c r="C472" s="120">
        <v>248.35</v>
      </c>
      <c r="D472" s="118">
        <v>250.48333333333335</v>
      </c>
      <c r="E472" s="118">
        <v>244.9666666666667</v>
      </c>
      <c r="F472" s="118">
        <v>241.58333333333334</v>
      </c>
      <c r="G472" s="118">
        <v>236.06666666666669</v>
      </c>
      <c r="H472" s="118">
        <v>253.8666666666667</v>
      </c>
      <c r="I472" s="118">
        <v>259.38333333333333</v>
      </c>
      <c r="J472" s="118">
        <v>262.76666666666671</v>
      </c>
      <c r="K472" s="117">
        <v>256</v>
      </c>
      <c r="L472" s="117">
        <v>247.1</v>
      </c>
      <c r="M472" s="117">
        <v>0.43141000000000002</v>
      </c>
    </row>
    <row r="473" spans="1:13">
      <c r="A473" s="65">
        <v>466</v>
      </c>
      <c r="B473" s="119" t="s">
        <v>216</v>
      </c>
      <c r="C473" s="121">
        <v>1626</v>
      </c>
      <c r="D473" s="122">
        <v>1618.1166666666668</v>
      </c>
      <c r="E473" s="122">
        <v>1581.2333333333336</v>
      </c>
      <c r="F473" s="122">
        <v>1536.4666666666667</v>
      </c>
      <c r="G473" s="122">
        <v>1499.5833333333335</v>
      </c>
      <c r="H473" s="122">
        <v>1662.8833333333337</v>
      </c>
      <c r="I473" s="122">
        <v>1699.7666666666669</v>
      </c>
      <c r="J473" s="122">
        <v>1744.5333333333338</v>
      </c>
      <c r="K473" s="119">
        <v>1655</v>
      </c>
      <c r="L473" s="119">
        <v>1573.35</v>
      </c>
      <c r="M473" s="119">
        <v>2.1634000000000002</v>
      </c>
    </row>
    <row r="474" spans="1:13">
      <c r="A474" s="65">
        <v>467</v>
      </c>
      <c r="B474" s="117" t="s">
        <v>217</v>
      </c>
      <c r="C474" s="130">
        <v>225.35</v>
      </c>
      <c r="D474" s="118">
        <v>226.33333333333334</v>
      </c>
      <c r="E474" s="118">
        <v>222.01666666666668</v>
      </c>
      <c r="F474" s="118">
        <v>218.68333333333334</v>
      </c>
      <c r="G474" s="118">
        <v>214.36666666666667</v>
      </c>
      <c r="H474" s="118">
        <v>229.66666666666669</v>
      </c>
      <c r="I474" s="118">
        <v>233.98333333333335</v>
      </c>
      <c r="J474" s="118">
        <v>237.31666666666669</v>
      </c>
      <c r="K474" s="117">
        <v>230.65</v>
      </c>
      <c r="L474" s="117">
        <v>223</v>
      </c>
      <c r="M474" s="117">
        <v>12.90762</v>
      </c>
    </row>
    <row r="475" spans="1:13">
      <c r="A475" s="65">
        <v>468</v>
      </c>
      <c r="B475" s="130" t="s">
        <v>1725</v>
      </c>
      <c r="C475" s="130">
        <v>322.89999999999998</v>
      </c>
      <c r="D475" s="125">
        <v>323.3</v>
      </c>
      <c r="E475" s="125">
        <v>316.60000000000002</v>
      </c>
      <c r="F475" s="125">
        <v>310.3</v>
      </c>
      <c r="G475" s="125">
        <v>303.60000000000002</v>
      </c>
      <c r="H475" s="125">
        <v>329.6</v>
      </c>
      <c r="I475" s="125">
        <v>336.29999999999995</v>
      </c>
      <c r="J475" s="125">
        <v>342.6</v>
      </c>
      <c r="K475" s="130">
        <v>330</v>
      </c>
      <c r="L475" s="130">
        <v>317</v>
      </c>
      <c r="M475" s="130">
        <v>0.44172</v>
      </c>
    </row>
    <row r="476" spans="1:13">
      <c r="A476" s="65">
        <v>469</v>
      </c>
      <c r="B476" s="130" t="s">
        <v>1726</v>
      </c>
      <c r="C476" s="130">
        <v>61.9</v>
      </c>
      <c r="D476" s="125">
        <v>62.333333333333336</v>
      </c>
      <c r="E476" s="125">
        <v>61.06666666666667</v>
      </c>
      <c r="F476" s="125">
        <v>60.233333333333334</v>
      </c>
      <c r="G476" s="125">
        <v>58.966666666666669</v>
      </c>
      <c r="H476" s="125">
        <v>63.166666666666671</v>
      </c>
      <c r="I476" s="125">
        <v>64.433333333333337</v>
      </c>
      <c r="J476" s="125">
        <v>65.26666666666668</v>
      </c>
      <c r="K476" s="130">
        <v>63.6</v>
      </c>
      <c r="L476" s="130">
        <v>61.5</v>
      </c>
      <c r="M476" s="130">
        <v>6.2100099999999996</v>
      </c>
    </row>
    <row r="477" spans="1:13">
      <c r="A477" s="65">
        <v>470</v>
      </c>
      <c r="B477" s="130" t="s">
        <v>1734</v>
      </c>
      <c r="C477" s="130">
        <v>6440.75</v>
      </c>
      <c r="D477" s="125">
        <v>6355.55</v>
      </c>
      <c r="E477" s="125">
        <v>6206.2000000000007</v>
      </c>
      <c r="F477" s="125">
        <v>5971.6500000000005</v>
      </c>
      <c r="G477" s="125">
        <v>5822.3000000000011</v>
      </c>
      <c r="H477" s="125">
        <v>6590.1</v>
      </c>
      <c r="I477" s="125">
        <v>6739.4500000000007</v>
      </c>
      <c r="J477" s="125">
        <v>6974</v>
      </c>
      <c r="K477" s="130">
        <v>6504.9</v>
      </c>
      <c r="L477" s="130">
        <v>6121</v>
      </c>
      <c r="M477" s="130">
        <v>7.5149999999999995E-2</v>
      </c>
    </row>
    <row r="478" spans="1:13">
      <c r="A478" s="65">
        <v>471</v>
      </c>
      <c r="B478" s="130" t="s">
        <v>244</v>
      </c>
      <c r="C478" s="130">
        <v>36.950000000000003</v>
      </c>
      <c r="D478" s="125">
        <v>37.1</v>
      </c>
      <c r="E478" s="125">
        <v>36.200000000000003</v>
      </c>
      <c r="F478" s="125">
        <v>35.450000000000003</v>
      </c>
      <c r="G478" s="125">
        <v>34.550000000000004</v>
      </c>
      <c r="H478" s="125">
        <v>37.85</v>
      </c>
      <c r="I478" s="125">
        <v>38.749999999999993</v>
      </c>
      <c r="J478" s="125">
        <v>39.5</v>
      </c>
      <c r="K478" s="130">
        <v>38</v>
      </c>
      <c r="L478" s="130">
        <v>36.35</v>
      </c>
      <c r="M478" s="130">
        <v>61.365490000000001</v>
      </c>
    </row>
    <row r="479" spans="1:13">
      <c r="A479" s="65">
        <v>472</v>
      </c>
      <c r="B479" s="130" t="s">
        <v>155</v>
      </c>
      <c r="C479" s="130">
        <v>525.45000000000005</v>
      </c>
      <c r="D479" s="125">
        <v>522.98333333333335</v>
      </c>
      <c r="E479" s="125">
        <v>516.76666666666665</v>
      </c>
      <c r="F479" s="125">
        <v>508.08333333333326</v>
      </c>
      <c r="G479" s="125">
        <v>501.86666666666656</v>
      </c>
      <c r="H479" s="125">
        <v>531.66666666666674</v>
      </c>
      <c r="I479" s="125">
        <v>537.88333333333344</v>
      </c>
      <c r="J479" s="125">
        <v>546.56666666666683</v>
      </c>
      <c r="K479" s="130">
        <v>529.20000000000005</v>
      </c>
      <c r="L479" s="130">
        <v>514.29999999999995</v>
      </c>
      <c r="M479" s="130">
        <v>8.7693700000000003</v>
      </c>
    </row>
    <row r="480" spans="1:13">
      <c r="A480" s="65">
        <v>473</v>
      </c>
      <c r="B480" s="130" t="s">
        <v>1738</v>
      </c>
      <c r="C480" s="130">
        <v>2297.1999999999998</v>
      </c>
      <c r="D480" s="125">
        <v>2304.7000000000003</v>
      </c>
      <c r="E480" s="125">
        <v>2264.5000000000005</v>
      </c>
      <c r="F480" s="125">
        <v>2231.8000000000002</v>
      </c>
      <c r="G480" s="125">
        <v>2191.6000000000004</v>
      </c>
      <c r="H480" s="125">
        <v>2337.4000000000005</v>
      </c>
      <c r="I480" s="125">
        <v>2377.6000000000004</v>
      </c>
      <c r="J480" s="125">
        <v>2410.3000000000006</v>
      </c>
      <c r="K480" s="130">
        <v>2344.9</v>
      </c>
      <c r="L480" s="130">
        <v>2272</v>
      </c>
      <c r="M480" s="130">
        <v>3.0640000000000001E-2</v>
      </c>
    </row>
    <row r="481" spans="1:13">
      <c r="A481" s="65">
        <v>474</v>
      </c>
      <c r="B481" s="130" t="s">
        <v>1740</v>
      </c>
      <c r="C481" s="130">
        <v>371.6</v>
      </c>
      <c r="D481" s="125">
        <v>374.76666666666665</v>
      </c>
      <c r="E481" s="125">
        <v>366.83333333333331</v>
      </c>
      <c r="F481" s="125">
        <v>362.06666666666666</v>
      </c>
      <c r="G481" s="125">
        <v>354.13333333333333</v>
      </c>
      <c r="H481" s="125">
        <v>379.5333333333333</v>
      </c>
      <c r="I481" s="125">
        <v>387.4666666666667</v>
      </c>
      <c r="J481" s="125">
        <v>392.23333333333329</v>
      </c>
      <c r="K481" s="130">
        <v>382.7</v>
      </c>
      <c r="L481" s="130">
        <v>370</v>
      </c>
      <c r="M481" s="130">
        <v>0.10879999999999999</v>
      </c>
    </row>
    <row r="482" spans="1:13">
      <c r="A482" s="65">
        <v>475</v>
      </c>
      <c r="B482" s="130" t="s">
        <v>156</v>
      </c>
      <c r="C482" s="130">
        <v>1114.75</v>
      </c>
      <c r="D482" s="125">
        <v>1131.1000000000001</v>
      </c>
      <c r="E482" s="125">
        <v>1089.6500000000003</v>
      </c>
      <c r="F482" s="125">
        <v>1064.5500000000002</v>
      </c>
      <c r="G482" s="125">
        <v>1023.1000000000004</v>
      </c>
      <c r="H482" s="125">
        <v>1156.2000000000003</v>
      </c>
      <c r="I482" s="125">
        <v>1197.6500000000001</v>
      </c>
      <c r="J482" s="125">
        <v>1222.7500000000002</v>
      </c>
      <c r="K482" s="130">
        <v>1172.55</v>
      </c>
      <c r="L482" s="130">
        <v>1106</v>
      </c>
      <c r="M482" s="130">
        <v>6.8756899999999996</v>
      </c>
    </row>
    <row r="483" spans="1:13">
      <c r="A483" s="65">
        <v>476</v>
      </c>
      <c r="B483" s="130" t="s">
        <v>157</v>
      </c>
      <c r="C483" s="130">
        <v>16.600000000000001</v>
      </c>
      <c r="D483" s="125">
        <v>16.55</v>
      </c>
      <c r="E483" s="125">
        <v>16.400000000000002</v>
      </c>
      <c r="F483" s="125">
        <v>16.200000000000003</v>
      </c>
      <c r="G483" s="125">
        <v>16.050000000000004</v>
      </c>
      <c r="H483" s="125">
        <v>16.75</v>
      </c>
      <c r="I483" s="125">
        <v>16.899999999999999</v>
      </c>
      <c r="J483" s="125">
        <v>17.099999999999998</v>
      </c>
      <c r="K483" s="130">
        <v>16.7</v>
      </c>
      <c r="L483" s="130">
        <v>16.350000000000001</v>
      </c>
      <c r="M483" s="130">
        <v>1.97224</v>
      </c>
    </row>
    <row r="484" spans="1:13">
      <c r="A484" s="65">
        <v>477</v>
      </c>
      <c r="B484" s="130" t="s">
        <v>1748</v>
      </c>
      <c r="C484" s="130">
        <v>265.25</v>
      </c>
      <c r="D484" s="125">
        <v>264.66666666666669</v>
      </c>
      <c r="E484" s="125">
        <v>260.88333333333338</v>
      </c>
      <c r="F484" s="125">
        <v>256.51666666666671</v>
      </c>
      <c r="G484" s="125">
        <v>252.73333333333341</v>
      </c>
      <c r="H484" s="125">
        <v>269.03333333333336</v>
      </c>
      <c r="I484" s="125">
        <v>272.81666666666666</v>
      </c>
      <c r="J484" s="125">
        <v>277.18333333333334</v>
      </c>
      <c r="K484" s="130">
        <v>268.45</v>
      </c>
      <c r="L484" s="130">
        <v>260.3</v>
      </c>
      <c r="M484" s="130">
        <v>0.39929999999999999</v>
      </c>
    </row>
    <row r="485" spans="1:13">
      <c r="A485" s="65">
        <v>478</v>
      </c>
      <c r="B485" s="130" t="s">
        <v>1756</v>
      </c>
      <c r="C485" s="130">
        <v>181</v>
      </c>
      <c r="D485" s="125">
        <v>181.83333333333334</v>
      </c>
      <c r="E485" s="125">
        <v>165.66666666666669</v>
      </c>
      <c r="F485" s="125">
        <v>150.33333333333334</v>
      </c>
      <c r="G485" s="125">
        <v>134.16666666666669</v>
      </c>
      <c r="H485" s="125">
        <v>197.16666666666669</v>
      </c>
      <c r="I485" s="125">
        <v>213.33333333333337</v>
      </c>
      <c r="J485" s="125">
        <v>228.66666666666669</v>
      </c>
      <c r="K485" s="130">
        <v>198</v>
      </c>
      <c r="L485" s="130">
        <v>166.5</v>
      </c>
      <c r="M485" s="130">
        <v>246.70631</v>
      </c>
    </row>
    <row r="486" spans="1:13">
      <c r="A486" s="65">
        <v>479</v>
      </c>
      <c r="B486" s="130" t="s">
        <v>158</v>
      </c>
      <c r="C486" s="130">
        <v>3386.7</v>
      </c>
      <c r="D486" s="125">
        <v>3359.3666666666668</v>
      </c>
      <c r="E486" s="125">
        <v>3319.3333333333335</v>
      </c>
      <c r="F486" s="125">
        <v>3251.9666666666667</v>
      </c>
      <c r="G486" s="125">
        <v>3211.9333333333334</v>
      </c>
      <c r="H486" s="125">
        <v>3426.7333333333336</v>
      </c>
      <c r="I486" s="125">
        <v>3466.7666666666664</v>
      </c>
      <c r="J486" s="125">
        <v>3534.1333333333337</v>
      </c>
      <c r="K486" s="130">
        <v>3399.4</v>
      </c>
      <c r="L486" s="130">
        <v>3292</v>
      </c>
      <c r="M486" s="130">
        <v>2.7047500000000002</v>
      </c>
    </row>
    <row r="487" spans="1:13">
      <c r="A487" s="65">
        <v>480</v>
      </c>
      <c r="B487" s="130" t="s">
        <v>1761</v>
      </c>
      <c r="C487" s="130">
        <v>206.4</v>
      </c>
      <c r="D487" s="125">
        <v>206.56666666666669</v>
      </c>
      <c r="E487" s="125">
        <v>203.33333333333337</v>
      </c>
      <c r="F487" s="125">
        <v>200.26666666666668</v>
      </c>
      <c r="G487" s="125">
        <v>197.03333333333336</v>
      </c>
      <c r="H487" s="125">
        <v>209.63333333333338</v>
      </c>
      <c r="I487" s="125">
        <v>212.86666666666667</v>
      </c>
      <c r="J487" s="125">
        <v>215.93333333333339</v>
      </c>
      <c r="K487" s="130">
        <v>209.8</v>
      </c>
      <c r="L487" s="130">
        <v>203.5</v>
      </c>
      <c r="M487" s="130">
        <v>0.18060999999999999</v>
      </c>
    </row>
    <row r="488" spans="1:13">
      <c r="A488" s="65">
        <v>481</v>
      </c>
      <c r="B488" s="130" t="s">
        <v>159</v>
      </c>
      <c r="C488" s="130">
        <v>62.15</v>
      </c>
      <c r="D488" s="125">
        <v>62.466666666666669</v>
      </c>
      <c r="E488" s="125">
        <v>60.933333333333337</v>
      </c>
      <c r="F488" s="125">
        <v>59.716666666666669</v>
      </c>
      <c r="G488" s="125">
        <v>58.183333333333337</v>
      </c>
      <c r="H488" s="125">
        <v>63.683333333333337</v>
      </c>
      <c r="I488" s="125">
        <v>65.216666666666669</v>
      </c>
      <c r="J488" s="125">
        <v>66.433333333333337</v>
      </c>
      <c r="K488" s="130">
        <v>64</v>
      </c>
      <c r="L488" s="130">
        <v>61.25</v>
      </c>
      <c r="M488" s="130">
        <v>130.37189000000001</v>
      </c>
    </row>
    <row r="489" spans="1:13">
      <c r="A489" s="65">
        <v>482</v>
      </c>
      <c r="B489" s="130" t="s">
        <v>160</v>
      </c>
      <c r="C489" s="130">
        <v>2.2000000000000002</v>
      </c>
      <c r="D489" s="125">
        <v>2.1833333333333336</v>
      </c>
      <c r="E489" s="125">
        <v>2.1166666666666671</v>
      </c>
      <c r="F489" s="125">
        <v>2.0333333333333337</v>
      </c>
      <c r="G489" s="125">
        <v>1.9666666666666672</v>
      </c>
      <c r="H489" s="125">
        <v>2.2666666666666671</v>
      </c>
      <c r="I489" s="125">
        <v>2.3333333333333335</v>
      </c>
      <c r="J489" s="125">
        <v>2.416666666666667</v>
      </c>
      <c r="K489" s="130">
        <v>2.25</v>
      </c>
      <c r="L489" s="130">
        <v>2.1</v>
      </c>
      <c r="M489" s="130">
        <v>150.85292999999999</v>
      </c>
    </row>
    <row r="490" spans="1:13">
      <c r="A490" s="65">
        <v>483</v>
      </c>
      <c r="B490" s="130" t="s">
        <v>161</v>
      </c>
      <c r="C490" s="130">
        <v>622.70000000000005</v>
      </c>
      <c r="D490" s="125">
        <v>611.36666666666667</v>
      </c>
      <c r="E490" s="125">
        <v>596.33333333333337</v>
      </c>
      <c r="F490" s="125">
        <v>569.9666666666667</v>
      </c>
      <c r="G490" s="125">
        <v>554.93333333333339</v>
      </c>
      <c r="H490" s="125">
        <v>637.73333333333335</v>
      </c>
      <c r="I490" s="125">
        <v>652.76666666666665</v>
      </c>
      <c r="J490" s="125">
        <v>679.13333333333333</v>
      </c>
      <c r="K490" s="130">
        <v>626.4</v>
      </c>
      <c r="L490" s="130">
        <v>585</v>
      </c>
      <c r="M490" s="130">
        <v>45.924109999999999</v>
      </c>
    </row>
    <row r="491" spans="1:13">
      <c r="A491" s="65">
        <v>484</v>
      </c>
      <c r="B491" s="130" t="s">
        <v>2764</v>
      </c>
      <c r="C491" s="130">
        <v>29.9</v>
      </c>
      <c r="D491" s="125">
        <v>30.516666666666666</v>
      </c>
      <c r="E491" s="125">
        <v>28.783333333333331</v>
      </c>
      <c r="F491" s="125">
        <v>27.666666666666664</v>
      </c>
      <c r="G491" s="125">
        <v>25.93333333333333</v>
      </c>
      <c r="H491" s="125">
        <v>31.633333333333333</v>
      </c>
      <c r="I491" s="125">
        <v>33.366666666666667</v>
      </c>
      <c r="J491" s="125">
        <v>34.483333333333334</v>
      </c>
      <c r="K491" s="130">
        <v>32.25</v>
      </c>
      <c r="L491" s="130">
        <v>29.4</v>
      </c>
      <c r="M491" s="130">
        <v>29.541039999999999</v>
      </c>
    </row>
    <row r="492" spans="1:13">
      <c r="A492" s="65">
        <v>485</v>
      </c>
      <c r="B492" s="130" t="s">
        <v>1980</v>
      </c>
      <c r="C492" s="130">
        <v>759.2</v>
      </c>
      <c r="D492" s="125">
        <v>757.73333333333323</v>
      </c>
      <c r="E492" s="125">
        <v>746.51666666666642</v>
      </c>
      <c r="F492" s="125">
        <v>733.83333333333314</v>
      </c>
      <c r="G492" s="125">
        <v>722.61666666666633</v>
      </c>
      <c r="H492" s="125">
        <v>770.41666666666652</v>
      </c>
      <c r="I492" s="125">
        <v>781.63333333333344</v>
      </c>
      <c r="J492" s="125">
        <v>794.31666666666661</v>
      </c>
      <c r="K492" s="130">
        <v>768.95</v>
      </c>
      <c r="L492" s="130">
        <v>745.05</v>
      </c>
      <c r="M492" s="130">
        <v>0.13502</v>
      </c>
    </row>
    <row r="493" spans="1:13">
      <c r="A493" s="65">
        <v>486</v>
      </c>
      <c r="B493" s="130" t="s">
        <v>228</v>
      </c>
      <c r="C493" s="130">
        <v>203.65</v>
      </c>
      <c r="D493" s="125">
        <v>203.36666666666667</v>
      </c>
      <c r="E493" s="125">
        <v>199.28333333333336</v>
      </c>
      <c r="F493" s="125">
        <v>194.91666666666669</v>
      </c>
      <c r="G493" s="125">
        <v>190.83333333333337</v>
      </c>
      <c r="H493" s="125">
        <v>207.73333333333335</v>
      </c>
      <c r="I493" s="125">
        <v>211.81666666666666</v>
      </c>
      <c r="J493" s="125">
        <v>216.18333333333334</v>
      </c>
      <c r="K493" s="130">
        <v>207.45</v>
      </c>
      <c r="L493" s="130">
        <v>199</v>
      </c>
      <c r="M493" s="130">
        <v>120.2623</v>
      </c>
    </row>
    <row r="494" spans="1:13">
      <c r="A494" s="65">
        <v>487</v>
      </c>
      <c r="B494" s="130" t="s">
        <v>1794</v>
      </c>
      <c r="C494" s="130">
        <v>174.85</v>
      </c>
      <c r="D494" s="125">
        <v>174.45000000000002</v>
      </c>
      <c r="E494" s="125">
        <v>171.40000000000003</v>
      </c>
      <c r="F494" s="125">
        <v>167.95000000000002</v>
      </c>
      <c r="G494" s="125">
        <v>164.90000000000003</v>
      </c>
      <c r="H494" s="125">
        <v>177.90000000000003</v>
      </c>
      <c r="I494" s="125">
        <v>180.95000000000005</v>
      </c>
      <c r="J494" s="125">
        <v>184.40000000000003</v>
      </c>
      <c r="K494" s="130">
        <v>177.5</v>
      </c>
      <c r="L494" s="130">
        <v>171</v>
      </c>
      <c r="M494" s="130">
        <v>7.9372299999999996</v>
      </c>
    </row>
    <row r="495" spans="1:13">
      <c r="A495" s="65">
        <v>488</v>
      </c>
      <c r="B495" s="130" t="s">
        <v>1798</v>
      </c>
      <c r="C495" s="130">
        <v>40.65</v>
      </c>
      <c r="D495" s="125">
        <v>40.85</v>
      </c>
      <c r="E495" s="125">
        <v>40.300000000000004</v>
      </c>
      <c r="F495" s="125">
        <v>39.950000000000003</v>
      </c>
      <c r="G495" s="125">
        <v>39.400000000000006</v>
      </c>
      <c r="H495" s="125">
        <v>41.2</v>
      </c>
      <c r="I495" s="125">
        <v>41.75</v>
      </c>
      <c r="J495" s="125">
        <v>42.1</v>
      </c>
      <c r="K495" s="130">
        <v>41.4</v>
      </c>
      <c r="L495" s="130">
        <v>40.5</v>
      </c>
      <c r="M495" s="130">
        <v>6.5388400000000004</v>
      </c>
    </row>
    <row r="496" spans="1:13">
      <c r="A496" s="65">
        <v>489</v>
      </c>
      <c r="B496" s="130" t="s">
        <v>1804</v>
      </c>
      <c r="C496" s="130">
        <v>1310.3</v>
      </c>
      <c r="D496" s="125">
        <v>1295.9166666666667</v>
      </c>
      <c r="E496" s="125">
        <v>1271.8333333333335</v>
      </c>
      <c r="F496" s="125">
        <v>1233.3666666666668</v>
      </c>
      <c r="G496" s="125">
        <v>1209.2833333333335</v>
      </c>
      <c r="H496" s="125">
        <v>1334.3833333333334</v>
      </c>
      <c r="I496" s="125">
        <v>1358.4666666666669</v>
      </c>
      <c r="J496" s="125">
        <v>1396.9333333333334</v>
      </c>
      <c r="K496" s="130">
        <v>1320</v>
      </c>
      <c r="L496" s="130">
        <v>1257.45</v>
      </c>
      <c r="M496" s="130">
        <v>0.23483000000000001</v>
      </c>
    </row>
    <row r="497" spans="1:13">
      <c r="A497" s="65">
        <v>490</v>
      </c>
      <c r="B497" s="130" t="s">
        <v>1810</v>
      </c>
      <c r="C497" s="130">
        <v>397.75</v>
      </c>
      <c r="D497" s="125">
        <v>397.61666666666662</v>
      </c>
      <c r="E497" s="125">
        <v>383.13333333333321</v>
      </c>
      <c r="F497" s="125">
        <v>368.51666666666659</v>
      </c>
      <c r="G497" s="125">
        <v>354.03333333333319</v>
      </c>
      <c r="H497" s="125">
        <v>412.23333333333323</v>
      </c>
      <c r="I497" s="125">
        <v>426.7166666666667</v>
      </c>
      <c r="J497" s="125">
        <v>441.33333333333326</v>
      </c>
      <c r="K497" s="130">
        <v>412.1</v>
      </c>
      <c r="L497" s="130">
        <v>383</v>
      </c>
      <c r="M497" s="130">
        <v>4.2966300000000004</v>
      </c>
    </row>
    <row r="498" spans="1:13">
      <c r="A498" s="65">
        <v>491</v>
      </c>
      <c r="B498" s="130" t="s">
        <v>162</v>
      </c>
      <c r="C498" s="130">
        <v>506.95</v>
      </c>
      <c r="D498" s="125">
        <v>513.5</v>
      </c>
      <c r="E498" s="125">
        <v>497</v>
      </c>
      <c r="F498" s="125">
        <v>487.05</v>
      </c>
      <c r="G498" s="125">
        <v>470.55</v>
      </c>
      <c r="H498" s="125">
        <v>523.45000000000005</v>
      </c>
      <c r="I498" s="125">
        <v>539.95000000000005</v>
      </c>
      <c r="J498" s="125">
        <v>549.9</v>
      </c>
      <c r="K498" s="130">
        <v>530</v>
      </c>
      <c r="L498" s="130">
        <v>503.55</v>
      </c>
      <c r="M498" s="130">
        <v>9.4110099999999992</v>
      </c>
    </row>
    <row r="499" spans="1:13">
      <c r="A499" s="65">
        <v>492</v>
      </c>
      <c r="B499" s="130" t="s">
        <v>1827</v>
      </c>
      <c r="C499" s="130">
        <v>255.1</v>
      </c>
      <c r="D499" s="125">
        <v>256.03333333333336</v>
      </c>
      <c r="E499" s="125">
        <v>253.06666666666672</v>
      </c>
      <c r="F499" s="125">
        <v>251.03333333333336</v>
      </c>
      <c r="G499" s="125">
        <v>248.06666666666672</v>
      </c>
      <c r="H499" s="125">
        <v>258.06666666666672</v>
      </c>
      <c r="I499" s="125">
        <v>261.0333333333333</v>
      </c>
      <c r="J499" s="125">
        <v>263.06666666666672</v>
      </c>
      <c r="K499" s="130">
        <v>259</v>
      </c>
      <c r="L499" s="130">
        <v>254</v>
      </c>
      <c r="M499" s="130">
        <v>8.7540000000000007E-2</v>
      </c>
    </row>
    <row r="500" spans="1:13">
      <c r="A500" s="65">
        <v>493</v>
      </c>
      <c r="B500" s="130" t="s">
        <v>1835</v>
      </c>
      <c r="C500" s="130">
        <v>990.15</v>
      </c>
      <c r="D500" s="125">
        <v>983.38333333333333</v>
      </c>
      <c r="E500" s="125">
        <v>966.76666666666665</v>
      </c>
      <c r="F500" s="125">
        <v>943.38333333333333</v>
      </c>
      <c r="G500" s="125">
        <v>926.76666666666665</v>
      </c>
      <c r="H500" s="125">
        <v>1006.7666666666667</v>
      </c>
      <c r="I500" s="125">
        <v>1023.3833333333332</v>
      </c>
      <c r="J500" s="125">
        <v>1046.7666666666667</v>
      </c>
      <c r="K500" s="130">
        <v>1000</v>
      </c>
      <c r="L500" s="130">
        <v>960</v>
      </c>
      <c r="M500" s="130">
        <v>0.20344000000000001</v>
      </c>
    </row>
    <row r="501" spans="1:13">
      <c r="A501" s="65">
        <v>494</v>
      </c>
      <c r="B501" s="130" t="s">
        <v>1837</v>
      </c>
      <c r="C501" s="130">
        <v>250.65</v>
      </c>
      <c r="D501" s="125">
        <v>251.48333333333335</v>
      </c>
      <c r="E501" s="125">
        <v>247.7166666666667</v>
      </c>
      <c r="F501" s="125">
        <v>244.78333333333336</v>
      </c>
      <c r="G501" s="125">
        <v>241.01666666666671</v>
      </c>
      <c r="H501" s="125">
        <v>254.41666666666669</v>
      </c>
      <c r="I501" s="125">
        <v>258.18333333333334</v>
      </c>
      <c r="J501" s="125">
        <v>261.11666666666667</v>
      </c>
      <c r="K501" s="130">
        <v>255.25</v>
      </c>
      <c r="L501" s="130">
        <v>248.55</v>
      </c>
      <c r="M501" s="130">
        <v>1.1634500000000001</v>
      </c>
    </row>
    <row r="502" spans="1:13">
      <c r="A502" s="65">
        <v>495</v>
      </c>
      <c r="B502" s="130" t="s">
        <v>1839</v>
      </c>
      <c r="C502" s="130">
        <v>6298.95</v>
      </c>
      <c r="D502" s="125">
        <v>6312.2166666666672</v>
      </c>
      <c r="E502" s="125">
        <v>6232.4833333333345</v>
      </c>
      <c r="F502" s="125">
        <v>6166.0166666666673</v>
      </c>
      <c r="G502" s="125">
        <v>6086.2833333333347</v>
      </c>
      <c r="H502" s="125">
        <v>6378.6833333333343</v>
      </c>
      <c r="I502" s="125">
        <v>6458.4166666666679</v>
      </c>
      <c r="J502" s="125">
        <v>6524.8833333333341</v>
      </c>
      <c r="K502" s="130">
        <v>6391.95</v>
      </c>
      <c r="L502" s="130">
        <v>6245.75</v>
      </c>
      <c r="M502" s="130">
        <v>2.1739999999999999E-2</v>
      </c>
    </row>
    <row r="503" spans="1:13">
      <c r="A503" s="65">
        <v>496</v>
      </c>
      <c r="B503" s="130" t="s">
        <v>1845</v>
      </c>
      <c r="C503" s="130">
        <v>118.5</v>
      </c>
      <c r="D503" s="125">
        <v>118.76666666666667</v>
      </c>
      <c r="E503" s="125">
        <v>116.03333333333333</v>
      </c>
      <c r="F503" s="125">
        <v>113.56666666666666</v>
      </c>
      <c r="G503" s="125">
        <v>110.83333333333333</v>
      </c>
      <c r="H503" s="125">
        <v>121.23333333333333</v>
      </c>
      <c r="I503" s="125">
        <v>123.96666666666665</v>
      </c>
      <c r="J503" s="125">
        <v>126.43333333333334</v>
      </c>
      <c r="K503" s="130">
        <v>121.5</v>
      </c>
      <c r="L503" s="130">
        <v>116.3</v>
      </c>
      <c r="M503" s="130">
        <v>6.6895699999999998</v>
      </c>
    </row>
    <row r="504" spans="1:13">
      <c r="A504" s="65">
        <v>497</v>
      </c>
      <c r="B504" s="130" t="s">
        <v>1849</v>
      </c>
      <c r="C504" s="130">
        <v>58.9</v>
      </c>
      <c r="D504" s="125">
        <v>58.366666666666667</v>
      </c>
      <c r="E504" s="125">
        <v>57.183333333333337</v>
      </c>
      <c r="F504" s="125">
        <v>55.466666666666669</v>
      </c>
      <c r="G504" s="125">
        <v>54.283333333333339</v>
      </c>
      <c r="H504" s="125">
        <v>60.083333333333336</v>
      </c>
      <c r="I504" s="125">
        <v>61.266666666666659</v>
      </c>
      <c r="J504" s="125">
        <v>62.983333333333334</v>
      </c>
      <c r="K504" s="130">
        <v>59.55</v>
      </c>
      <c r="L504" s="130">
        <v>56.65</v>
      </c>
      <c r="M504" s="130">
        <v>7.1088800000000001</v>
      </c>
    </row>
    <row r="505" spans="1:13">
      <c r="A505" s="65">
        <v>498</v>
      </c>
      <c r="B505" s="130" t="s">
        <v>1855</v>
      </c>
      <c r="C505" s="130">
        <v>1345.65</v>
      </c>
      <c r="D505" s="125">
        <v>1357.7</v>
      </c>
      <c r="E505" s="125">
        <v>1311.8500000000001</v>
      </c>
      <c r="F505" s="125">
        <v>1278.0500000000002</v>
      </c>
      <c r="G505" s="125">
        <v>1232.2000000000003</v>
      </c>
      <c r="H505" s="125">
        <v>1391.5</v>
      </c>
      <c r="I505" s="125">
        <v>1437.35</v>
      </c>
      <c r="J505" s="125">
        <v>1471.1499999999999</v>
      </c>
      <c r="K505" s="130">
        <v>1403.55</v>
      </c>
      <c r="L505" s="130">
        <v>1323.9</v>
      </c>
      <c r="M505" s="130">
        <v>0.36274000000000001</v>
      </c>
    </row>
    <row r="506" spans="1:13">
      <c r="A506" s="65">
        <v>499</v>
      </c>
      <c r="B506" s="130" t="s">
        <v>163</v>
      </c>
      <c r="C506" s="130">
        <v>320.60000000000002</v>
      </c>
      <c r="D506" s="125">
        <v>319.7</v>
      </c>
      <c r="E506" s="125">
        <v>316.89999999999998</v>
      </c>
      <c r="F506" s="125">
        <v>313.2</v>
      </c>
      <c r="G506" s="125">
        <v>310.39999999999998</v>
      </c>
      <c r="H506" s="125">
        <v>323.39999999999998</v>
      </c>
      <c r="I506" s="125">
        <v>326.20000000000005</v>
      </c>
      <c r="J506" s="125">
        <v>329.9</v>
      </c>
      <c r="K506" s="130">
        <v>322.5</v>
      </c>
      <c r="L506" s="130">
        <v>316</v>
      </c>
      <c r="M506" s="130">
        <v>44.271369999999997</v>
      </c>
    </row>
    <row r="507" spans="1:13">
      <c r="A507" s="65">
        <v>500</v>
      </c>
      <c r="B507" s="130" t="s">
        <v>164</v>
      </c>
      <c r="C507" s="130">
        <v>446.3</v>
      </c>
      <c r="D507" s="125">
        <v>449.15000000000003</v>
      </c>
      <c r="E507" s="125">
        <v>434.60000000000008</v>
      </c>
      <c r="F507" s="125">
        <v>422.90000000000003</v>
      </c>
      <c r="G507" s="125">
        <v>408.35000000000008</v>
      </c>
      <c r="H507" s="125">
        <v>460.85000000000008</v>
      </c>
      <c r="I507" s="125">
        <v>475.40000000000003</v>
      </c>
      <c r="J507" s="125">
        <v>487.10000000000008</v>
      </c>
      <c r="K507" s="130">
        <v>463.7</v>
      </c>
      <c r="L507" s="130">
        <v>437.45</v>
      </c>
      <c r="M507" s="130">
        <v>15.12251</v>
      </c>
    </row>
    <row r="508" spans="1:13">
      <c r="A508" s="65">
        <v>501</v>
      </c>
      <c r="B508" s="130" t="s">
        <v>165</v>
      </c>
      <c r="C508" s="130">
        <v>180.7</v>
      </c>
      <c r="D508" s="125">
        <v>180.31666666666669</v>
      </c>
      <c r="E508" s="125">
        <v>168.98333333333338</v>
      </c>
      <c r="F508" s="125">
        <v>157.26666666666668</v>
      </c>
      <c r="G508" s="125">
        <v>145.93333333333337</v>
      </c>
      <c r="H508" s="125">
        <v>192.03333333333339</v>
      </c>
      <c r="I508" s="125">
        <v>203.3666666666667</v>
      </c>
      <c r="J508" s="125">
        <v>215.0833333333334</v>
      </c>
      <c r="K508" s="130">
        <v>191.65</v>
      </c>
      <c r="L508" s="130">
        <v>168.6</v>
      </c>
      <c r="M508" s="130">
        <v>957.60077999999999</v>
      </c>
    </row>
    <row r="509" spans="1:13">
      <c r="A509" s="65">
        <v>502</v>
      </c>
      <c r="B509" s="130" t="s">
        <v>166</v>
      </c>
      <c r="C509" s="130">
        <v>421.7</v>
      </c>
      <c r="D509" s="125">
        <v>423.55</v>
      </c>
      <c r="E509" s="125">
        <v>414</v>
      </c>
      <c r="F509" s="125">
        <v>406.3</v>
      </c>
      <c r="G509" s="125">
        <v>396.75</v>
      </c>
      <c r="H509" s="125">
        <v>431.25</v>
      </c>
      <c r="I509" s="125">
        <v>440.80000000000007</v>
      </c>
      <c r="J509" s="125">
        <v>448.5</v>
      </c>
      <c r="K509" s="130">
        <v>433.1</v>
      </c>
      <c r="L509" s="130">
        <v>415.85</v>
      </c>
      <c r="M509" s="130">
        <v>27.399830000000001</v>
      </c>
    </row>
    <row r="510" spans="1:13">
      <c r="A510" s="65">
        <v>503</v>
      </c>
      <c r="B510" s="130" t="s">
        <v>1868</v>
      </c>
      <c r="C510" s="130">
        <v>38.549999999999997</v>
      </c>
      <c r="D510" s="125">
        <v>38.349999999999994</v>
      </c>
      <c r="E510" s="125">
        <v>37.79999999999999</v>
      </c>
      <c r="F510" s="125">
        <v>37.049999999999997</v>
      </c>
      <c r="G510" s="125">
        <v>36.499999999999993</v>
      </c>
      <c r="H510" s="125">
        <v>39.099999999999987</v>
      </c>
      <c r="I510" s="125">
        <v>39.65</v>
      </c>
      <c r="J510" s="125">
        <v>40.399999999999984</v>
      </c>
      <c r="K510" s="130">
        <v>38.9</v>
      </c>
      <c r="L510" s="130">
        <v>37.6</v>
      </c>
      <c r="M510" s="130">
        <v>1.22078</v>
      </c>
    </row>
    <row r="511" spans="1:13">
      <c r="A511" s="44"/>
    </row>
    <row r="512" spans="1:13">
      <c r="A512" s="153"/>
    </row>
    <row r="513" spans="1:1">
      <c r="A513" s="153"/>
    </row>
    <row r="514" spans="1:1">
      <c r="A514" s="27"/>
    </row>
    <row r="515" spans="1:1">
      <c r="A515" s="27"/>
    </row>
    <row r="516" spans="1:1">
      <c r="A516" s="27"/>
    </row>
    <row r="517" spans="1:1">
      <c r="A517" s="19"/>
    </row>
    <row r="518" spans="1:1">
      <c r="A518" s="19"/>
    </row>
    <row r="519" spans="1:1">
      <c r="A519" s="19"/>
    </row>
    <row r="520" spans="1:1">
      <c r="A520" s="19"/>
    </row>
    <row r="522" spans="1:1">
      <c r="A522" s="37"/>
    </row>
    <row r="523" spans="1:1">
      <c r="A523" s="43"/>
    </row>
    <row r="524" spans="1:1">
      <c r="A524" s="37"/>
    </row>
    <row r="525" spans="1:1">
      <c r="A525" s="37"/>
    </row>
    <row r="526" spans="1:1">
      <c r="A526" s="37"/>
    </row>
    <row r="527" spans="1:1">
      <c r="A527" s="44"/>
    </row>
    <row r="528" spans="1:1">
      <c r="A528" s="44"/>
    </row>
    <row r="529" spans="1:1">
      <c r="A529" s="44"/>
    </row>
    <row r="530" spans="1:1">
      <c r="A530" s="44"/>
    </row>
    <row r="531" spans="1:1">
      <c r="A531" s="44"/>
    </row>
    <row r="532" spans="1:1">
      <c r="A532" s="44"/>
    </row>
    <row r="534" spans="1:1">
      <c r="A534" s="37"/>
    </row>
  </sheetData>
  <sheetProtection selectLockedCells="1" selectUnlockedCells="1"/>
  <mergeCells count="7">
    <mergeCell ref="D9:D10"/>
    <mergeCell ref="E9:G9"/>
    <mergeCell ref="H9:J9"/>
    <mergeCell ref="A1:B1"/>
    <mergeCell ref="A9:A10"/>
    <mergeCell ref="B9:B10"/>
    <mergeCell ref="C9:C10"/>
  </mergeCells>
  <phoneticPr fontId="0" type="noConversion"/>
  <hyperlinks>
    <hyperlink ref="L5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codeName="Sheet6"/>
  <dimension ref="A1:AI1151"/>
  <sheetViews>
    <sheetView zoomScale="85" zoomScaleNormal="85" workbookViewId="0">
      <pane ySplit="9" topLeftCell="A10" activePane="bottomLeft" state="frozen"/>
      <selection pane="bottomLeft" activeCell="C24" sqref="C24"/>
    </sheetView>
  </sheetViews>
  <sheetFormatPr defaultRowHeight="12.75"/>
  <cols>
    <col min="1" max="1" width="12.140625" style="107" customWidth="1"/>
    <col min="2" max="2" width="14.28515625" style="90" bestFit="1" customWidth="1"/>
    <col min="3" max="3" width="28.140625" style="68" customWidth="1"/>
    <col min="4" max="4" width="55.85546875" style="68" bestFit="1" customWidth="1"/>
    <col min="5" max="5" width="12.42578125" style="90" bestFit="1" customWidth="1"/>
    <col min="6" max="6" width="11.5703125" style="90" customWidth="1"/>
    <col min="7" max="7" width="9.5703125" style="90" bestFit="1" customWidth="1"/>
    <col min="8" max="8" width="10.28515625" style="108" customWidth="1"/>
    <col min="9" max="16384" width="9.140625" style="68"/>
  </cols>
  <sheetData>
    <row r="1" spans="1:35" s="50" customFormat="1" ht="12">
      <c r="A1" s="52" t="s">
        <v>240</v>
      </c>
      <c r="B1" s="53"/>
      <c r="C1" s="54"/>
      <c r="D1" s="55"/>
      <c r="E1" s="56"/>
      <c r="F1" s="56"/>
      <c r="G1" s="56"/>
    </row>
    <row r="2" spans="1:35" s="50" customFormat="1" ht="12.75" customHeight="1">
      <c r="A2" s="57"/>
      <c r="B2" s="58"/>
      <c r="C2" s="59"/>
      <c r="D2" s="60"/>
      <c r="E2" s="61"/>
      <c r="F2" s="61"/>
      <c r="G2" s="61"/>
    </row>
    <row r="3" spans="1:35" s="50" customFormat="1" ht="12.75" customHeight="1">
      <c r="A3" s="57"/>
      <c r="B3" s="58"/>
      <c r="C3" s="59"/>
      <c r="D3" s="60"/>
      <c r="E3" s="61"/>
      <c r="F3" s="61"/>
      <c r="G3" s="61"/>
    </row>
    <row r="4" spans="1:35" s="50" customFormat="1" ht="12.75" customHeight="1">
      <c r="A4" s="57"/>
      <c r="B4" s="58"/>
      <c r="C4" s="59"/>
      <c r="D4" s="60"/>
      <c r="E4" s="61"/>
      <c r="F4" s="61"/>
      <c r="G4" s="61"/>
    </row>
    <row r="5" spans="1:35" s="50" customFormat="1" ht="6" customHeight="1">
      <c r="A5" s="534"/>
      <c r="B5" s="534"/>
      <c r="C5" s="535"/>
      <c r="D5" s="535"/>
      <c r="E5" s="56"/>
      <c r="F5" s="56"/>
      <c r="G5" s="56"/>
    </row>
    <row r="6" spans="1:35" s="50" customFormat="1" ht="26.25" customHeight="1">
      <c r="B6" s="63"/>
      <c r="C6" s="62"/>
      <c r="D6" s="62"/>
      <c r="E6" s="71" t="s">
        <v>237</v>
      </c>
      <c r="F6" s="56"/>
      <c r="G6" s="56"/>
    </row>
    <row r="7" spans="1:35" s="50" customFormat="1" ht="16.5" customHeight="1">
      <c r="A7" s="72" t="s">
        <v>224</v>
      </c>
      <c r="B7" s="536" t="s">
        <v>225</v>
      </c>
      <c r="C7" s="536"/>
      <c r="D7" s="48">
        <f>Main!B10</f>
        <v>43402</v>
      </c>
      <c r="E7" s="51"/>
      <c r="F7" s="56"/>
      <c r="G7" s="64"/>
    </row>
    <row r="8" spans="1:35" s="50" customFormat="1" ht="12.75" customHeight="1">
      <c r="A8" s="52"/>
      <c r="B8" s="56"/>
      <c r="C8" s="54"/>
      <c r="D8" s="55"/>
      <c r="E8" s="51"/>
      <c r="F8" s="51"/>
      <c r="G8" s="51"/>
    </row>
    <row r="9" spans="1:35" s="50" customFormat="1" ht="15.75" customHeight="1">
      <c r="A9" s="78" t="s">
        <v>218</v>
      </c>
      <c r="B9" s="77" t="s">
        <v>226</v>
      </c>
      <c r="C9" s="77" t="s">
        <v>227</v>
      </c>
      <c r="D9" s="77" t="s">
        <v>220</v>
      </c>
      <c r="E9" s="77" t="s">
        <v>223</v>
      </c>
      <c r="F9" s="77" t="s">
        <v>221</v>
      </c>
      <c r="G9" s="77" t="s">
        <v>222</v>
      </c>
      <c r="H9" s="77" t="s">
        <v>239</v>
      </c>
    </row>
    <row r="10" spans="1:35">
      <c r="A10" s="182">
        <v>43399</v>
      </c>
      <c r="B10" s="137">
        <v>541152</v>
      </c>
      <c r="C10" s="137" t="s">
        <v>3767</v>
      </c>
      <c r="D10" s="137" t="s">
        <v>3768</v>
      </c>
      <c r="E10" s="137" t="s">
        <v>254</v>
      </c>
      <c r="F10" s="138">
        <v>160000</v>
      </c>
      <c r="G10" s="137">
        <v>15.21</v>
      </c>
      <c r="H10" s="137" t="s">
        <v>256</v>
      </c>
      <c r="I10" s="50"/>
      <c r="J10" s="50"/>
      <c r="K10" s="50"/>
      <c r="L10" s="50"/>
      <c r="M10" s="50"/>
      <c r="N10" s="50"/>
      <c r="O10" s="50"/>
      <c r="P10" s="50"/>
      <c r="Q10" s="50"/>
      <c r="R10" s="50"/>
      <c r="S10" s="50"/>
      <c r="T10" s="50"/>
      <c r="U10" s="50"/>
      <c r="V10" s="50"/>
      <c r="W10" s="50"/>
      <c r="X10" s="50"/>
      <c r="Y10" s="50"/>
      <c r="Z10" s="50"/>
      <c r="AA10" s="50"/>
      <c r="AB10" s="50"/>
      <c r="AC10" s="50"/>
      <c r="AD10" s="50"/>
      <c r="AE10" s="50"/>
      <c r="AF10" s="50"/>
      <c r="AG10" s="50"/>
      <c r="AH10" s="50"/>
      <c r="AI10" s="50"/>
    </row>
    <row r="11" spans="1:35">
      <c r="A11" s="182">
        <v>43399</v>
      </c>
      <c r="B11" s="137">
        <v>541152</v>
      </c>
      <c r="C11" s="137" t="s">
        <v>3767</v>
      </c>
      <c r="D11" s="137" t="s">
        <v>3769</v>
      </c>
      <c r="E11" s="137" t="s">
        <v>255</v>
      </c>
      <c r="F11" s="138">
        <v>104000</v>
      </c>
      <c r="G11" s="137">
        <v>15.23</v>
      </c>
      <c r="H11" s="137" t="s">
        <v>256</v>
      </c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</row>
    <row r="12" spans="1:35">
      <c r="A12" s="182">
        <v>43399</v>
      </c>
      <c r="B12" s="137">
        <v>531673</v>
      </c>
      <c r="C12" s="137" t="s">
        <v>3715</v>
      </c>
      <c r="D12" s="137" t="s">
        <v>3716</v>
      </c>
      <c r="E12" s="137" t="s">
        <v>255</v>
      </c>
      <c r="F12" s="138">
        <v>22563</v>
      </c>
      <c r="G12" s="137">
        <v>13.07</v>
      </c>
      <c r="H12" s="137" t="s">
        <v>256</v>
      </c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</row>
    <row r="13" spans="1:35">
      <c r="A13" s="182">
        <v>43399</v>
      </c>
      <c r="B13" s="137">
        <v>540024</v>
      </c>
      <c r="C13" s="137" t="s">
        <v>3717</v>
      </c>
      <c r="D13" s="137" t="s">
        <v>3718</v>
      </c>
      <c r="E13" s="137" t="s">
        <v>254</v>
      </c>
      <c r="F13" s="138">
        <v>108348</v>
      </c>
      <c r="G13" s="137">
        <v>33.47</v>
      </c>
      <c r="H13" s="137" t="s">
        <v>256</v>
      </c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</row>
    <row r="14" spans="1:35">
      <c r="A14" s="182">
        <v>43399</v>
      </c>
      <c r="B14" s="137">
        <v>540024</v>
      </c>
      <c r="C14" s="65" t="s">
        <v>3717</v>
      </c>
      <c r="D14" s="65" t="s">
        <v>3718</v>
      </c>
      <c r="E14" s="65" t="s">
        <v>255</v>
      </c>
      <c r="F14" s="138">
        <v>107848</v>
      </c>
      <c r="G14" s="137">
        <v>33.4</v>
      </c>
      <c r="H14" s="137" t="s">
        <v>256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</row>
    <row r="15" spans="1:35">
      <c r="A15" s="182">
        <v>43399</v>
      </c>
      <c r="B15" s="137">
        <v>540024</v>
      </c>
      <c r="C15" s="65" t="s">
        <v>3717</v>
      </c>
      <c r="D15" s="65" t="s">
        <v>3770</v>
      </c>
      <c r="E15" s="65" t="s">
        <v>255</v>
      </c>
      <c r="F15" s="138">
        <v>81060</v>
      </c>
      <c r="G15" s="137">
        <v>33.450000000000003</v>
      </c>
      <c r="H15" s="137" t="s">
        <v>256</v>
      </c>
      <c r="I15" s="50"/>
      <c r="J15" s="50"/>
      <c r="K15" s="50"/>
      <c r="L15" s="50"/>
      <c r="M15" s="50"/>
      <c r="N15" s="50"/>
      <c r="O15" s="50"/>
      <c r="P15" s="50"/>
      <c r="Q15" s="50"/>
      <c r="R15" s="50"/>
      <c r="S15" s="50"/>
      <c r="T15" s="50"/>
      <c r="U15" s="50"/>
      <c r="V15" s="50"/>
      <c r="W15" s="50"/>
      <c r="X15" s="50"/>
      <c r="Y15" s="50"/>
      <c r="Z15" s="50"/>
      <c r="AA15" s="50"/>
      <c r="AB15" s="50"/>
      <c r="AC15" s="50"/>
      <c r="AD15" s="50"/>
      <c r="AE15" s="50"/>
      <c r="AF15" s="50"/>
      <c r="AG15" s="50"/>
      <c r="AH15" s="50"/>
      <c r="AI15" s="50"/>
    </row>
    <row r="16" spans="1:35">
      <c r="A16" s="182">
        <v>43399</v>
      </c>
      <c r="B16" s="137">
        <v>540024</v>
      </c>
      <c r="C16" s="65" t="s">
        <v>3717</v>
      </c>
      <c r="D16" s="65" t="s">
        <v>3771</v>
      </c>
      <c r="E16" s="65" t="s">
        <v>254</v>
      </c>
      <c r="F16" s="138">
        <v>49179</v>
      </c>
      <c r="G16" s="137">
        <v>33.46</v>
      </c>
      <c r="H16" s="137" t="s">
        <v>256</v>
      </c>
      <c r="I16" s="50"/>
      <c r="J16" s="50"/>
      <c r="K16" s="50"/>
      <c r="L16" s="50"/>
      <c r="M16" s="50"/>
      <c r="N16" s="50"/>
      <c r="O16" s="50"/>
      <c r="P16" s="50"/>
      <c r="Q16" s="50"/>
      <c r="R16" s="50"/>
      <c r="S16" s="50"/>
      <c r="T16" s="50"/>
      <c r="U16" s="50"/>
      <c r="V16" s="50"/>
      <c r="W16" s="50"/>
      <c r="X16" s="50"/>
      <c r="Y16" s="50"/>
      <c r="Z16" s="50"/>
      <c r="AA16" s="50"/>
      <c r="AB16" s="50"/>
      <c r="AC16" s="50"/>
      <c r="AD16" s="50"/>
      <c r="AE16" s="50"/>
      <c r="AF16" s="50"/>
      <c r="AG16" s="50"/>
      <c r="AH16" s="50"/>
      <c r="AI16" s="50"/>
    </row>
    <row r="17" spans="1:35">
      <c r="A17" s="182">
        <v>43399</v>
      </c>
      <c r="B17" s="137">
        <v>540024</v>
      </c>
      <c r="C17" s="137" t="s">
        <v>3717</v>
      </c>
      <c r="D17" s="137" t="s">
        <v>3772</v>
      </c>
      <c r="E17" s="137" t="s">
        <v>255</v>
      </c>
      <c r="F17" s="138">
        <v>110000</v>
      </c>
      <c r="G17" s="137">
        <v>33.409999999999997</v>
      </c>
      <c r="H17" s="137" t="s">
        <v>256</v>
      </c>
      <c r="I17" s="50"/>
      <c r="J17" s="50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</row>
    <row r="18" spans="1:35">
      <c r="A18" s="182">
        <v>43399</v>
      </c>
      <c r="B18" s="137">
        <v>540024</v>
      </c>
      <c r="C18" s="137" t="s">
        <v>3717</v>
      </c>
      <c r="D18" s="137" t="s">
        <v>3773</v>
      </c>
      <c r="E18" s="137" t="s">
        <v>255</v>
      </c>
      <c r="F18" s="138">
        <v>46320</v>
      </c>
      <c r="G18" s="137">
        <v>33.49</v>
      </c>
      <c r="H18" s="137" t="s">
        <v>256</v>
      </c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0"/>
      <c r="T18" s="50"/>
      <c r="U18" s="50"/>
      <c r="V18" s="50"/>
      <c r="W18" s="50"/>
      <c r="X18" s="50"/>
      <c r="Y18" s="50"/>
      <c r="Z18" s="50"/>
      <c r="AA18" s="50"/>
      <c r="AB18" s="50"/>
      <c r="AC18" s="50"/>
      <c r="AD18" s="50"/>
      <c r="AE18" s="50"/>
      <c r="AF18" s="50"/>
      <c r="AG18" s="50"/>
      <c r="AH18" s="50"/>
      <c r="AI18" s="50"/>
    </row>
    <row r="19" spans="1:35">
      <c r="A19" s="182">
        <v>43399</v>
      </c>
      <c r="B19" s="137">
        <v>540024</v>
      </c>
      <c r="C19" s="137" t="s">
        <v>3717</v>
      </c>
      <c r="D19" s="137" t="s">
        <v>3773</v>
      </c>
      <c r="E19" s="137" t="s">
        <v>254</v>
      </c>
      <c r="F19" s="138">
        <v>46320</v>
      </c>
      <c r="G19" s="137">
        <v>33.450000000000003</v>
      </c>
      <c r="H19" s="137" t="s">
        <v>256</v>
      </c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50"/>
      <c r="W19" s="50"/>
      <c r="X19" s="50"/>
      <c r="Y19" s="50"/>
      <c r="Z19" s="50"/>
      <c r="AA19" s="50"/>
      <c r="AB19" s="50"/>
      <c r="AC19" s="50"/>
      <c r="AD19" s="50"/>
      <c r="AE19" s="50"/>
      <c r="AF19" s="50"/>
      <c r="AG19" s="50"/>
      <c r="AH19" s="50"/>
      <c r="AI19" s="50"/>
    </row>
    <row r="20" spans="1:35">
      <c r="A20" s="182">
        <v>43399</v>
      </c>
      <c r="B20" s="137">
        <v>500215</v>
      </c>
      <c r="C20" s="137" t="s">
        <v>494</v>
      </c>
      <c r="D20" s="137" t="s">
        <v>3774</v>
      </c>
      <c r="E20" s="137" t="s">
        <v>255</v>
      </c>
      <c r="F20" s="138">
        <v>211272</v>
      </c>
      <c r="G20" s="137">
        <v>499.36</v>
      </c>
      <c r="H20" s="137" t="s">
        <v>256</v>
      </c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0"/>
      <c r="T20" s="50"/>
      <c r="U20" s="50"/>
      <c r="V20" s="50"/>
      <c r="W20" s="50"/>
      <c r="X20" s="50"/>
      <c r="Y20" s="50"/>
      <c r="Z20" s="50"/>
      <c r="AA20" s="50"/>
      <c r="AB20" s="50"/>
      <c r="AC20" s="50"/>
      <c r="AD20" s="50"/>
      <c r="AE20" s="50"/>
      <c r="AF20" s="50"/>
      <c r="AG20" s="50"/>
      <c r="AH20" s="50"/>
      <c r="AI20" s="50"/>
    </row>
    <row r="21" spans="1:35">
      <c r="A21" s="182">
        <v>43399</v>
      </c>
      <c r="B21" s="137">
        <v>514358</v>
      </c>
      <c r="C21" s="137" t="s">
        <v>3775</v>
      </c>
      <c r="D21" s="137" t="s">
        <v>3776</v>
      </c>
      <c r="E21" s="137" t="s">
        <v>255</v>
      </c>
      <c r="F21" s="138">
        <v>40000</v>
      </c>
      <c r="G21" s="137">
        <v>21.71</v>
      </c>
      <c r="H21" s="137" t="s">
        <v>256</v>
      </c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0"/>
      <c r="W21" s="50"/>
      <c r="X21" s="50"/>
      <c r="Y21" s="50"/>
      <c r="Z21" s="50"/>
      <c r="AA21" s="50"/>
      <c r="AB21" s="50"/>
      <c r="AC21" s="50"/>
      <c r="AD21" s="50"/>
      <c r="AE21" s="50"/>
      <c r="AF21" s="50"/>
      <c r="AG21" s="50"/>
      <c r="AH21" s="50"/>
      <c r="AI21" s="50"/>
    </row>
    <row r="22" spans="1:35">
      <c r="A22" s="182">
        <v>43399</v>
      </c>
      <c r="B22" s="137">
        <v>536709</v>
      </c>
      <c r="C22" s="137" t="s">
        <v>3679</v>
      </c>
      <c r="D22" s="137" t="s">
        <v>3719</v>
      </c>
      <c r="E22" s="137" t="s">
        <v>254</v>
      </c>
      <c r="F22" s="138">
        <v>76287</v>
      </c>
      <c r="G22" s="137">
        <v>15.78</v>
      </c>
      <c r="H22" s="137" t="s">
        <v>256</v>
      </c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50"/>
      <c r="W22" s="50"/>
      <c r="X22" s="50"/>
      <c r="Y22" s="50"/>
      <c r="Z22" s="50"/>
      <c r="AA22" s="50"/>
      <c r="AB22" s="50"/>
      <c r="AC22" s="50"/>
      <c r="AD22" s="50"/>
      <c r="AE22" s="50"/>
      <c r="AF22" s="50"/>
      <c r="AG22" s="50"/>
      <c r="AH22" s="50"/>
      <c r="AI22" s="50"/>
    </row>
    <row r="23" spans="1:35">
      <c r="A23" s="182">
        <v>43399</v>
      </c>
      <c r="B23" s="137">
        <v>536709</v>
      </c>
      <c r="C23" s="137" t="s">
        <v>3679</v>
      </c>
      <c r="D23" s="137" t="s">
        <v>3777</v>
      </c>
      <c r="E23" s="137" t="s">
        <v>255</v>
      </c>
      <c r="F23" s="138">
        <v>60000</v>
      </c>
      <c r="G23" s="137">
        <v>15.75</v>
      </c>
      <c r="H23" s="137" t="s">
        <v>256</v>
      </c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50"/>
      <c r="W23" s="50"/>
      <c r="X23" s="50"/>
      <c r="Y23" s="50"/>
      <c r="Z23" s="50"/>
      <c r="AA23" s="50"/>
      <c r="AB23" s="50"/>
      <c r="AC23" s="50"/>
      <c r="AD23" s="50"/>
      <c r="AE23" s="50"/>
      <c r="AF23" s="50"/>
      <c r="AG23" s="50"/>
      <c r="AH23" s="50"/>
      <c r="AI23" s="50"/>
    </row>
    <row r="24" spans="1:35">
      <c r="A24" s="182">
        <v>43399</v>
      </c>
      <c r="B24" s="137">
        <v>536709</v>
      </c>
      <c r="C24" s="137" t="s">
        <v>3679</v>
      </c>
      <c r="D24" s="137" t="s">
        <v>3778</v>
      </c>
      <c r="E24" s="137" t="s">
        <v>255</v>
      </c>
      <c r="F24" s="138">
        <v>17602</v>
      </c>
      <c r="G24" s="137">
        <v>15.75</v>
      </c>
      <c r="H24" s="137" t="s">
        <v>256</v>
      </c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</row>
    <row r="25" spans="1:35">
      <c r="A25" s="182">
        <v>43399</v>
      </c>
      <c r="B25" s="137">
        <v>531512</v>
      </c>
      <c r="C25" s="137" t="s">
        <v>3779</v>
      </c>
      <c r="D25" s="137" t="s">
        <v>3780</v>
      </c>
      <c r="E25" s="137" t="s">
        <v>254</v>
      </c>
      <c r="F25" s="138">
        <v>80113</v>
      </c>
      <c r="G25" s="137">
        <v>9.7100000000000009</v>
      </c>
      <c r="H25" s="137" t="s">
        <v>256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/>
      <c r="Z25" s="50"/>
      <c r="AA25" s="50"/>
      <c r="AB25" s="50"/>
      <c r="AC25" s="50"/>
      <c r="AD25" s="50"/>
      <c r="AE25" s="50"/>
      <c r="AF25" s="50"/>
      <c r="AG25" s="50"/>
      <c r="AH25" s="50"/>
      <c r="AI25" s="50"/>
    </row>
    <row r="26" spans="1:35">
      <c r="A26" s="182">
        <v>43399</v>
      </c>
      <c r="B26" s="137">
        <v>531512</v>
      </c>
      <c r="C26" s="137" t="s">
        <v>3779</v>
      </c>
      <c r="D26" s="137" t="s">
        <v>3781</v>
      </c>
      <c r="E26" s="137" t="s">
        <v>255</v>
      </c>
      <c r="F26" s="138">
        <v>105192</v>
      </c>
      <c r="G26" s="137">
        <v>9.64</v>
      </c>
      <c r="H26" s="137" t="s">
        <v>256</v>
      </c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</row>
    <row r="27" spans="1:35">
      <c r="A27" s="182">
        <v>43399</v>
      </c>
      <c r="B27" s="137">
        <v>531512</v>
      </c>
      <c r="C27" s="137" t="s">
        <v>3779</v>
      </c>
      <c r="D27" s="137" t="s">
        <v>3782</v>
      </c>
      <c r="E27" s="137" t="s">
        <v>254</v>
      </c>
      <c r="F27" s="138">
        <v>80072</v>
      </c>
      <c r="G27" s="137">
        <v>9.66</v>
      </c>
      <c r="H27" s="137" t="s">
        <v>256</v>
      </c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50"/>
      <c r="W27" s="50"/>
      <c r="X27" s="50"/>
      <c r="Y27" s="50"/>
      <c r="Z27" s="50"/>
      <c r="AA27" s="50"/>
      <c r="AB27" s="50"/>
      <c r="AC27" s="50"/>
      <c r="AD27" s="50"/>
      <c r="AE27" s="50"/>
      <c r="AF27" s="50"/>
      <c r="AG27" s="50"/>
      <c r="AH27" s="50"/>
      <c r="AI27" s="50"/>
    </row>
    <row r="28" spans="1:35">
      <c r="A28" s="182">
        <v>43399</v>
      </c>
      <c r="B28" s="137">
        <v>506906</v>
      </c>
      <c r="C28" s="137" t="s">
        <v>3783</v>
      </c>
      <c r="D28" s="137" t="s">
        <v>3784</v>
      </c>
      <c r="E28" s="137" t="s">
        <v>254</v>
      </c>
      <c r="F28" s="138">
        <v>126487</v>
      </c>
      <c r="G28" s="137">
        <v>10.85</v>
      </c>
      <c r="H28" s="137" t="s">
        <v>256</v>
      </c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50"/>
      <c r="W28" s="50"/>
      <c r="X28" s="50"/>
      <c r="Y28" s="50"/>
      <c r="Z28" s="50"/>
      <c r="AA28" s="50"/>
      <c r="AB28" s="50"/>
      <c r="AC28" s="50"/>
      <c r="AD28" s="50"/>
      <c r="AE28" s="50"/>
      <c r="AF28" s="50"/>
      <c r="AG28" s="50"/>
      <c r="AH28" s="50"/>
      <c r="AI28" s="50"/>
    </row>
    <row r="29" spans="1:35">
      <c r="A29" s="182">
        <v>43399</v>
      </c>
      <c r="B29" s="137">
        <v>506906</v>
      </c>
      <c r="C29" s="137" t="s">
        <v>3783</v>
      </c>
      <c r="D29" s="137" t="s">
        <v>3784</v>
      </c>
      <c r="E29" s="137" t="s">
        <v>255</v>
      </c>
      <c r="F29" s="138">
        <v>111135</v>
      </c>
      <c r="G29" s="137">
        <v>10.65</v>
      </c>
      <c r="H29" s="137" t="s">
        <v>256</v>
      </c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50"/>
      <c r="W29" s="50"/>
      <c r="X29" s="50"/>
      <c r="Y29" s="50"/>
      <c r="Z29" s="50"/>
      <c r="AA29" s="50"/>
      <c r="AB29" s="50"/>
      <c r="AC29" s="50"/>
      <c r="AD29" s="50"/>
      <c r="AE29" s="50"/>
      <c r="AF29" s="50"/>
      <c r="AG29" s="50"/>
      <c r="AH29" s="50"/>
      <c r="AI29" s="50"/>
    </row>
    <row r="30" spans="1:35">
      <c r="A30" s="182">
        <v>43399</v>
      </c>
      <c r="B30" s="137">
        <v>539520</v>
      </c>
      <c r="C30" s="137" t="s">
        <v>3720</v>
      </c>
      <c r="D30" s="137" t="s">
        <v>3785</v>
      </c>
      <c r="E30" s="137" t="s">
        <v>255</v>
      </c>
      <c r="F30" s="138">
        <v>25703</v>
      </c>
      <c r="G30" s="137">
        <v>16.2</v>
      </c>
      <c r="H30" s="137" t="s">
        <v>256</v>
      </c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</row>
    <row r="31" spans="1:35">
      <c r="A31" s="182">
        <v>43399</v>
      </c>
      <c r="B31" s="137">
        <v>539520</v>
      </c>
      <c r="C31" s="137" t="s">
        <v>3720</v>
      </c>
      <c r="D31" s="137" t="s">
        <v>3786</v>
      </c>
      <c r="E31" s="137" t="s">
        <v>254</v>
      </c>
      <c r="F31" s="138">
        <v>25817</v>
      </c>
      <c r="G31" s="137">
        <v>16.2</v>
      </c>
      <c r="H31" s="137" t="s">
        <v>256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</row>
    <row r="32" spans="1:35">
      <c r="A32" s="182">
        <v>43399</v>
      </c>
      <c r="B32" s="137">
        <v>542019</v>
      </c>
      <c r="C32" s="137" t="s">
        <v>3721</v>
      </c>
      <c r="D32" s="137" t="s">
        <v>3787</v>
      </c>
      <c r="E32" s="137" t="s">
        <v>255</v>
      </c>
      <c r="F32" s="138">
        <v>117000</v>
      </c>
      <c r="G32" s="137">
        <v>42.57</v>
      </c>
      <c r="H32" s="137" t="s">
        <v>256</v>
      </c>
      <c r="I32" s="50"/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</row>
    <row r="33" spans="1:35">
      <c r="A33" s="182">
        <v>43399</v>
      </c>
      <c r="B33" s="137">
        <v>542019</v>
      </c>
      <c r="C33" s="137" t="s">
        <v>3721</v>
      </c>
      <c r="D33" s="137" t="s">
        <v>3722</v>
      </c>
      <c r="E33" s="137" t="s">
        <v>254</v>
      </c>
      <c r="F33" s="138">
        <v>30000</v>
      </c>
      <c r="G33" s="137">
        <v>42.5</v>
      </c>
      <c r="H33" s="137" t="s">
        <v>256</v>
      </c>
      <c r="I33" s="50"/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</row>
    <row r="34" spans="1:35">
      <c r="A34" s="182">
        <v>43399</v>
      </c>
      <c r="B34" s="137">
        <v>532070</v>
      </c>
      <c r="C34" s="137" t="s">
        <v>3788</v>
      </c>
      <c r="D34" s="137" t="s">
        <v>3789</v>
      </c>
      <c r="E34" s="137" t="s">
        <v>254</v>
      </c>
      <c r="F34" s="138">
        <v>30000</v>
      </c>
      <c r="G34" s="137">
        <v>23.67</v>
      </c>
      <c r="H34" s="137" t="s">
        <v>256</v>
      </c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</row>
    <row r="35" spans="1:35">
      <c r="A35" s="182">
        <v>43399</v>
      </c>
      <c r="B35" s="137">
        <v>532070</v>
      </c>
      <c r="C35" s="137" t="s">
        <v>3788</v>
      </c>
      <c r="D35" s="137" t="s">
        <v>3790</v>
      </c>
      <c r="E35" s="137" t="s">
        <v>255</v>
      </c>
      <c r="F35" s="138">
        <v>73119</v>
      </c>
      <c r="G35" s="137">
        <v>23.62</v>
      </c>
      <c r="H35" s="137" t="s">
        <v>256</v>
      </c>
      <c r="I35" s="50"/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>
      <c r="A36" s="182">
        <v>43399</v>
      </c>
      <c r="B36" s="137">
        <v>530459</v>
      </c>
      <c r="C36" s="137" t="s">
        <v>3791</v>
      </c>
      <c r="D36" s="137" t="s">
        <v>3792</v>
      </c>
      <c r="E36" s="137" t="s">
        <v>255</v>
      </c>
      <c r="F36" s="138">
        <v>50000</v>
      </c>
      <c r="G36" s="137">
        <v>28.5</v>
      </c>
      <c r="H36" s="137" t="s">
        <v>256</v>
      </c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>
      <c r="A37" s="182">
        <v>43399</v>
      </c>
      <c r="B37" s="137">
        <v>530459</v>
      </c>
      <c r="C37" s="137" t="s">
        <v>3791</v>
      </c>
      <c r="D37" s="137" t="s">
        <v>3793</v>
      </c>
      <c r="E37" s="137" t="s">
        <v>254</v>
      </c>
      <c r="F37" s="138">
        <v>114315</v>
      </c>
      <c r="G37" s="137">
        <v>28.54</v>
      </c>
      <c r="H37" s="137" t="s">
        <v>256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>
      <c r="A38" s="182">
        <v>43399</v>
      </c>
      <c r="B38" s="137">
        <v>530459</v>
      </c>
      <c r="C38" s="137" t="s">
        <v>3791</v>
      </c>
      <c r="D38" s="137" t="s">
        <v>3794</v>
      </c>
      <c r="E38" s="137" t="s">
        <v>255</v>
      </c>
      <c r="F38" s="138">
        <v>46000</v>
      </c>
      <c r="G38" s="137">
        <v>28.55</v>
      </c>
      <c r="H38" s="137" t="s">
        <v>256</v>
      </c>
      <c r="I38" s="50"/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>
      <c r="A39" s="182">
        <v>43399</v>
      </c>
      <c r="B39" s="137">
        <v>542046</v>
      </c>
      <c r="C39" s="137" t="s">
        <v>3680</v>
      </c>
      <c r="D39" s="137" t="s">
        <v>3695</v>
      </c>
      <c r="E39" s="137" t="s">
        <v>255</v>
      </c>
      <c r="F39" s="138">
        <v>136000</v>
      </c>
      <c r="G39" s="137">
        <v>51.25</v>
      </c>
      <c r="H39" s="137" t="s">
        <v>256</v>
      </c>
      <c r="I39" s="50"/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>
      <c r="A40" s="182">
        <v>43399</v>
      </c>
      <c r="B40" s="137">
        <v>531518</v>
      </c>
      <c r="C40" s="137" t="s">
        <v>3723</v>
      </c>
      <c r="D40" s="137" t="s">
        <v>3724</v>
      </c>
      <c r="E40" s="137" t="s">
        <v>254</v>
      </c>
      <c r="F40" s="138">
        <v>3800000</v>
      </c>
      <c r="G40" s="137">
        <v>1.74</v>
      </c>
      <c r="H40" s="137" t="s">
        <v>256</v>
      </c>
      <c r="I40" s="50"/>
      <c r="J40" s="50"/>
      <c r="K40" s="50"/>
      <c r="L40" s="50"/>
      <c r="M40" s="50"/>
      <c r="N40" s="50"/>
      <c r="O40" s="50"/>
      <c r="P40" s="50"/>
      <c r="Q40" s="50"/>
      <c r="R40" s="50"/>
      <c r="S40" s="50"/>
      <c r="T40" s="50"/>
      <c r="U40" s="50"/>
      <c r="V40" s="50"/>
      <c r="W40" s="50"/>
      <c r="X40" s="50"/>
      <c r="Y40" s="50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>
      <c r="A41" s="182">
        <v>43399</v>
      </c>
      <c r="B41" s="137" t="s">
        <v>494</v>
      </c>
      <c r="C41" s="137" t="s">
        <v>3795</v>
      </c>
      <c r="D41" s="137" t="s">
        <v>3796</v>
      </c>
      <c r="E41" s="137" t="s">
        <v>255</v>
      </c>
      <c r="F41" s="138">
        <v>212000</v>
      </c>
      <c r="G41" s="137">
        <v>499.41</v>
      </c>
      <c r="H41" s="137" t="s">
        <v>2101</v>
      </c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>
      <c r="A42" s="182">
        <v>43399</v>
      </c>
      <c r="B42" s="137" t="s">
        <v>232</v>
      </c>
      <c r="C42" s="137" t="s">
        <v>3797</v>
      </c>
      <c r="D42" s="137" t="s">
        <v>3798</v>
      </c>
      <c r="E42" s="137" t="s">
        <v>255</v>
      </c>
      <c r="F42" s="138">
        <v>237087</v>
      </c>
      <c r="G42" s="137">
        <v>1072.93</v>
      </c>
      <c r="H42" s="137" t="s">
        <v>2101</v>
      </c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182">
        <v>43399</v>
      </c>
      <c r="B43" s="137" t="s">
        <v>234</v>
      </c>
      <c r="C43" s="137" t="s">
        <v>3505</v>
      </c>
      <c r="D43" s="137" t="s">
        <v>3438</v>
      </c>
      <c r="E43" s="137" t="s">
        <v>255</v>
      </c>
      <c r="F43" s="138">
        <v>1875759</v>
      </c>
      <c r="G43" s="137">
        <v>186.15</v>
      </c>
      <c r="H43" s="137" t="s">
        <v>2101</v>
      </c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</row>
    <row r="44" spans="1:35">
      <c r="A44" s="182">
        <v>43399</v>
      </c>
      <c r="B44" s="137" t="s">
        <v>739</v>
      </c>
      <c r="C44" s="137" t="s">
        <v>3799</v>
      </c>
      <c r="D44" s="137" t="s">
        <v>3800</v>
      </c>
      <c r="E44" s="137" t="s">
        <v>255</v>
      </c>
      <c r="F44" s="138">
        <v>1870518</v>
      </c>
      <c r="G44" s="137">
        <v>93.33</v>
      </c>
      <c r="H44" s="137" t="s">
        <v>2101</v>
      </c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</row>
    <row r="45" spans="1:35">
      <c r="A45" s="182">
        <v>43399</v>
      </c>
      <c r="B45" s="137" t="s">
        <v>739</v>
      </c>
      <c r="C45" s="137" t="s">
        <v>3799</v>
      </c>
      <c r="D45" s="137" t="s">
        <v>3798</v>
      </c>
      <c r="E45" s="137" t="s">
        <v>255</v>
      </c>
      <c r="F45" s="138">
        <v>3402653</v>
      </c>
      <c r="G45" s="137">
        <v>94.86</v>
      </c>
      <c r="H45" s="137" t="s">
        <v>2101</v>
      </c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</row>
    <row r="46" spans="1:35">
      <c r="A46" s="182">
        <v>43399</v>
      </c>
      <c r="B46" s="137" t="s">
        <v>739</v>
      </c>
      <c r="C46" s="137" t="s">
        <v>3799</v>
      </c>
      <c r="D46" s="137" t="s">
        <v>3801</v>
      </c>
      <c r="E46" s="137" t="s">
        <v>255</v>
      </c>
      <c r="F46" s="138">
        <v>2480726</v>
      </c>
      <c r="G46" s="137">
        <v>92.83</v>
      </c>
      <c r="H46" s="137" t="s">
        <v>2101</v>
      </c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</row>
    <row r="47" spans="1:35">
      <c r="A47" s="182">
        <v>43399</v>
      </c>
      <c r="B47" s="137" t="s">
        <v>739</v>
      </c>
      <c r="C47" s="137" t="s">
        <v>3799</v>
      </c>
      <c r="D47" s="137" t="s">
        <v>3725</v>
      </c>
      <c r="E47" s="137" t="s">
        <v>255</v>
      </c>
      <c r="F47" s="138">
        <v>2484525</v>
      </c>
      <c r="G47" s="137">
        <v>93.54</v>
      </c>
      <c r="H47" s="137" t="s">
        <v>2101</v>
      </c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</row>
    <row r="48" spans="1:35">
      <c r="A48" s="182">
        <v>43399</v>
      </c>
      <c r="B48" s="137" t="s">
        <v>739</v>
      </c>
      <c r="C48" s="137" t="s">
        <v>3799</v>
      </c>
      <c r="D48" s="137" t="s">
        <v>3802</v>
      </c>
      <c r="E48" s="137" t="s">
        <v>255</v>
      </c>
      <c r="F48" s="138">
        <v>2314824</v>
      </c>
      <c r="G48" s="137">
        <v>94.02</v>
      </c>
      <c r="H48" s="137" t="s">
        <v>2101</v>
      </c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</row>
    <row r="49" spans="1:35">
      <c r="A49" s="182">
        <v>43399</v>
      </c>
      <c r="B49" s="137" t="s">
        <v>739</v>
      </c>
      <c r="C49" s="137" t="s">
        <v>3799</v>
      </c>
      <c r="D49" s="137" t="s">
        <v>3803</v>
      </c>
      <c r="E49" s="137" t="s">
        <v>255</v>
      </c>
      <c r="F49" s="138">
        <v>2410752</v>
      </c>
      <c r="G49" s="137">
        <v>93.41</v>
      </c>
      <c r="H49" s="137" t="s">
        <v>2101</v>
      </c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</row>
    <row r="50" spans="1:35">
      <c r="A50" s="182">
        <v>43399</v>
      </c>
      <c r="B50" s="137" t="s">
        <v>739</v>
      </c>
      <c r="C50" s="137" t="s">
        <v>3799</v>
      </c>
      <c r="D50" s="137" t="s">
        <v>3804</v>
      </c>
      <c r="E50" s="137" t="s">
        <v>255</v>
      </c>
      <c r="F50" s="138">
        <v>3730726</v>
      </c>
      <c r="G50" s="137">
        <v>92.53</v>
      </c>
      <c r="H50" s="137" t="s">
        <v>2101</v>
      </c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</row>
    <row r="51" spans="1:35">
      <c r="A51" s="182">
        <v>43399</v>
      </c>
      <c r="B51" s="137" t="s">
        <v>739</v>
      </c>
      <c r="C51" s="137" t="s">
        <v>3799</v>
      </c>
      <c r="D51" s="137" t="s">
        <v>3805</v>
      </c>
      <c r="E51" s="137" t="s">
        <v>255</v>
      </c>
      <c r="F51" s="138">
        <v>3249973</v>
      </c>
      <c r="G51" s="137">
        <v>93.43</v>
      </c>
      <c r="H51" s="137" t="s">
        <v>2101</v>
      </c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</row>
    <row r="52" spans="1:35">
      <c r="A52" s="182">
        <v>43399</v>
      </c>
      <c r="B52" s="137" t="s">
        <v>1431</v>
      </c>
      <c r="C52" s="137" t="s">
        <v>3806</v>
      </c>
      <c r="D52" s="137" t="s">
        <v>3798</v>
      </c>
      <c r="E52" s="137" t="s">
        <v>255</v>
      </c>
      <c r="F52" s="138">
        <v>319047</v>
      </c>
      <c r="G52" s="137">
        <v>676.99</v>
      </c>
      <c r="H52" s="137" t="s">
        <v>2101</v>
      </c>
      <c r="I52" s="50"/>
      <c r="J52" s="50"/>
      <c r="K52" s="50"/>
      <c r="L52" s="50"/>
      <c r="M52" s="50"/>
      <c r="N52" s="50"/>
      <c r="O52" s="50"/>
      <c r="P52" s="50"/>
      <c r="Q52" s="50"/>
      <c r="R52" s="50"/>
      <c r="S52" s="50"/>
      <c r="T52" s="50"/>
      <c r="U52" s="50"/>
      <c r="V52" s="50"/>
      <c r="W52" s="50"/>
      <c r="X52" s="50"/>
      <c r="Y52" s="50"/>
      <c r="Z52" s="50"/>
      <c r="AA52" s="50"/>
      <c r="AB52" s="50"/>
      <c r="AC52" s="50"/>
      <c r="AD52" s="50"/>
      <c r="AE52" s="50"/>
      <c r="AF52" s="50"/>
      <c r="AG52" s="50"/>
      <c r="AH52" s="50"/>
      <c r="AI52" s="50"/>
    </row>
    <row r="53" spans="1:35">
      <c r="A53" s="182">
        <v>43399</v>
      </c>
      <c r="B53" s="137" t="s">
        <v>1894</v>
      </c>
      <c r="C53" s="137" t="s">
        <v>3807</v>
      </c>
      <c r="D53" s="137" t="s">
        <v>3808</v>
      </c>
      <c r="E53" s="137" t="s">
        <v>255</v>
      </c>
      <c r="F53" s="138">
        <v>1026339</v>
      </c>
      <c r="G53" s="137">
        <v>34.520000000000003</v>
      </c>
      <c r="H53" s="137" t="s">
        <v>2101</v>
      </c>
      <c r="I53" s="50"/>
      <c r="J53" s="50"/>
      <c r="K53" s="50"/>
      <c r="L53" s="50"/>
      <c r="M53" s="50"/>
      <c r="N53" s="50"/>
      <c r="O53" s="50"/>
      <c r="P53" s="50"/>
      <c r="Q53" s="50"/>
      <c r="R53" s="50"/>
      <c r="S53" s="50"/>
      <c r="T53" s="50"/>
      <c r="U53" s="50"/>
      <c r="V53" s="50"/>
      <c r="W53" s="50"/>
      <c r="X53" s="50"/>
      <c r="Y53" s="50"/>
      <c r="Z53" s="50"/>
      <c r="AA53" s="50"/>
      <c r="AB53" s="50"/>
      <c r="AC53" s="50"/>
      <c r="AD53" s="50"/>
      <c r="AE53" s="50"/>
      <c r="AF53" s="50"/>
      <c r="AG53" s="50"/>
      <c r="AH53" s="50"/>
      <c r="AI53" s="50"/>
    </row>
    <row r="54" spans="1:35">
      <c r="A54" s="182">
        <v>43399</v>
      </c>
      <c r="B54" s="137" t="s">
        <v>1756</v>
      </c>
      <c r="C54" s="137" t="s">
        <v>3809</v>
      </c>
      <c r="D54" s="137" t="s">
        <v>3810</v>
      </c>
      <c r="E54" s="137" t="s">
        <v>255</v>
      </c>
      <c r="F54" s="138">
        <v>849673</v>
      </c>
      <c r="G54" s="137">
        <v>178.42</v>
      </c>
      <c r="H54" s="137" t="s">
        <v>2101</v>
      </c>
      <c r="I54" s="50"/>
      <c r="J54" s="50"/>
      <c r="K54" s="50"/>
      <c r="L54" s="50"/>
      <c r="M54" s="50"/>
      <c r="N54" s="50"/>
      <c r="O54" s="50"/>
      <c r="P54" s="50"/>
      <c r="Q54" s="50"/>
      <c r="R54" s="50"/>
      <c r="S54" s="50"/>
      <c r="T54" s="50"/>
      <c r="U54" s="50"/>
      <c r="V54" s="50"/>
      <c r="W54" s="50"/>
      <c r="X54" s="50"/>
      <c r="Y54" s="50"/>
      <c r="Z54" s="50"/>
      <c r="AA54" s="50"/>
      <c r="AB54" s="50"/>
      <c r="AC54" s="50"/>
      <c r="AD54" s="50"/>
      <c r="AE54" s="50"/>
      <c r="AF54" s="50"/>
      <c r="AG54" s="50"/>
      <c r="AH54" s="50"/>
      <c r="AI54" s="50"/>
    </row>
    <row r="55" spans="1:35">
      <c r="A55" s="182">
        <v>43399</v>
      </c>
      <c r="B55" s="137" t="s">
        <v>1756</v>
      </c>
      <c r="C55" s="137" t="s">
        <v>3809</v>
      </c>
      <c r="D55" s="137" t="s">
        <v>3798</v>
      </c>
      <c r="E55" s="137" t="s">
        <v>255</v>
      </c>
      <c r="F55" s="138">
        <v>1593022</v>
      </c>
      <c r="G55" s="137">
        <v>179.81</v>
      </c>
      <c r="H55" s="137" t="s">
        <v>2101</v>
      </c>
      <c r="I55" s="50"/>
      <c r="J55" s="50"/>
      <c r="K55" s="50"/>
      <c r="L55" s="50"/>
      <c r="M55" s="50"/>
      <c r="N55" s="50"/>
      <c r="O55" s="50"/>
      <c r="P55" s="50"/>
      <c r="Q55" s="50"/>
      <c r="R55" s="50"/>
      <c r="S55" s="50"/>
      <c r="T55" s="50"/>
      <c r="U55" s="50"/>
      <c r="V55" s="50"/>
      <c r="W55" s="50"/>
      <c r="X55" s="50"/>
      <c r="Y55" s="50"/>
      <c r="Z55" s="50"/>
      <c r="AA55" s="50"/>
      <c r="AB55" s="50"/>
      <c r="AC55" s="50"/>
      <c r="AD55" s="50"/>
      <c r="AE55" s="50"/>
      <c r="AF55" s="50"/>
      <c r="AG55" s="50"/>
      <c r="AH55" s="50"/>
      <c r="AI55" s="50"/>
    </row>
    <row r="56" spans="1:35">
      <c r="A56" s="182">
        <v>43399</v>
      </c>
      <c r="B56" s="137" t="s">
        <v>1756</v>
      </c>
      <c r="C56" s="137" t="s">
        <v>3809</v>
      </c>
      <c r="D56" s="137" t="s">
        <v>3811</v>
      </c>
      <c r="E56" s="137" t="s">
        <v>255</v>
      </c>
      <c r="F56" s="138">
        <v>1000000</v>
      </c>
      <c r="G56" s="137">
        <v>174.55</v>
      </c>
      <c r="H56" s="137" t="s">
        <v>2101</v>
      </c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50"/>
      <c r="T56" s="50"/>
      <c r="U56" s="50"/>
      <c r="V56" s="50"/>
      <c r="W56" s="50"/>
      <c r="X56" s="50"/>
      <c r="Y56" s="50"/>
      <c r="Z56" s="50"/>
      <c r="AA56" s="50"/>
      <c r="AB56" s="50"/>
      <c r="AC56" s="50"/>
      <c r="AD56" s="50"/>
      <c r="AE56" s="50"/>
      <c r="AF56" s="50"/>
      <c r="AG56" s="50"/>
      <c r="AH56" s="50"/>
      <c r="AI56" s="50"/>
    </row>
    <row r="57" spans="1:35">
      <c r="A57" s="182">
        <v>43399</v>
      </c>
      <c r="B57" s="137" t="s">
        <v>1756</v>
      </c>
      <c r="C57" s="137" t="s">
        <v>3809</v>
      </c>
      <c r="D57" s="137" t="s">
        <v>3812</v>
      </c>
      <c r="E57" s="137" t="s">
        <v>255</v>
      </c>
      <c r="F57" s="138">
        <v>1317758</v>
      </c>
      <c r="G57" s="137">
        <v>179.02</v>
      </c>
      <c r="H57" s="137" t="s">
        <v>2101</v>
      </c>
      <c r="I57" s="50"/>
      <c r="J57" s="50"/>
      <c r="K57" s="50"/>
      <c r="L57" s="50"/>
      <c r="M57" s="50"/>
      <c r="N57" s="50"/>
      <c r="O57" s="50"/>
      <c r="P57" s="50"/>
      <c r="Q57" s="50"/>
      <c r="R57" s="50"/>
      <c r="S57" s="50"/>
      <c r="T57" s="50"/>
      <c r="U57" s="50"/>
      <c r="V57" s="50"/>
      <c r="W57" s="50"/>
      <c r="X57" s="50"/>
      <c r="Y57" s="50"/>
      <c r="Z57" s="50"/>
      <c r="AA57" s="50"/>
      <c r="AB57" s="50"/>
      <c r="AC57" s="50"/>
      <c r="AD57" s="50"/>
      <c r="AE57" s="50"/>
      <c r="AF57" s="50"/>
      <c r="AG57" s="50"/>
      <c r="AH57" s="50"/>
      <c r="AI57" s="50"/>
    </row>
    <row r="58" spans="1:35">
      <c r="A58" s="182">
        <v>43399</v>
      </c>
      <c r="B58" s="137" t="s">
        <v>1756</v>
      </c>
      <c r="C58" s="137" t="s">
        <v>3809</v>
      </c>
      <c r="D58" s="137" t="s">
        <v>3725</v>
      </c>
      <c r="E58" s="137" t="s">
        <v>255</v>
      </c>
      <c r="F58" s="138">
        <v>942417</v>
      </c>
      <c r="G58" s="137">
        <v>178.4</v>
      </c>
      <c r="H58" s="137" t="s">
        <v>2101</v>
      </c>
      <c r="I58" s="50"/>
      <c r="J58" s="50"/>
      <c r="K58" s="50"/>
      <c r="L58" s="50"/>
      <c r="M58" s="50"/>
      <c r="N58" s="50"/>
      <c r="O58" s="50"/>
      <c r="P58" s="50"/>
      <c r="Q58" s="50"/>
      <c r="R58" s="50"/>
      <c r="S58" s="50"/>
      <c r="T58" s="50"/>
      <c r="U58" s="50"/>
      <c r="V58" s="50"/>
      <c r="W58" s="50"/>
      <c r="X58" s="50"/>
      <c r="Y58" s="50"/>
      <c r="Z58" s="50"/>
      <c r="AA58" s="50"/>
      <c r="AB58" s="50"/>
      <c r="AC58" s="50"/>
      <c r="AD58" s="50"/>
      <c r="AE58" s="50"/>
      <c r="AF58" s="50"/>
      <c r="AG58" s="50"/>
      <c r="AH58" s="50"/>
      <c r="AI58" s="50"/>
    </row>
    <row r="59" spans="1:35">
      <c r="A59" s="182">
        <v>43399</v>
      </c>
      <c r="B59" s="137" t="s">
        <v>1756</v>
      </c>
      <c r="C59" s="137" t="s">
        <v>3809</v>
      </c>
      <c r="D59" s="137" t="s">
        <v>3813</v>
      </c>
      <c r="E59" s="137" t="s">
        <v>255</v>
      </c>
      <c r="F59" s="138">
        <v>551503</v>
      </c>
      <c r="G59" s="137">
        <v>180.44</v>
      </c>
      <c r="H59" s="137" t="s">
        <v>2101</v>
      </c>
      <c r="I59" s="50"/>
      <c r="J59" s="50"/>
      <c r="K59" s="50"/>
      <c r="L59" s="50"/>
      <c r="M59" s="50"/>
      <c r="N59" s="50"/>
      <c r="O59" s="50"/>
      <c r="P59" s="50"/>
      <c r="Q59" s="50"/>
      <c r="R59" s="50"/>
      <c r="S59" s="50"/>
      <c r="T59" s="50"/>
      <c r="U59" s="50"/>
      <c r="V59" s="50"/>
      <c r="W59" s="50"/>
      <c r="X59" s="50"/>
      <c r="Y59" s="50"/>
      <c r="Z59" s="50"/>
      <c r="AA59" s="50"/>
      <c r="AB59" s="50"/>
      <c r="AC59" s="50"/>
      <c r="AD59" s="50"/>
      <c r="AE59" s="50"/>
      <c r="AF59" s="50"/>
      <c r="AG59" s="50"/>
      <c r="AH59" s="50"/>
      <c r="AI59" s="50"/>
    </row>
    <row r="60" spans="1:35">
      <c r="A60" s="182">
        <v>43399</v>
      </c>
      <c r="B60" s="137" t="s">
        <v>232</v>
      </c>
      <c r="C60" s="137" t="s">
        <v>3797</v>
      </c>
      <c r="D60" s="137" t="s">
        <v>3798</v>
      </c>
      <c r="E60" s="137" t="s">
        <v>254</v>
      </c>
      <c r="F60" s="138">
        <v>237087</v>
      </c>
      <c r="G60" s="137">
        <v>1073.81</v>
      </c>
      <c r="H60" s="137" t="s">
        <v>2101</v>
      </c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50"/>
      <c r="T60" s="50"/>
      <c r="U60" s="50"/>
      <c r="V60" s="50"/>
      <c r="W60" s="50"/>
      <c r="X60" s="50"/>
      <c r="Y60" s="50"/>
      <c r="Z60" s="50"/>
      <c r="AA60" s="50"/>
      <c r="AB60" s="50"/>
      <c r="AC60" s="50"/>
      <c r="AD60" s="50"/>
      <c r="AE60" s="50"/>
      <c r="AF60" s="50"/>
      <c r="AG60" s="50"/>
      <c r="AH60" s="50"/>
      <c r="AI60" s="50"/>
    </row>
    <row r="61" spans="1:35">
      <c r="A61" s="182">
        <v>43399</v>
      </c>
      <c r="B61" s="137" t="s">
        <v>234</v>
      </c>
      <c r="C61" s="137" t="s">
        <v>3505</v>
      </c>
      <c r="D61" s="137" t="s">
        <v>3438</v>
      </c>
      <c r="E61" s="137" t="s">
        <v>254</v>
      </c>
      <c r="F61" s="138">
        <v>1875759</v>
      </c>
      <c r="G61" s="137">
        <v>186.39</v>
      </c>
      <c r="H61" s="137" t="s">
        <v>2101</v>
      </c>
      <c r="I61" s="50"/>
      <c r="J61" s="50"/>
      <c r="K61" s="50"/>
      <c r="L61" s="50"/>
      <c r="M61" s="50"/>
      <c r="N61" s="50"/>
      <c r="O61" s="50"/>
      <c r="P61" s="50"/>
      <c r="Q61" s="50"/>
      <c r="R61" s="50"/>
      <c r="S61" s="50"/>
      <c r="T61" s="50"/>
      <c r="U61" s="50"/>
      <c r="V61" s="50"/>
      <c r="W61" s="50"/>
      <c r="X61" s="50"/>
      <c r="Y61" s="50"/>
      <c r="Z61" s="50"/>
      <c r="AA61" s="50"/>
      <c r="AB61" s="50"/>
      <c r="AC61" s="50"/>
      <c r="AD61" s="50"/>
      <c r="AE61" s="50"/>
      <c r="AF61" s="50"/>
      <c r="AG61" s="50"/>
      <c r="AH61" s="50"/>
      <c r="AI61" s="50"/>
    </row>
    <row r="62" spans="1:35">
      <c r="A62" s="182">
        <v>43399</v>
      </c>
      <c r="B62" s="137" t="s">
        <v>739</v>
      </c>
      <c r="C62" s="137" t="s">
        <v>3799</v>
      </c>
      <c r="D62" s="137" t="s">
        <v>3800</v>
      </c>
      <c r="E62" s="137" t="s">
        <v>254</v>
      </c>
      <c r="F62" s="138">
        <v>1662609</v>
      </c>
      <c r="G62" s="137">
        <v>94.95</v>
      </c>
      <c r="H62" s="137" t="s">
        <v>2101</v>
      </c>
      <c r="I62" s="50"/>
      <c r="J62" s="50"/>
      <c r="K62" s="50"/>
      <c r="L62" s="50"/>
      <c r="M62" s="50"/>
      <c r="N62" s="50"/>
      <c r="O62" s="50"/>
      <c r="P62" s="50"/>
      <c r="Q62" s="50"/>
      <c r="R62" s="50"/>
      <c r="S62" s="50"/>
      <c r="T62" s="50"/>
      <c r="U62" s="50"/>
      <c r="V62" s="50"/>
      <c r="W62" s="50"/>
      <c r="X62" s="50"/>
      <c r="Y62" s="50"/>
      <c r="Z62" s="50"/>
      <c r="AA62" s="50"/>
      <c r="AB62" s="50"/>
      <c r="AC62" s="50"/>
      <c r="AD62" s="50"/>
      <c r="AE62" s="50"/>
      <c r="AF62" s="50"/>
      <c r="AG62" s="50"/>
      <c r="AH62" s="50"/>
      <c r="AI62" s="50"/>
    </row>
    <row r="63" spans="1:35">
      <c r="A63" s="182">
        <v>43399</v>
      </c>
      <c r="B63" s="137" t="s">
        <v>739</v>
      </c>
      <c r="C63" s="137" t="s">
        <v>3799</v>
      </c>
      <c r="D63" s="137" t="s">
        <v>3798</v>
      </c>
      <c r="E63" s="137" t="s">
        <v>254</v>
      </c>
      <c r="F63" s="138">
        <v>3402653</v>
      </c>
      <c r="G63" s="137">
        <v>95.01</v>
      </c>
      <c r="H63" s="137" t="s">
        <v>2101</v>
      </c>
      <c r="I63" s="50"/>
      <c r="J63" s="50"/>
      <c r="K63" s="50"/>
      <c r="L63" s="50"/>
      <c r="M63" s="50"/>
      <c r="N63" s="50"/>
      <c r="O63" s="50"/>
      <c r="P63" s="50"/>
      <c r="Q63" s="50"/>
      <c r="R63" s="50"/>
      <c r="S63" s="50"/>
      <c r="T63" s="50"/>
      <c r="U63" s="50"/>
      <c r="V63" s="50"/>
      <c r="W63" s="50"/>
      <c r="X63" s="50"/>
      <c r="Y63" s="50"/>
      <c r="Z63" s="50"/>
      <c r="AA63" s="50"/>
      <c r="AB63" s="50"/>
      <c r="AC63" s="50"/>
      <c r="AD63" s="50"/>
      <c r="AE63" s="50"/>
      <c r="AF63" s="50"/>
      <c r="AG63" s="50"/>
      <c r="AH63" s="50"/>
      <c r="AI63" s="50"/>
    </row>
    <row r="64" spans="1:35">
      <c r="A64" s="182">
        <v>43399</v>
      </c>
      <c r="B64" s="137" t="s">
        <v>739</v>
      </c>
      <c r="C64" s="137" t="s">
        <v>3799</v>
      </c>
      <c r="D64" s="137" t="s">
        <v>3801</v>
      </c>
      <c r="E64" s="137" t="s">
        <v>254</v>
      </c>
      <c r="F64" s="138">
        <v>2480726</v>
      </c>
      <c r="G64" s="137">
        <v>92.88</v>
      </c>
      <c r="H64" s="137" t="s">
        <v>2101</v>
      </c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50"/>
      <c r="T64" s="50"/>
      <c r="U64" s="50"/>
      <c r="V64" s="50"/>
      <c r="W64" s="50"/>
      <c r="X64" s="50"/>
      <c r="Y64" s="50"/>
      <c r="Z64" s="50"/>
      <c r="AA64" s="50"/>
      <c r="AB64" s="50"/>
      <c r="AC64" s="50"/>
      <c r="AD64" s="50"/>
      <c r="AE64" s="50"/>
      <c r="AF64" s="50"/>
      <c r="AG64" s="50"/>
      <c r="AH64" s="50"/>
      <c r="AI64" s="50"/>
    </row>
    <row r="65" spans="1:35">
      <c r="A65" s="182">
        <v>43399</v>
      </c>
      <c r="B65" s="137" t="s">
        <v>739</v>
      </c>
      <c r="C65" s="137" t="s">
        <v>3799</v>
      </c>
      <c r="D65" s="137" t="s">
        <v>3725</v>
      </c>
      <c r="E65" s="137" t="s">
        <v>254</v>
      </c>
      <c r="F65" s="138">
        <v>2476525</v>
      </c>
      <c r="G65" s="137">
        <v>94.2</v>
      </c>
      <c r="H65" s="137" t="s">
        <v>2101</v>
      </c>
      <c r="I65" s="50"/>
      <c r="J65" s="50"/>
      <c r="K65" s="50"/>
      <c r="L65" s="50"/>
      <c r="M65" s="50"/>
      <c r="N65" s="50"/>
      <c r="O65" s="50"/>
      <c r="P65" s="50"/>
      <c r="Q65" s="50"/>
      <c r="R65" s="50"/>
      <c r="S65" s="50"/>
      <c r="T65" s="50"/>
      <c r="U65" s="50"/>
      <c r="V65" s="50"/>
      <c r="W65" s="50"/>
      <c r="X65" s="50"/>
      <c r="Y65" s="50"/>
      <c r="Z65" s="50"/>
      <c r="AA65" s="50"/>
      <c r="AB65" s="50"/>
      <c r="AC65" s="50"/>
      <c r="AD65" s="50"/>
      <c r="AE65" s="50"/>
      <c r="AF65" s="50"/>
      <c r="AG65" s="50"/>
      <c r="AH65" s="50"/>
      <c r="AI65" s="50"/>
    </row>
    <row r="66" spans="1:35">
      <c r="A66" s="182">
        <v>43399</v>
      </c>
      <c r="B66" s="137" t="s">
        <v>739</v>
      </c>
      <c r="C66" s="137" t="s">
        <v>3799</v>
      </c>
      <c r="D66" s="137" t="s">
        <v>3802</v>
      </c>
      <c r="E66" s="137" t="s">
        <v>254</v>
      </c>
      <c r="F66" s="138">
        <v>2314824</v>
      </c>
      <c r="G66" s="137">
        <v>94.06</v>
      </c>
      <c r="H66" s="137" t="s">
        <v>2101</v>
      </c>
      <c r="I66" s="50"/>
      <c r="J66" s="50"/>
      <c r="K66" s="50"/>
      <c r="L66" s="50"/>
      <c r="M66" s="50"/>
      <c r="N66" s="50"/>
      <c r="O66" s="50"/>
      <c r="P66" s="50"/>
      <c r="Q66" s="50"/>
      <c r="R66" s="50"/>
      <c r="S66" s="50"/>
      <c r="T66" s="50"/>
      <c r="U66" s="50"/>
      <c r="V66" s="50"/>
      <c r="W66" s="50"/>
      <c r="X66" s="50"/>
      <c r="Y66" s="50"/>
      <c r="Z66" s="50"/>
      <c r="AA66" s="50"/>
      <c r="AB66" s="50"/>
      <c r="AC66" s="50"/>
      <c r="AD66" s="50"/>
      <c r="AE66" s="50"/>
      <c r="AF66" s="50"/>
      <c r="AG66" s="50"/>
      <c r="AH66" s="50"/>
      <c r="AI66" s="50"/>
    </row>
    <row r="67" spans="1:35">
      <c r="A67" s="182">
        <v>43399</v>
      </c>
      <c r="B67" s="137" t="s">
        <v>739</v>
      </c>
      <c r="C67" s="137" t="s">
        <v>3799</v>
      </c>
      <c r="D67" s="137" t="s">
        <v>3803</v>
      </c>
      <c r="E67" s="137" t="s">
        <v>254</v>
      </c>
      <c r="F67" s="138">
        <v>2410752</v>
      </c>
      <c r="G67" s="137">
        <v>93.43</v>
      </c>
      <c r="H67" s="137" t="s">
        <v>2101</v>
      </c>
      <c r="I67" s="50"/>
      <c r="J67" s="50"/>
      <c r="K67" s="50"/>
      <c r="L67" s="50"/>
      <c r="M67" s="50"/>
      <c r="N67" s="50"/>
      <c r="O67" s="50"/>
      <c r="P67" s="50"/>
      <c r="Q67" s="50"/>
      <c r="R67" s="50"/>
      <c r="S67" s="50"/>
      <c r="T67" s="50"/>
      <c r="U67" s="50"/>
      <c r="V67" s="50"/>
      <c r="W67" s="50"/>
      <c r="X67" s="50"/>
      <c r="Y67" s="50"/>
      <c r="Z67" s="50"/>
      <c r="AA67" s="50"/>
      <c r="AB67" s="50"/>
      <c r="AC67" s="50"/>
      <c r="AD67" s="50"/>
      <c r="AE67" s="50"/>
      <c r="AF67" s="50"/>
      <c r="AG67" s="50"/>
      <c r="AH67" s="50"/>
      <c r="AI67" s="50"/>
    </row>
    <row r="68" spans="1:35">
      <c r="A68" s="182">
        <v>43399</v>
      </c>
      <c r="B68" s="137" t="s">
        <v>739</v>
      </c>
      <c r="C68" s="137" t="s">
        <v>3799</v>
      </c>
      <c r="D68" s="137" t="s">
        <v>3804</v>
      </c>
      <c r="E68" s="137" t="s">
        <v>254</v>
      </c>
      <c r="F68" s="138">
        <v>3610726</v>
      </c>
      <c r="G68" s="137">
        <v>93.69</v>
      </c>
      <c r="H68" s="137" t="s">
        <v>2101</v>
      </c>
      <c r="I68" s="50"/>
      <c r="J68" s="50"/>
      <c r="K68" s="50"/>
      <c r="L68" s="50"/>
      <c r="M68" s="50"/>
      <c r="N68" s="50"/>
      <c r="O68" s="50"/>
      <c r="P68" s="50"/>
      <c r="Q68" s="50"/>
      <c r="R68" s="50"/>
      <c r="S68" s="50"/>
      <c r="T68" s="50"/>
      <c r="U68" s="50"/>
      <c r="V68" s="50"/>
      <c r="W68" s="50"/>
      <c r="X68" s="50"/>
      <c r="Y68" s="50"/>
      <c r="Z68" s="50"/>
      <c r="AA68" s="50"/>
      <c r="AB68" s="50"/>
      <c r="AC68" s="50"/>
      <c r="AD68" s="50"/>
      <c r="AE68" s="50"/>
      <c r="AF68" s="50"/>
      <c r="AG68" s="50"/>
      <c r="AH68" s="50"/>
      <c r="AI68" s="50"/>
    </row>
    <row r="69" spans="1:35">
      <c r="A69" s="182">
        <v>43399</v>
      </c>
      <c r="B69" s="137" t="s">
        <v>739</v>
      </c>
      <c r="C69" s="137" t="s">
        <v>3799</v>
      </c>
      <c r="D69" s="137" t="s">
        <v>3805</v>
      </c>
      <c r="E69" s="137" t="s">
        <v>254</v>
      </c>
      <c r="F69" s="138">
        <v>3249973</v>
      </c>
      <c r="G69" s="137">
        <v>93.47</v>
      </c>
      <c r="H69" s="137" t="s">
        <v>2101</v>
      </c>
      <c r="I69" s="50"/>
      <c r="J69" s="50"/>
      <c r="K69" s="50"/>
      <c r="L69" s="50"/>
      <c r="M69" s="50"/>
      <c r="N69" s="50"/>
      <c r="O69" s="50"/>
      <c r="P69" s="50"/>
      <c r="Q69" s="50"/>
      <c r="R69" s="50"/>
      <c r="S69" s="50"/>
      <c r="T69" s="50"/>
      <c r="U69" s="50"/>
      <c r="V69" s="50"/>
      <c r="W69" s="50"/>
      <c r="X69" s="50"/>
      <c r="Y69" s="50"/>
      <c r="Z69" s="50"/>
      <c r="AA69" s="50"/>
      <c r="AB69" s="50"/>
      <c r="AC69" s="50"/>
      <c r="AD69" s="50"/>
      <c r="AE69" s="50"/>
      <c r="AF69" s="50"/>
      <c r="AG69" s="50"/>
      <c r="AH69" s="50"/>
      <c r="AI69" s="50"/>
    </row>
    <row r="70" spans="1:35">
      <c r="A70" s="182">
        <v>43399</v>
      </c>
      <c r="B70" s="137" t="s">
        <v>2923</v>
      </c>
      <c r="C70" s="137" t="s">
        <v>3814</v>
      </c>
      <c r="D70" s="137" t="s">
        <v>3815</v>
      </c>
      <c r="E70" s="137" t="s">
        <v>254</v>
      </c>
      <c r="F70" s="137">
        <v>502096</v>
      </c>
      <c r="G70" s="137">
        <v>333.04</v>
      </c>
      <c r="H70" s="137" t="s">
        <v>2101</v>
      </c>
      <c r="I70" s="50"/>
      <c r="J70" s="50"/>
      <c r="K70" s="50"/>
      <c r="L70" s="50"/>
      <c r="M70" s="50"/>
      <c r="N70" s="50"/>
      <c r="O70" s="50"/>
      <c r="P70" s="50"/>
      <c r="Q70" s="50"/>
      <c r="R70" s="50"/>
      <c r="S70" s="50"/>
      <c r="T70" s="50"/>
      <c r="U70" s="50"/>
      <c r="V70" s="50"/>
      <c r="W70" s="50"/>
      <c r="X70" s="50"/>
      <c r="Y70" s="50"/>
      <c r="Z70" s="50"/>
      <c r="AA70" s="50"/>
      <c r="AB70" s="50"/>
      <c r="AC70" s="50"/>
      <c r="AD70" s="50"/>
      <c r="AE70" s="50"/>
      <c r="AF70" s="50"/>
      <c r="AG70" s="50"/>
      <c r="AH70" s="50"/>
      <c r="AI70" s="50"/>
    </row>
    <row r="71" spans="1:35">
      <c r="A71" s="182">
        <v>43399</v>
      </c>
      <c r="B71" s="137" t="s">
        <v>1431</v>
      </c>
      <c r="C71" s="137" t="s">
        <v>3806</v>
      </c>
      <c r="D71" s="137" t="s">
        <v>3798</v>
      </c>
      <c r="E71" s="137" t="s">
        <v>254</v>
      </c>
      <c r="F71" s="137">
        <v>319047</v>
      </c>
      <c r="G71" s="137">
        <v>677.79</v>
      </c>
      <c r="H71" s="137" t="s">
        <v>2101</v>
      </c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50"/>
      <c r="T71" s="50"/>
      <c r="U71" s="50"/>
      <c r="V71" s="50"/>
      <c r="W71" s="50"/>
      <c r="X71" s="50"/>
      <c r="Y71" s="50"/>
      <c r="Z71" s="50"/>
      <c r="AA71" s="50"/>
      <c r="AB71" s="50"/>
      <c r="AC71" s="50"/>
      <c r="AD71" s="50"/>
      <c r="AE71" s="50"/>
      <c r="AF71" s="50"/>
      <c r="AG71" s="50"/>
      <c r="AH71" s="50"/>
      <c r="AI71" s="50"/>
    </row>
    <row r="72" spans="1:35">
      <c r="A72" s="182">
        <v>43399</v>
      </c>
      <c r="B72" s="137" t="s">
        <v>1894</v>
      </c>
      <c r="C72" s="137" t="s">
        <v>3807</v>
      </c>
      <c r="D72" s="137" t="s">
        <v>3816</v>
      </c>
      <c r="E72" s="137" t="s">
        <v>254</v>
      </c>
      <c r="F72" s="137">
        <v>1028531</v>
      </c>
      <c r="G72" s="137">
        <v>34.5</v>
      </c>
      <c r="H72" s="137" t="s">
        <v>2101</v>
      </c>
      <c r="I72" s="50"/>
      <c r="J72" s="50"/>
      <c r="K72" s="50"/>
      <c r="L72" s="50"/>
      <c r="M72" s="50"/>
      <c r="N72" s="50"/>
      <c r="O72" s="50"/>
      <c r="P72" s="50"/>
      <c r="Q72" s="50"/>
      <c r="R72" s="50"/>
      <c r="S72" s="50"/>
      <c r="T72" s="50"/>
      <c r="U72" s="50"/>
      <c r="V72" s="50"/>
      <c r="W72" s="50"/>
      <c r="X72" s="50"/>
      <c r="Y72" s="50"/>
      <c r="Z72" s="50"/>
      <c r="AA72" s="50"/>
      <c r="AB72" s="50"/>
      <c r="AC72" s="50"/>
      <c r="AD72" s="50"/>
      <c r="AE72" s="50"/>
      <c r="AF72" s="50"/>
      <c r="AG72" s="50"/>
      <c r="AH72" s="50"/>
      <c r="AI72" s="50"/>
    </row>
    <row r="73" spans="1:35">
      <c r="A73" s="182">
        <v>43399</v>
      </c>
      <c r="B73" s="137" t="s">
        <v>1756</v>
      </c>
      <c r="C73" s="137" t="s">
        <v>3809</v>
      </c>
      <c r="D73" s="137" t="s">
        <v>3810</v>
      </c>
      <c r="E73" s="137" t="s">
        <v>254</v>
      </c>
      <c r="F73" s="137">
        <v>849673</v>
      </c>
      <c r="G73" s="137">
        <v>178.51</v>
      </c>
      <c r="H73" s="137" t="s">
        <v>2101</v>
      </c>
      <c r="I73" s="50"/>
      <c r="J73" s="50"/>
      <c r="K73" s="50"/>
      <c r="L73" s="50"/>
      <c r="M73" s="50"/>
      <c r="N73" s="50"/>
      <c r="O73" s="50"/>
      <c r="P73" s="50"/>
      <c r="Q73" s="50"/>
      <c r="R73" s="50"/>
      <c r="S73" s="50"/>
      <c r="T73" s="50"/>
      <c r="U73" s="50"/>
      <c r="V73" s="50"/>
      <c r="W73" s="50"/>
      <c r="X73" s="50"/>
      <c r="Y73" s="50"/>
      <c r="Z73" s="50"/>
      <c r="AA73" s="50"/>
      <c r="AB73" s="50"/>
      <c r="AC73" s="50"/>
      <c r="AD73" s="50"/>
      <c r="AE73" s="50"/>
      <c r="AF73" s="50"/>
      <c r="AG73" s="50"/>
      <c r="AH73" s="50"/>
      <c r="AI73" s="50"/>
    </row>
    <row r="74" spans="1:35">
      <c r="A74" s="182">
        <v>43399</v>
      </c>
      <c r="B74" s="137" t="s">
        <v>1756</v>
      </c>
      <c r="C74" s="137" t="s">
        <v>3809</v>
      </c>
      <c r="D74" s="137" t="s">
        <v>3798</v>
      </c>
      <c r="E74" s="137" t="s">
        <v>254</v>
      </c>
      <c r="F74" s="137">
        <v>1593022</v>
      </c>
      <c r="G74" s="137">
        <v>180.03</v>
      </c>
      <c r="H74" s="137" t="s">
        <v>2101</v>
      </c>
      <c r="I74" s="50"/>
      <c r="J74" s="50"/>
      <c r="K74" s="50"/>
      <c r="L74" s="50"/>
      <c r="M74" s="50"/>
      <c r="N74" s="50"/>
      <c r="O74" s="50"/>
      <c r="P74" s="50"/>
      <c r="Q74" s="50"/>
      <c r="R74" s="50"/>
      <c r="S74" s="50"/>
      <c r="T74" s="50"/>
      <c r="U74" s="50"/>
      <c r="V74" s="50"/>
      <c r="W74" s="50"/>
      <c r="X74" s="50"/>
      <c r="Y74" s="50"/>
      <c r="Z74" s="50"/>
      <c r="AA74" s="50"/>
      <c r="AB74" s="50"/>
      <c r="AC74" s="50"/>
      <c r="AD74" s="50"/>
      <c r="AE74" s="50"/>
      <c r="AF74" s="50"/>
      <c r="AG74" s="50"/>
      <c r="AH74" s="50"/>
      <c r="AI74" s="50"/>
    </row>
    <row r="75" spans="1:35">
      <c r="A75" s="182">
        <v>43399</v>
      </c>
      <c r="B75" s="137" t="s">
        <v>1756</v>
      </c>
      <c r="C75" s="137" t="s">
        <v>3809</v>
      </c>
      <c r="D75" s="137" t="s">
        <v>3725</v>
      </c>
      <c r="E75" s="137" t="s">
        <v>254</v>
      </c>
      <c r="F75" s="137">
        <v>984017</v>
      </c>
      <c r="G75" s="137">
        <v>179.52</v>
      </c>
      <c r="H75" s="137" t="s">
        <v>2101</v>
      </c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50"/>
      <c r="T75" s="50"/>
      <c r="U75" s="50"/>
      <c r="V75" s="50"/>
      <c r="W75" s="50"/>
      <c r="X75" s="50"/>
      <c r="Y75" s="50"/>
      <c r="Z75" s="50"/>
      <c r="AA75" s="50"/>
      <c r="AB75" s="50"/>
      <c r="AC75" s="50"/>
      <c r="AD75" s="50"/>
      <c r="AE75" s="50"/>
      <c r="AF75" s="50"/>
      <c r="AG75" s="50"/>
      <c r="AH75" s="50"/>
      <c r="AI75" s="50"/>
    </row>
    <row r="76" spans="1:35">
      <c r="A76" s="182">
        <v>43399</v>
      </c>
      <c r="B76" s="137" t="s">
        <v>1756</v>
      </c>
      <c r="C76" s="137" t="s">
        <v>3809</v>
      </c>
      <c r="D76" s="137" t="s">
        <v>3813</v>
      </c>
      <c r="E76" s="137" t="s">
        <v>254</v>
      </c>
      <c r="F76" s="137">
        <v>611500</v>
      </c>
      <c r="G76" s="137">
        <v>180.23</v>
      </c>
      <c r="H76" s="137" t="s">
        <v>2101</v>
      </c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50"/>
      <c r="T76" s="50"/>
      <c r="U76" s="50"/>
      <c r="V76" s="50"/>
      <c r="W76" s="50"/>
      <c r="X76" s="50"/>
      <c r="Y76" s="50"/>
      <c r="Z76" s="50"/>
      <c r="AA76" s="50"/>
      <c r="AB76" s="50"/>
      <c r="AC76" s="50"/>
      <c r="AD76" s="50"/>
      <c r="AE76" s="50"/>
      <c r="AF76" s="50"/>
      <c r="AG76" s="50"/>
      <c r="AH76" s="50"/>
      <c r="AI76" s="50"/>
    </row>
    <row r="77" spans="1:35">
      <c r="A77" s="182">
        <v>43399</v>
      </c>
      <c r="B77" s="137" t="s">
        <v>3817</v>
      </c>
      <c r="C77" s="137" t="s">
        <v>3818</v>
      </c>
      <c r="D77" s="137" t="s">
        <v>3819</v>
      </c>
      <c r="E77" s="137" t="s">
        <v>254</v>
      </c>
      <c r="F77" s="137">
        <v>66000</v>
      </c>
      <c r="G77" s="137">
        <v>43.03</v>
      </c>
      <c r="H77" s="137" t="s">
        <v>2101</v>
      </c>
      <c r="I77" s="50"/>
      <c r="J77" s="50"/>
      <c r="K77" s="50"/>
      <c r="L77" s="50"/>
      <c r="M77" s="50"/>
      <c r="N77" s="50"/>
      <c r="O77" s="50"/>
      <c r="P77" s="50"/>
      <c r="Q77" s="50"/>
      <c r="R77" s="50"/>
      <c r="S77" s="50"/>
      <c r="T77" s="50"/>
      <c r="U77" s="50"/>
      <c r="V77" s="50"/>
      <c r="W77" s="50"/>
      <c r="X77" s="50"/>
      <c r="Y77" s="50"/>
      <c r="Z77" s="50"/>
      <c r="AA77" s="50"/>
      <c r="AB77" s="50"/>
      <c r="AC77" s="50"/>
      <c r="AD77" s="50"/>
      <c r="AE77" s="50"/>
      <c r="AF77" s="50"/>
      <c r="AG77" s="50"/>
      <c r="AH77" s="50"/>
      <c r="AI77" s="50"/>
    </row>
    <row r="78" spans="1:35">
      <c r="A78" s="182"/>
      <c r="B78" s="137"/>
      <c r="C78" s="137"/>
      <c r="D78" s="137"/>
      <c r="E78" s="137"/>
      <c r="F78" s="137"/>
      <c r="G78" s="137"/>
      <c r="H78" s="137"/>
      <c r="I78" s="50"/>
      <c r="J78" s="50"/>
      <c r="K78" s="50"/>
      <c r="L78" s="50"/>
      <c r="M78" s="50"/>
      <c r="N78" s="50"/>
      <c r="O78" s="50"/>
      <c r="P78" s="50"/>
      <c r="Q78" s="50"/>
      <c r="R78" s="50"/>
      <c r="S78" s="50"/>
      <c r="T78" s="50"/>
      <c r="U78" s="50"/>
      <c r="V78" s="50"/>
      <c r="W78" s="50"/>
      <c r="X78" s="50"/>
      <c r="Y78" s="50"/>
      <c r="Z78" s="50"/>
      <c r="AA78" s="50"/>
      <c r="AB78" s="50"/>
      <c r="AC78" s="50"/>
      <c r="AD78" s="50"/>
      <c r="AE78" s="50"/>
      <c r="AF78" s="50"/>
      <c r="AG78" s="50"/>
      <c r="AH78" s="50"/>
      <c r="AI78" s="50"/>
    </row>
    <row r="79" spans="1:35">
      <c r="A79" s="182"/>
      <c r="B79" s="137"/>
      <c r="C79" s="137"/>
      <c r="D79" s="137"/>
      <c r="E79" s="137"/>
      <c r="F79" s="137"/>
      <c r="G79" s="137"/>
      <c r="H79" s="137"/>
      <c r="I79" s="50"/>
      <c r="J79" s="50"/>
      <c r="K79" s="50"/>
      <c r="L79" s="50"/>
      <c r="M79" s="50"/>
      <c r="N79" s="50"/>
      <c r="O79" s="50"/>
      <c r="P79" s="50"/>
      <c r="Q79" s="50"/>
      <c r="R79" s="50"/>
      <c r="S79" s="50"/>
      <c r="T79" s="50"/>
      <c r="U79" s="50"/>
      <c r="V79" s="50"/>
      <c r="W79" s="50"/>
      <c r="X79" s="50"/>
      <c r="Y79" s="50"/>
      <c r="Z79" s="50"/>
      <c r="AA79" s="50"/>
      <c r="AB79" s="50"/>
      <c r="AC79" s="50"/>
      <c r="AD79" s="50"/>
      <c r="AE79" s="50"/>
      <c r="AF79" s="50"/>
      <c r="AG79" s="50"/>
      <c r="AH79" s="50"/>
      <c r="AI79" s="50"/>
    </row>
    <row r="80" spans="1:35">
      <c r="A80" s="182"/>
      <c r="B80" s="137"/>
      <c r="C80" s="137"/>
      <c r="D80" s="137"/>
      <c r="E80" s="137"/>
      <c r="F80" s="137"/>
      <c r="G80" s="137"/>
      <c r="H80" s="137"/>
      <c r="I80" s="50"/>
      <c r="J80" s="50"/>
      <c r="K80" s="50"/>
      <c r="L80" s="50"/>
      <c r="M80" s="50"/>
      <c r="N80" s="50"/>
      <c r="O80" s="50"/>
      <c r="P80" s="50"/>
      <c r="Q80" s="50"/>
      <c r="R80" s="50"/>
      <c r="S80" s="50"/>
      <c r="T80" s="50"/>
      <c r="U80" s="50"/>
      <c r="V80" s="50"/>
      <c r="W80" s="50"/>
      <c r="X80" s="50"/>
      <c r="Y80" s="50"/>
      <c r="Z80" s="50"/>
      <c r="AA80" s="50"/>
      <c r="AB80" s="50"/>
      <c r="AC80" s="50"/>
      <c r="AD80" s="50"/>
      <c r="AE80" s="50"/>
      <c r="AF80" s="50"/>
      <c r="AG80" s="50"/>
      <c r="AH80" s="50"/>
      <c r="AI80" s="50"/>
    </row>
    <row r="81" spans="1:35">
      <c r="A81" s="182"/>
      <c r="B81" s="137"/>
      <c r="C81" s="137"/>
      <c r="D81" s="137"/>
      <c r="E81" s="137"/>
      <c r="F81" s="137"/>
      <c r="G81" s="137"/>
      <c r="H81" s="137"/>
      <c r="I81" s="50"/>
      <c r="J81" s="50"/>
      <c r="K81" s="50"/>
      <c r="L81" s="50"/>
      <c r="M81" s="50"/>
      <c r="N81" s="50"/>
      <c r="O81" s="50"/>
      <c r="P81" s="50"/>
      <c r="Q81" s="50"/>
      <c r="R81" s="50"/>
      <c r="S81" s="50"/>
      <c r="T81" s="50"/>
      <c r="U81" s="50"/>
      <c r="V81" s="50"/>
      <c r="W81" s="50"/>
      <c r="X81" s="50"/>
      <c r="Y81" s="50"/>
      <c r="Z81" s="50"/>
      <c r="AA81" s="50"/>
      <c r="AB81" s="50"/>
      <c r="AC81" s="50"/>
      <c r="AD81" s="50"/>
      <c r="AE81" s="50"/>
      <c r="AF81" s="50"/>
      <c r="AG81" s="50"/>
      <c r="AH81" s="50"/>
      <c r="AI81" s="50"/>
    </row>
    <row r="82" spans="1:35">
      <c r="A82" s="182"/>
      <c r="B82" s="137"/>
      <c r="C82" s="137"/>
      <c r="D82" s="137"/>
      <c r="E82" s="137"/>
      <c r="F82" s="137"/>
      <c r="G82" s="137"/>
      <c r="H82" s="137"/>
      <c r="I82" s="50"/>
      <c r="J82" s="50"/>
      <c r="K82" s="50"/>
      <c r="L82" s="50"/>
      <c r="M82" s="50"/>
      <c r="N82" s="50"/>
      <c r="O82" s="50"/>
      <c r="P82" s="50"/>
      <c r="Q82" s="50"/>
      <c r="R82" s="50"/>
      <c r="S82" s="50"/>
      <c r="T82" s="50"/>
      <c r="U82" s="50"/>
      <c r="V82" s="50"/>
      <c r="W82" s="50"/>
      <c r="X82" s="50"/>
      <c r="Y82" s="50"/>
      <c r="Z82" s="50"/>
      <c r="AA82" s="50"/>
      <c r="AB82" s="50"/>
      <c r="AC82" s="50"/>
      <c r="AD82" s="50"/>
      <c r="AE82" s="50"/>
      <c r="AF82" s="50"/>
      <c r="AG82" s="50"/>
      <c r="AH82" s="50"/>
      <c r="AI82" s="50"/>
    </row>
    <row r="83" spans="1:35">
      <c r="A83" s="182"/>
      <c r="B83" s="137"/>
      <c r="C83" s="137"/>
      <c r="D83" s="137"/>
      <c r="E83" s="137"/>
      <c r="F83" s="137"/>
      <c r="G83" s="137"/>
      <c r="H83" s="137"/>
      <c r="I83" s="50"/>
      <c r="J83" s="50"/>
      <c r="K83" s="50"/>
      <c r="L83" s="50"/>
      <c r="M83" s="50"/>
      <c r="N83" s="50"/>
      <c r="O83" s="50"/>
      <c r="P83" s="50"/>
      <c r="Q83" s="50"/>
      <c r="R83" s="50"/>
      <c r="S83" s="50"/>
      <c r="T83" s="50"/>
      <c r="U83" s="50"/>
      <c r="V83" s="50"/>
      <c r="W83" s="50"/>
      <c r="X83" s="50"/>
      <c r="Y83" s="50"/>
      <c r="Z83" s="50"/>
      <c r="AA83" s="50"/>
      <c r="AB83" s="50"/>
      <c r="AC83" s="50"/>
      <c r="AD83" s="50"/>
      <c r="AE83" s="50"/>
      <c r="AF83" s="50"/>
      <c r="AG83" s="50"/>
      <c r="AH83" s="50"/>
      <c r="AI83" s="50"/>
    </row>
    <row r="84" spans="1:35">
      <c r="A84" s="182"/>
      <c r="B84" s="137"/>
      <c r="C84" s="137"/>
      <c r="D84" s="137"/>
      <c r="E84" s="137"/>
      <c r="F84" s="137"/>
      <c r="G84" s="137"/>
      <c r="H84" s="137"/>
      <c r="I84" s="50"/>
      <c r="J84" s="50"/>
      <c r="K84" s="50"/>
      <c r="L84" s="50"/>
      <c r="M84" s="50"/>
      <c r="N84" s="50"/>
      <c r="O84" s="50"/>
      <c r="P84" s="50"/>
      <c r="Q84" s="50"/>
      <c r="R84" s="50"/>
      <c r="S84" s="50"/>
      <c r="T84" s="50"/>
      <c r="U84" s="50"/>
      <c r="V84" s="50"/>
      <c r="W84" s="50"/>
      <c r="X84" s="50"/>
      <c r="Y84" s="50"/>
      <c r="Z84" s="50"/>
      <c r="AA84" s="50"/>
      <c r="AB84" s="50"/>
      <c r="AC84" s="50"/>
      <c r="AD84" s="50"/>
      <c r="AE84" s="50"/>
      <c r="AF84" s="50"/>
      <c r="AG84" s="50"/>
      <c r="AH84" s="50"/>
      <c r="AI84" s="50"/>
    </row>
    <row r="85" spans="1:35">
      <c r="A85" s="182"/>
      <c r="B85" s="137"/>
      <c r="C85" s="137"/>
      <c r="D85" s="137"/>
      <c r="E85" s="137"/>
      <c r="F85" s="137"/>
      <c r="G85" s="137"/>
      <c r="H85" s="137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50"/>
      <c r="T85" s="50"/>
      <c r="U85" s="50"/>
      <c r="V85" s="50"/>
      <c r="W85" s="50"/>
      <c r="X85" s="50"/>
      <c r="Y85" s="50"/>
      <c r="Z85" s="50"/>
      <c r="AA85" s="50"/>
      <c r="AB85" s="50"/>
      <c r="AC85" s="50"/>
      <c r="AD85" s="50"/>
      <c r="AE85" s="50"/>
      <c r="AF85" s="50"/>
      <c r="AG85" s="50"/>
      <c r="AH85" s="50"/>
      <c r="AI85" s="50"/>
    </row>
    <row r="86" spans="1:35">
      <c r="A86" s="182"/>
      <c r="B86" s="137"/>
      <c r="C86" s="137"/>
      <c r="D86" s="137"/>
      <c r="E86" s="137"/>
      <c r="F86" s="137"/>
      <c r="G86" s="137"/>
      <c r="H86" s="137"/>
      <c r="I86" s="50"/>
      <c r="J86" s="50"/>
      <c r="K86" s="50"/>
      <c r="L86" s="50"/>
      <c r="M86" s="50"/>
      <c r="N86" s="50"/>
      <c r="O86" s="50"/>
      <c r="P86" s="50"/>
      <c r="Q86" s="50"/>
      <c r="R86" s="50"/>
      <c r="S86" s="50"/>
      <c r="T86" s="50"/>
      <c r="U86" s="50"/>
      <c r="V86" s="50"/>
      <c r="W86" s="50"/>
      <c r="X86" s="50"/>
      <c r="Y86" s="50"/>
      <c r="Z86" s="50"/>
      <c r="AA86" s="50"/>
      <c r="AB86" s="50"/>
      <c r="AC86" s="50"/>
      <c r="AD86" s="50"/>
      <c r="AE86" s="50"/>
      <c r="AF86" s="50"/>
      <c r="AG86" s="50"/>
      <c r="AH86" s="50"/>
      <c r="AI86" s="50"/>
    </row>
    <row r="87" spans="1:35">
      <c r="A87" s="182"/>
      <c r="B87" s="137"/>
      <c r="C87" s="137"/>
      <c r="D87" s="137"/>
      <c r="E87" s="137"/>
      <c r="F87" s="137"/>
      <c r="G87" s="137"/>
      <c r="H87" s="137"/>
      <c r="I87" s="50"/>
      <c r="J87" s="50"/>
      <c r="K87" s="50"/>
      <c r="L87" s="50"/>
      <c r="M87" s="50"/>
      <c r="N87" s="50"/>
      <c r="O87" s="50"/>
      <c r="P87" s="50"/>
      <c r="Q87" s="50"/>
      <c r="R87" s="50"/>
      <c r="S87" s="50"/>
      <c r="T87" s="50"/>
      <c r="U87" s="50"/>
      <c r="V87" s="50"/>
      <c r="W87" s="50"/>
      <c r="X87" s="50"/>
      <c r="Y87" s="50"/>
      <c r="Z87" s="50"/>
      <c r="AA87" s="50"/>
      <c r="AB87" s="50"/>
      <c r="AC87" s="50"/>
      <c r="AD87" s="50"/>
      <c r="AE87" s="50"/>
      <c r="AF87" s="50"/>
      <c r="AG87" s="50"/>
      <c r="AH87" s="50"/>
      <c r="AI87" s="50"/>
    </row>
    <row r="88" spans="1:35">
      <c r="A88" s="182"/>
      <c r="B88" s="137"/>
      <c r="C88" s="137"/>
      <c r="D88" s="137"/>
      <c r="E88" s="137"/>
      <c r="F88" s="137"/>
      <c r="G88" s="137"/>
      <c r="H88" s="137"/>
      <c r="I88" s="50"/>
      <c r="J88" s="50"/>
      <c r="K88" s="50"/>
      <c r="L88" s="50"/>
      <c r="M88" s="50"/>
      <c r="N88" s="50"/>
      <c r="O88" s="50"/>
      <c r="P88" s="50"/>
      <c r="Q88" s="50"/>
      <c r="R88" s="50"/>
      <c r="S88" s="50"/>
      <c r="T88" s="50"/>
      <c r="U88" s="50"/>
      <c r="V88" s="50"/>
      <c r="W88" s="50"/>
      <c r="X88" s="50"/>
      <c r="Y88" s="50"/>
      <c r="Z88" s="50"/>
      <c r="AA88" s="50"/>
      <c r="AB88" s="50"/>
      <c r="AC88" s="50"/>
      <c r="AD88" s="50"/>
      <c r="AE88" s="50"/>
      <c r="AF88" s="50"/>
      <c r="AG88" s="50"/>
      <c r="AH88" s="50"/>
      <c r="AI88" s="50"/>
    </row>
    <row r="89" spans="1:35">
      <c r="A89" s="182"/>
      <c r="B89" s="137"/>
      <c r="C89" s="137"/>
      <c r="D89" s="137"/>
      <c r="E89" s="137"/>
      <c r="F89" s="137"/>
      <c r="G89" s="137"/>
      <c r="H89" s="137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50"/>
      <c r="T89" s="50"/>
      <c r="U89" s="50"/>
      <c r="V89" s="50"/>
      <c r="W89" s="50"/>
      <c r="X89" s="50"/>
      <c r="Y89" s="50"/>
      <c r="Z89" s="50"/>
      <c r="AA89" s="50"/>
      <c r="AB89" s="50"/>
      <c r="AC89" s="50"/>
      <c r="AD89" s="50"/>
      <c r="AE89" s="50"/>
      <c r="AF89" s="50"/>
      <c r="AG89" s="50"/>
      <c r="AH89" s="50"/>
      <c r="AI89" s="50"/>
    </row>
    <row r="90" spans="1:35">
      <c r="A90" s="182"/>
      <c r="B90" s="137"/>
      <c r="C90" s="137"/>
      <c r="D90" s="137"/>
      <c r="E90" s="137"/>
      <c r="F90" s="137"/>
      <c r="G90" s="137"/>
      <c r="H90" s="137"/>
      <c r="I90" s="50"/>
      <c r="J90" s="50"/>
      <c r="K90" s="50"/>
      <c r="L90" s="50"/>
      <c r="M90" s="50"/>
      <c r="N90" s="50"/>
      <c r="O90" s="50"/>
      <c r="P90" s="50"/>
      <c r="Q90" s="50"/>
      <c r="R90" s="50"/>
      <c r="S90" s="50"/>
      <c r="T90" s="50"/>
      <c r="U90" s="50"/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50"/>
      <c r="AH90" s="50"/>
      <c r="AI90" s="50"/>
    </row>
    <row r="91" spans="1:35">
      <c r="A91" s="182"/>
      <c r="B91" s="137"/>
      <c r="C91" s="137"/>
      <c r="D91" s="137"/>
      <c r="E91" s="137"/>
      <c r="F91" s="137"/>
      <c r="G91" s="137"/>
      <c r="H91" s="137"/>
      <c r="I91" s="50"/>
      <c r="J91" s="50"/>
      <c r="K91" s="50"/>
      <c r="L91" s="50"/>
      <c r="M91" s="50"/>
      <c r="N91" s="50"/>
      <c r="O91" s="50"/>
      <c r="P91" s="50"/>
      <c r="Q91" s="50"/>
      <c r="R91" s="50"/>
      <c r="S91" s="50"/>
      <c r="T91" s="50"/>
      <c r="U91" s="50"/>
      <c r="V91" s="50"/>
      <c r="W91" s="50"/>
      <c r="X91" s="50"/>
      <c r="Y91" s="50"/>
      <c r="Z91" s="50"/>
      <c r="AA91" s="50"/>
      <c r="AB91" s="50"/>
      <c r="AC91" s="50"/>
      <c r="AD91" s="50"/>
      <c r="AE91" s="50"/>
      <c r="AF91" s="50"/>
      <c r="AG91" s="50"/>
      <c r="AH91" s="50"/>
      <c r="AI91" s="50"/>
    </row>
    <row r="92" spans="1:35">
      <c r="A92" s="182"/>
      <c r="B92" s="137"/>
      <c r="C92" s="137"/>
      <c r="D92" s="137"/>
      <c r="E92" s="137"/>
      <c r="F92" s="137"/>
      <c r="G92" s="137"/>
      <c r="H92" s="137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0"/>
      <c r="AG92" s="50"/>
      <c r="AH92" s="50"/>
      <c r="AI92" s="50"/>
    </row>
    <row r="93" spans="1:35">
      <c r="A93" s="182"/>
      <c r="B93" s="137"/>
      <c r="C93" s="137"/>
      <c r="D93" s="137"/>
      <c r="E93" s="137"/>
      <c r="F93" s="137"/>
      <c r="G93" s="137"/>
      <c r="H93" s="137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50"/>
      <c r="T93" s="50"/>
      <c r="U93" s="50"/>
      <c r="V93" s="50"/>
      <c r="W93" s="50"/>
      <c r="X93" s="50"/>
      <c r="Y93" s="50"/>
      <c r="Z93" s="50"/>
      <c r="AA93" s="50"/>
      <c r="AB93" s="50"/>
      <c r="AC93" s="50"/>
      <c r="AD93" s="50"/>
      <c r="AE93" s="50"/>
      <c r="AF93" s="50"/>
      <c r="AG93" s="50"/>
      <c r="AH93" s="50"/>
      <c r="AI93" s="50"/>
    </row>
    <row r="94" spans="1:35">
      <c r="A94" s="182"/>
      <c r="B94" s="137"/>
      <c r="C94" s="137"/>
      <c r="D94" s="137"/>
      <c r="E94" s="137"/>
      <c r="F94" s="137"/>
      <c r="G94" s="137"/>
      <c r="H94" s="137"/>
      <c r="I94" s="50"/>
      <c r="J94" s="50"/>
      <c r="K94" s="50"/>
      <c r="L94" s="50"/>
      <c r="M94" s="50"/>
      <c r="N94" s="50"/>
      <c r="O94" s="50"/>
      <c r="P94" s="50"/>
      <c r="Q94" s="50"/>
      <c r="R94" s="50"/>
      <c r="S94" s="50"/>
      <c r="T94" s="50"/>
      <c r="U94" s="50"/>
      <c r="V94" s="50"/>
      <c r="W94" s="50"/>
      <c r="X94" s="50"/>
      <c r="Y94" s="50"/>
      <c r="Z94" s="50"/>
      <c r="AA94" s="50"/>
      <c r="AB94" s="50"/>
      <c r="AC94" s="50"/>
      <c r="AD94" s="50"/>
      <c r="AE94" s="50"/>
      <c r="AF94" s="50"/>
      <c r="AG94" s="50"/>
      <c r="AH94" s="50"/>
      <c r="AI94" s="50"/>
    </row>
    <row r="95" spans="1:35">
      <c r="A95" s="182"/>
      <c r="B95" s="137"/>
      <c r="C95" s="137"/>
      <c r="D95" s="137"/>
      <c r="E95" s="137"/>
      <c r="F95" s="137"/>
      <c r="G95" s="137"/>
      <c r="H95" s="137"/>
      <c r="I95" s="50"/>
      <c r="J95" s="50"/>
      <c r="K95" s="50"/>
      <c r="L95" s="50"/>
      <c r="M95" s="50"/>
      <c r="N95" s="50"/>
      <c r="O95" s="50"/>
      <c r="P95" s="50"/>
      <c r="Q95" s="50"/>
      <c r="R95" s="50"/>
      <c r="S95" s="50"/>
      <c r="T95" s="50"/>
      <c r="U95" s="50"/>
      <c r="V95" s="50"/>
      <c r="W95" s="50"/>
      <c r="X95" s="50"/>
      <c r="Y95" s="50"/>
      <c r="Z95" s="50"/>
      <c r="AA95" s="50"/>
      <c r="AB95" s="50"/>
      <c r="AC95" s="50"/>
      <c r="AD95" s="50"/>
      <c r="AE95" s="50"/>
      <c r="AF95" s="50"/>
      <c r="AG95" s="50"/>
      <c r="AH95" s="50"/>
      <c r="AI95" s="50"/>
    </row>
    <row r="96" spans="1:35">
      <c r="A96" s="182"/>
      <c r="B96" s="137"/>
      <c r="C96" s="137"/>
      <c r="D96" s="137"/>
      <c r="E96" s="137"/>
      <c r="F96" s="137"/>
      <c r="G96" s="137"/>
      <c r="H96" s="137"/>
      <c r="I96" s="50"/>
      <c r="J96" s="50"/>
      <c r="K96" s="50"/>
      <c r="L96" s="50"/>
      <c r="M96" s="50"/>
      <c r="N96" s="50"/>
      <c r="O96" s="50"/>
      <c r="P96" s="50"/>
      <c r="Q96" s="50"/>
      <c r="R96" s="50"/>
      <c r="S96" s="50"/>
      <c r="T96" s="50"/>
      <c r="U96" s="50"/>
      <c r="V96" s="50"/>
      <c r="W96" s="50"/>
      <c r="X96" s="50"/>
      <c r="Y96" s="50"/>
      <c r="Z96" s="50"/>
      <c r="AA96" s="50"/>
      <c r="AB96" s="50"/>
      <c r="AC96" s="50"/>
      <c r="AD96" s="50"/>
      <c r="AE96" s="50"/>
      <c r="AF96" s="50"/>
      <c r="AG96" s="50"/>
      <c r="AH96" s="50"/>
      <c r="AI96" s="50"/>
    </row>
    <row r="97" spans="1:35">
      <c r="A97" s="182"/>
      <c r="B97" s="137"/>
      <c r="C97" s="137"/>
      <c r="D97" s="137"/>
      <c r="E97" s="137"/>
      <c r="F97" s="137"/>
      <c r="G97" s="137"/>
      <c r="H97" s="137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50"/>
      <c r="T97" s="50"/>
      <c r="U97" s="50"/>
      <c r="V97" s="50"/>
      <c r="W97" s="50"/>
      <c r="X97" s="50"/>
      <c r="Y97" s="50"/>
      <c r="Z97" s="50"/>
      <c r="AA97" s="50"/>
      <c r="AB97" s="50"/>
      <c r="AC97" s="50"/>
      <c r="AD97" s="50"/>
      <c r="AE97" s="50"/>
      <c r="AF97" s="50"/>
      <c r="AG97" s="50"/>
      <c r="AH97" s="50"/>
      <c r="AI97" s="50"/>
    </row>
    <row r="98" spans="1:35">
      <c r="A98" s="182"/>
      <c r="B98" s="137"/>
      <c r="C98" s="137"/>
      <c r="D98" s="137"/>
      <c r="E98" s="137"/>
      <c r="F98" s="137"/>
      <c r="G98" s="137"/>
      <c r="H98" s="137"/>
      <c r="I98" s="50"/>
      <c r="J98" s="50"/>
      <c r="K98" s="50"/>
      <c r="L98" s="50"/>
      <c r="M98" s="50"/>
      <c r="N98" s="50"/>
      <c r="O98" s="50"/>
      <c r="P98" s="50"/>
      <c r="Q98" s="50"/>
      <c r="R98" s="50"/>
      <c r="S98" s="50"/>
      <c r="T98" s="50"/>
      <c r="U98" s="50"/>
      <c r="V98" s="50"/>
      <c r="W98" s="50"/>
      <c r="X98" s="50"/>
      <c r="Y98" s="50"/>
      <c r="Z98" s="50"/>
      <c r="AA98" s="50"/>
      <c r="AB98" s="50"/>
      <c r="AC98" s="50"/>
      <c r="AD98" s="50"/>
      <c r="AE98" s="50"/>
      <c r="AF98" s="50"/>
      <c r="AG98" s="50"/>
      <c r="AH98" s="50"/>
      <c r="AI98" s="50"/>
    </row>
    <row r="99" spans="1:35">
      <c r="A99" s="182"/>
      <c r="B99" s="137"/>
      <c r="C99" s="137"/>
      <c r="D99" s="137"/>
      <c r="E99" s="137"/>
      <c r="F99" s="137"/>
      <c r="G99" s="137"/>
      <c r="H99" s="137"/>
      <c r="I99" s="50"/>
      <c r="J99" s="50"/>
      <c r="K99" s="50"/>
      <c r="L99" s="50"/>
      <c r="M99" s="50"/>
      <c r="N99" s="50"/>
      <c r="O99" s="50"/>
      <c r="P99" s="50"/>
      <c r="Q99" s="50"/>
      <c r="R99" s="50"/>
      <c r="S99" s="50"/>
      <c r="T99" s="50"/>
      <c r="U99" s="50"/>
      <c r="V99" s="50"/>
      <c r="W99" s="50"/>
      <c r="X99" s="50"/>
      <c r="Y99" s="50"/>
      <c r="Z99" s="50"/>
      <c r="AA99" s="50"/>
      <c r="AB99" s="50"/>
      <c r="AC99" s="50"/>
      <c r="AD99" s="50"/>
      <c r="AE99" s="50"/>
      <c r="AF99" s="50"/>
      <c r="AG99" s="50"/>
      <c r="AH99" s="50"/>
      <c r="AI99" s="50"/>
    </row>
    <row r="100" spans="1:35">
      <c r="A100" s="182"/>
      <c r="B100" s="137"/>
      <c r="C100" s="137"/>
      <c r="D100" s="137"/>
      <c r="E100" s="137"/>
      <c r="F100" s="137"/>
      <c r="G100" s="137"/>
      <c r="H100" s="137"/>
      <c r="I100" s="50"/>
      <c r="J100" s="50"/>
      <c r="K100" s="50"/>
      <c r="L100" s="50"/>
      <c r="M100" s="50"/>
      <c r="N100" s="50"/>
      <c r="O100" s="50"/>
      <c r="P100" s="50"/>
      <c r="Q100" s="50"/>
      <c r="R100" s="50"/>
      <c r="S100" s="50"/>
      <c r="T100" s="50"/>
      <c r="U100" s="50"/>
      <c r="V100" s="50"/>
      <c r="W100" s="50"/>
      <c r="X100" s="50"/>
      <c r="Y100" s="50"/>
      <c r="Z100" s="50"/>
      <c r="AA100" s="50"/>
      <c r="AB100" s="50"/>
      <c r="AC100" s="50"/>
      <c r="AD100" s="50"/>
      <c r="AE100" s="50"/>
      <c r="AF100" s="50"/>
      <c r="AG100" s="50"/>
      <c r="AH100" s="50"/>
      <c r="AI100" s="50"/>
    </row>
    <row r="101" spans="1:35">
      <c r="A101" s="182"/>
      <c r="B101" s="137"/>
      <c r="C101" s="137"/>
      <c r="D101" s="137"/>
      <c r="E101" s="137"/>
      <c r="F101" s="137"/>
      <c r="G101" s="137"/>
      <c r="H101" s="137"/>
      <c r="I101" s="50"/>
      <c r="J101" s="50"/>
      <c r="K101" s="50"/>
      <c r="L101" s="50"/>
      <c r="M101" s="50"/>
      <c r="N101" s="50"/>
      <c r="O101" s="50"/>
      <c r="P101" s="50"/>
      <c r="Q101" s="50"/>
      <c r="R101" s="50"/>
      <c r="S101" s="50"/>
      <c r="T101" s="50"/>
      <c r="U101" s="50"/>
      <c r="V101" s="50"/>
      <c r="W101" s="50"/>
      <c r="X101" s="50"/>
      <c r="Y101" s="50"/>
      <c r="Z101" s="50"/>
      <c r="AA101" s="50"/>
      <c r="AB101" s="50"/>
      <c r="AC101" s="50"/>
      <c r="AD101" s="50"/>
      <c r="AE101" s="50"/>
      <c r="AF101" s="50"/>
      <c r="AG101" s="50"/>
      <c r="AH101" s="50"/>
      <c r="AI101" s="50"/>
    </row>
    <row r="102" spans="1:35">
      <c r="A102" s="182"/>
      <c r="B102" s="137"/>
      <c r="C102" s="137"/>
      <c r="D102" s="137"/>
      <c r="E102" s="137"/>
      <c r="F102" s="137"/>
      <c r="G102" s="137"/>
      <c r="H102" s="137"/>
      <c r="I102" s="50"/>
      <c r="J102" s="50"/>
      <c r="K102" s="50"/>
      <c r="L102" s="50"/>
      <c r="M102" s="50"/>
      <c r="N102" s="50"/>
      <c r="O102" s="50"/>
      <c r="P102" s="50"/>
      <c r="Q102" s="50"/>
      <c r="R102" s="50"/>
      <c r="S102" s="50"/>
      <c r="T102" s="50"/>
      <c r="U102" s="50"/>
      <c r="V102" s="50"/>
      <c r="W102" s="50"/>
      <c r="X102" s="50"/>
      <c r="Y102" s="50"/>
      <c r="Z102" s="50"/>
      <c r="AA102" s="50"/>
      <c r="AB102" s="50"/>
      <c r="AC102" s="50"/>
      <c r="AD102" s="50"/>
      <c r="AE102" s="50"/>
      <c r="AF102" s="50"/>
      <c r="AG102" s="50"/>
      <c r="AH102" s="50"/>
      <c r="AI102" s="50"/>
    </row>
    <row r="103" spans="1:35">
      <c r="A103" s="182"/>
      <c r="B103" s="137"/>
      <c r="C103" s="137"/>
      <c r="D103" s="137"/>
      <c r="E103" s="137"/>
      <c r="F103" s="137"/>
      <c r="G103" s="137"/>
      <c r="H103" s="137"/>
      <c r="I103" s="50"/>
      <c r="J103" s="50"/>
      <c r="K103" s="50"/>
      <c r="L103" s="50"/>
      <c r="M103" s="50"/>
      <c r="N103" s="50"/>
      <c r="O103" s="50"/>
      <c r="P103" s="50"/>
      <c r="Q103" s="50"/>
      <c r="R103" s="50"/>
      <c r="S103" s="50"/>
      <c r="T103" s="50"/>
      <c r="U103" s="50"/>
      <c r="V103" s="50"/>
      <c r="W103" s="50"/>
      <c r="X103" s="50"/>
      <c r="Y103" s="50"/>
      <c r="Z103" s="50"/>
      <c r="AA103" s="50"/>
      <c r="AB103" s="50"/>
      <c r="AC103" s="50"/>
      <c r="AD103" s="50"/>
      <c r="AE103" s="50"/>
      <c r="AF103" s="50"/>
      <c r="AG103" s="50"/>
      <c r="AH103" s="50"/>
      <c r="AI103" s="50"/>
    </row>
    <row r="104" spans="1:35">
      <c r="A104" s="182"/>
      <c r="B104" s="137"/>
      <c r="C104" s="137"/>
      <c r="D104" s="137"/>
      <c r="E104" s="137"/>
      <c r="F104" s="137"/>
      <c r="G104" s="137"/>
      <c r="H104" s="137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50"/>
      <c r="T104" s="50"/>
      <c r="U104" s="50"/>
      <c r="V104" s="50"/>
      <c r="W104" s="50"/>
      <c r="X104" s="50"/>
      <c r="Y104" s="50"/>
      <c r="Z104" s="50"/>
      <c r="AA104" s="50"/>
      <c r="AB104" s="50"/>
      <c r="AC104" s="50"/>
      <c r="AD104" s="50"/>
      <c r="AE104" s="50"/>
      <c r="AF104" s="50"/>
      <c r="AG104" s="50"/>
      <c r="AH104" s="50"/>
      <c r="AI104" s="50"/>
    </row>
    <row r="105" spans="1:35">
      <c r="A105" s="182"/>
      <c r="B105" s="137"/>
      <c r="C105" s="137"/>
      <c r="D105" s="137"/>
      <c r="E105" s="137"/>
      <c r="F105" s="137"/>
      <c r="G105" s="137"/>
      <c r="H105" s="137"/>
      <c r="I105" s="50"/>
      <c r="J105" s="50"/>
      <c r="K105" s="50"/>
      <c r="L105" s="50"/>
      <c r="M105" s="50"/>
      <c r="N105" s="50"/>
      <c r="O105" s="50"/>
      <c r="P105" s="50"/>
      <c r="Q105" s="50"/>
      <c r="R105" s="50"/>
      <c r="S105" s="50"/>
      <c r="T105" s="50"/>
      <c r="U105" s="50"/>
      <c r="V105" s="50"/>
      <c r="W105" s="50"/>
      <c r="X105" s="50"/>
      <c r="Y105" s="50"/>
      <c r="Z105" s="50"/>
      <c r="AA105" s="50"/>
      <c r="AB105" s="50"/>
      <c r="AC105" s="50"/>
      <c r="AD105" s="50"/>
      <c r="AE105" s="50"/>
      <c r="AF105" s="50"/>
      <c r="AG105" s="50"/>
      <c r="AH105" s="50"/>
      <c r="AI105" s="50"/>
    </row>
    <row r="106" spans="1:35">
      <c r="A106" s="182"/>
      <c r="B106" s="137"/>
      <c r="C106" s="137"/>
      <c r="D106" s="137"/>
      <c r="E106" s="137"/>
      <c r="F106" s="137"/>
      <c r="G106" s="137"/>
      <c r="H106" s="137"/>
      <c r="I106" s="50"/>
      <c r="J106" s="50"/>
      <c r="K106" s="50"/>
      <c r="L106" s="50"/>
      <c r="M106" s="50"/>
      <c r="N106" s="50"/>
      <c r="O106" s="50"/>
      <c r="P106" s="50"/>
      <c r="Q106" s="50"/>
      <c r="R106" s="50"/>
      <c r="S106" s="50"/>
      <c r="T106" s="50"/>
      <c r="U106" s="50"/>
      <c r="V106" s="50"/>
      <c r="W106" s="50"/>
      <c r="X106" s="50"/>
      <c r="Y106" s="50"/>
      <c r="Z106" s="50"/>
      <c r="AA106" s="50"/>
      <c r="AB106" s="50"/>
      <c r="AC106" s="50"/>
      <c r="AD106" s="50"/>
      <c r="AE106" s="50"/>
      <c r="AF106" s="50"/>
      <c r="AG106" s="50"/>
      <c r="AH106" s="50"/>
      <c r="AI106" s="50"/>
    </row>
    <row r="107" spans="1:35">
      <c r="A107" s="182"/>
      <c r="B107" s="137"/>
      <c r="C107" s="137"/>
      <c r="D107" s="137"/>
      <c r="E107" s="137"/>
      <c r="F107" s="137"/>
      <c r="G107" s="137"/>
      <c r="H107" s="137"/>
      <c r="I107" s="50"/>
      <c r="J107" s="50"/>
      <c r="K107" s="50"/>
      <c r="L107" s="50"/>
      <c r="M107" s="50"/>
      <c r="N107" s="50"/>
      <c r="O107" s="50"/>
      <c r="P107" s="50"/>
      <c r="Q107" s="50"/>
      <c r="R107" s="50"/>
      <c r="S107" s="50"/>
      <c r="T107" s="50"/>
      <c r="U107" s="50"/>
      <c r="V107" s="50"/>
      <c r="W107" s="50"/>
      <c r="X107" s="50"/>
      <c r="Y107" s="50"/>
      <c r="Z107" s="50"/>
      <c r="AA107" s="50"/>
      <c r="AB107" s="50"/>
      <c r="AC107" s="50"/>
      <c r="AD107" s="50"/>
      <c r="AE107" s="50"/>
      <c r="AF107" s="50"/>
      <c r="AG107" s="50"/>
      <c r="AH107" s="50"/>
      <c r="AI107" s="50"/>
    </row>
    <row r="108" spans="1:35">
      <c r="A108" s="182"/>
      <c r="B108" s="137"/>
      <c r="C108" s="137"/>
      <c r="D108" s="137"/>
      <c r="E108" s="137"/>
      <c r="F108" s="137"/>
      <c r="G108" s="137"/>
      <c r="H108" s="137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50"/>
      <c r="T108" s="50"/>
      <c r="U108" s="50"/>
      <c r="V108" s="50"/>
      <c r="W108" s="50"/>
      <c r="X108" s="50"/>
      <c r="Y108" s="50"/>
      <c r="Z108" s="50"/>
      <c r="AA108" s="50"/>
      <c r="AB108" s="50"/>
      <c r="AC108" s="50"/>
      <c r="AD108" s="50"/>
      <c r="AE108" s="50"/>
      <c r="AF108" s="50"/>
      <c r="AG108" s="50"/>
      <c r="AH108" s="50"/>
      <c r="AI108" s="50"/>
    </row>
    <row r="109" spans="1:35">
      <c r="A109" s="182"/>
      <c r="B109" s="137"/>
      <c r="C109" s="137"/>
      <c r="D109" s="137"/>
      <c r="E109" s="137"/>
      <c r="F109" s="137"/>
      <c r="G109" s="137"/>
      <c r="H109" s="137"/>
      <c r="I109" s="50"/>
      <c r="J109" s="50"/>
      <c r="K109" s="50"/>
      <c r="L109" s="50"/>
      <c r="M109" s="50"/>
      <c r="N109" s="50"/>
      <c r="O109" s="50"/>
      <c r="P109" s="50"/>
      <c r="Q109" s="50"/>
      <c r="R109" s="50"/>
      <c r="S109" s="50"/>
      <c r="T109" s="50"/>
      <c r="U109" s="50"/>
      <c r="V109" s="50"/>
      <c r="W109" s="50"/>
      <c r="X109" s="50"/>
      <c r="Y109" s="50"/>
      <c r="Z109" s="50"/>
      <c r="AA109" s="50"/>
      <c r="AB109" s="50"/>
      <c r="AC109" s="50"/>
      <c r="AD109" s="50"/>
      <c r="AE109" s="50"/>
      <c r="AF109" s="50"/>
      <c r="AG109" s="50"/>
      <c r="AH109" s="50"/>
      <c r="AI109" s="50"/>
    </row>
    <row r="110" spans="1:35">
      <c r="A110" s="182"/>
      <c r="B110" s="137"/>
      <c r="C110" s="137"/>
      <c r="D110" s="137"/>
      <c r="E110" s="137"/>
      <c r="F110" s="137"/>
      <c r="G110" s="137"/>
      <c r="H110" s="137"/>
      <c r="I110" s="50"/>
      <c r="J110" s="50"/>
      <c r="K110" s="50"/>
      <c r="L110" s="50"/>
      <c r="M110" s="50"/>
      <c r="N110" s="50"/>
      <c r="O110" s="50"/>
      <c r="P110" s="50"/>
      <c r="Q110" s="50"/>
      <c r="R110" s="50"/>
      <c r="S110" s="50"/>
      <c r="T110" s="50"/>
      <c r="U110" s="50"/>
      <c r="V110" s="50"/>
      <c r="W110" s="50"/>
      <c r="X110" s="50"/>
      <c r="Y110" s="50"/>
      <c r="Z110" s="50"/>
      <c r="AA110" s="50"/>
      <c r="AB110" s="50"/>
      <c r="AC110" s="50"/>
      <c r="AD110" s="50"/>
      <c r="AE110" s="50"/>
      <c r="AF110" s="50"/>
      <c r="AG110" s="50"/>
      <c r="AH110" s="50"/>
      <c r="AI110" s="50"/>
    </row>
    <row r="111" spans="1:35">
      <c r="A111" s="182"/>
      <c r="B111" s="137"/>
      <c r="C111" s="137"/>
      <c r="D111" s="137"/>
      <c r="E111" s="137"/>
      <c r="F111" s="137"/>
      <c r="G111" s="137"/>
      <c r="H111" s="137"/>
      <c r="I111" s="50"/>
      <c r="J111" s="50"/>
      <c r="K111" s="50"/>
      <c r="L111" s="50"/>
      <c r="M111" s="50"/>
      <c r="N111" s="50"/>
      <c r="O111" s="50"/>
      <c r="P111" s="50"/>
      <c r="Q111" s="50"/>
      <c r="R111" s="50"/>
      <c r="S111" s="50"/>
      <c r="T111" s="50"/>
      <c r="U111" s="50"/>
      <c r="V111" s="50"/>
      <c r="W111" s="50"/>
      <c r="X111" s="50"/>
      <c r="Y111" s="50"/>
      <c r="Z111" s="50"/>
      <c r="AA111" s="50"/>
      <c r="AB111" s="50"/>
      <c r="AC111" s="50"/>
      <c r="AD111" s="50"/>
      <c r="AE111" s="50"/>
      <c r="AF111" s="50"/>
      <c r="AG111" s="50"/>
      <c r="AH111" s="50"/>
      <c r="AI111" s="50"/>
    </row>
    <row r="112" spans="1:35">
      <c r="A112" s="182"/>
      <c r="B112" s="137"/>
      <c r="C112" s="137"/>
      <c r="D112" s="137"/>
      <c r="E112" s="137"/>
      <c r="F112" s="137"/>
      <c r="G112" s="137"/>
      <c r="H112" s="137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50"/>
      <c r="T112" s="50"/>
      <c r="U112" s="50"/>
      <c r="V112" s="50"/>
      <c r="W112" s="50"/>
      <c r="X112" s="50"/>
      <c r="Y112" s="50"/>
      <c r="Z112" s="50"/>
      <c r="AA112" s="50"/>
      <c r="AB112" s="50"/>
      <c r="AC112" s="50"/>
      <c r="AD112" s="50"/>
      <c r="AE112" s="50"/>
      <c r="AF112" s="50"/>
      <c r="AG112" s="50"/>
      <c r="AH112" s="50"/>
      <c r="AI112" s="50"/>
    </row>
    <row r="113" spans="1:35">
      <c r="A113" s="182"/>
      <c r="B113" s="137"/>
      <c r="C113" s="137"/>
      <c r="D113" s="137"/>
      <c r="E113" s="137"/>
      <c r="F113" s="137"/>
      <c r="G113" s="137"/>
      <c r="H113" s="137"/>
      <c r="I113" s="50"/>
      <c r="J113" s="50"/>
      <c r="K113" s="50"/>
      <c r="L113" s="50"/>
      <c r="M113" s="50"/>
      <c r="N113" s="50"/>
      <c r="O113" s="50"/>
      <c r="P113" s="50"/>
      <c r="Q113" s="50"/>
      <c r="R113" s="50"/>
      <c r="S113" s="50"/>
      <c r="T113" s="50"/>
      <c r="U113" s="50"/>
      <c r="V113" s="50"/>
      <c r="W113" s="50"/>
      <c r="X113" s="50"/>
      <c r="Y113" s="50"/>
      <c r="Z113" s="50"/>
      <c r="AA113" s="50"/>
      <c r="AB113" s="50"/>
      <c r="AC113" s="50"/>
      <c r="AD113" s="50"/>
      <c r="AE113" s="50"/>
      <c r="AF113" s="50"/>
      <c r="AG113" s="50"/>
      <c r="AH113" s="50"/>
      <c r="AI113" s="50"/>
    </row>
    <row r="114" spans="1:35">
      <c r="A114" s="182"/>
      <c r="B114" s="137"/>
      <c r="C114" s="137"/>
      <c r="D114" s="137"/>
      <c r="E114" s="137"/>
      <c r="F114" s="138"/>
      <c r="G114" s="137"/>
      <c r="H114" s="137"/>
      <c r="I114" s="50"/>
      <c r="J114" s="50"/>
      <c r="K114" s="50"/>
      <c r="L114" s="50"/>
      <c r="M114" s="50"/>
      <c r="N114" s="50"/>
      <c r="O114" s="50"/>
      <c r="P114" s="50"/>
      <c r="Q114" s="50"/>
      <c r="R114" s="50"/>
      <c r="S114" s="50"/>
      <c r="T114" s="50"/>
      <c r="U114" s="50"/>
      <c r="V114" s="50"/>
      <c r="W114" s="50"/>
      <c r="X114" s="50"/>
      <c r="Y114" s="50"/>
      <c r="Z114" s="50"/>
      <c r="AA114" s="50"/>
      <c r="AB114" s="50"/>
      <c r="AC114" s="50"/>
      <c r="AD114" s="50"/>
      <c r="AE114" s="50"/>
      <c r="AF114" s="50"/>
      <c r="AG114" s="50"/>
      <c r="AH114" s="50"/>
      <c r="AI114" s="50"/>
    </row>
    <row r="115" spans="1:35">
      <c r="A115" s="182"/>
      <c r="B115" s="137"/>
      <c r="C115" s="137"/>
      <c r="D115" s="137"/>
      <c r="E115" s="137"/>
      <c r="F115" s="138"/>
      <c r="G115" s="137"/>
      <c r="H115" s="137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50"/>
      <c r="T115" s="50"/>
      <c r="U115" s="50"/>
      <c r="V115" s="50"/>
      <c r="W115" s="50"/>
      <c r="X115" s="50"/>
      <c r="Y115" s="50"/>
      <c r="Z115" s="50"/>
      <c r="AA115" s="50"/>
      <c r="AB115" s="50"/>
      <c r="AC115" s="50"/>
      <c r="AD115" s="50"/>
      <c r="AE115" s="50"/>
      <c r="AF115" s="50"/>
      <c r="AG115" s="50"/>
      <c r="AH115" s="50"/>
      <c r="AI115" s="50"/>
    </row>
    <row r="116" spans="1:35">
      <c r="A116" s="182"/>
      <c r="B116" s="137"/>
      <c r="C116" s="137"/>
      <c r="D116" s="137"/>
      <c r="E116" s="137"/>
      <c r="F116" s="138"/>
      <c r="G116" s="137"/>
      <c r="H116" s="137"/>
      <c r="I116" s="50"/>
      <c r="J116" s="50"/>
      <c r="K116" s="50"/>
      <c r="L116" s="50"/>
      <c r="M116" s="50"/>
      <c r="N116" s="50"/>
      <c r="O116" s="50"/>
      <c r="P116" s="50"/>
      <c r="Q116" s="50"/>
      <c r="R116" s="50"/>
      <c r="S116" s="50"/>
      <c r="T116" s="50"/>
      <c r="U116" s="50"/>
      <c r="V116" s="50"/>
      <c r="W116" s="50"/>
      <c r="X116" s="50"/>
      <c r="Y116" s="50"/>
      <c r="Z116" s="50"/>
      <c r="AA116" s="50"/>
      <c r="AB116" s="50"/>
      <c r="AC116" s="50"/>
      <c r="AD116" s="50"/>
      <c r="AE116" s="50"/>
      <c r="AF116" s="50"/>
      <c r="AG116" s="50"/>
      <c r="AH116" s="50"/>
      <c r="AI116" s="50"/>
    </row>
    <row r="117" spans="1:35">
      <c r="A117" s="182"/>
      <c r="B117" s="137"/>
      <c r="C117" s="137"/>
      <c r="D117" s="137"/>
      <c r="E117" s="137"/>
      <c r="F117" s="138"/>
      <c r="G117" s="137"/>
      <c r="H117" s="137"/>
      <c r="I117" s="50"/>
      <c r="J117" s="50"/>
      <c r="K117" s="50"/>
      <c r="L117" s="50"/>
      <c r="M117" s="50"/>
      <c r="N117" s="50"/>
      <c r="O117" s="50"/>
      <c r="P117" s="50"/>
      <c r="Q117" s="50"/>
      <c r="R117" s="50"/>
      <c r="S117" s="50"/>
      <c r="T117" s="50"/>
      <c r="U117" s="50"/>
      <c r="V117" s="50"/>
      <c r="W117" s="50"/>
      <c r="X117" s="50"/>
      <c r="Y117" s="50"/>
      <c r="Z117" s="50"/>
      <c r="AA117" s="50"/>
      <c r="AB117" s="50"/>
      <c r="AC117" s="50"/>
      <c r="AD117" s="50"/>
      <c r="AE117" s="50"/>
      <c r="AF117" s="50"/>
      <c r="AG117" s="50"/>
      <c r="AH117" s="50"/>
      <c r="AI117" s="50"/>
    </row>
    <row r="118" spans="1:35">
      <c r="A118" s="182"/>
      <c r="B118" s="137"/>
      <c r="C118" s="137"/>
      <c r="D118" s="137"/>
      <c r="E118" s="137"/>
      <c r="F118" s="138"/>
      <c r="G118" s="137"/>
      <c r="H118" s="137"/>
      <c r="I118" s="50"/>
      <c r="J118" s="50"/>
      <c r="K118" s="50"/>
      <c r="L118" s="50"/>
      <c r="M118" s="50"/>
      <c r="N118" s="50"/>
      <c r="O118" s="50"/>
      <c r="P118" s="50"/>
      <c r="Q118" s="50"/>
      <c r="R118" s="50"/>
      <c r="S118" s="50"/>
      <c r="T118" s="50"/>
      <c r="U118" s="50"/>
      <c r="V118" s="50"/>
      <c r="W118" s="50"/>
      <c r="X118" s="50"/>
      <c r="Y118" s="50"/>
      <c r="Z118" s="50"/>
      <c r="AA118" s="50"/>
      <c r="AB118" s="50"/>
      <c r="AC118" s="50"/>
      <c r="AD118" s="50"/>
      <c r="AE118" s="50"/>
      <c r="AF118" s="50"/>
      <c r="AG118" s="50"/>
      <c r="AH118" s="50"/>
      <c r="AI118" s="50"/>
    </row>
    <row r="119" spans="1:35">
      <c r="A119" s="182"/>
      <c r="B119" s="137"/>
      <c r="C119" s="137"/>
      <c r="D119" s="137"/>
      <c r="E119" s="137"/>
      <c r="F119" s="138"/>
      <c r="G119" s="137"/>
      <c r="H119" s="137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</row>
    <row r="120" spans="1:35">
      <c r="A120" s="182"/>
      <c r="B120" s="137"/>
      <c r="C120" s="137"/>
      <c r="D120" s="137"/>
      <c r="E120" s="137"/>
      <c r="F120" s="138"/>
      <c r="G120" s="137"/>
      <c r="H120" s="137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</row>
    <row r="121" spans="1:35">
      <c r="A121" s="182"/>
      <c r="B121" s="137"/>
      <c r="C121" s="137"/>
      <c r="D121" s="137"/>
      <c r="E121" s="137"/>
      <c r="F121" s="138"/>
      <c r="G121" s="137"/>
      <c r="H121" s="137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</row>
    <row r="122" spans="1:35">
      <c r="A122" s="182"/>
      <c r="B122" s="137"/>
      <c r="C122" s="137"/>
      <c r="D122" s="137"/>
      <c r="E122" s="137"/>
      <c r="F122" s="138"/>
      <c r="G122" s="137"/>
      <c r="H122" s="137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</row>
    <row r="123" spans="1:35">
      <c r="A123" s="182"/>
      <c r="B123" s="137"/>
      <c r="C123" s="137"/>
      <c r="D123" s="137"/>
      <c r="E123" s="137"/>
      <c r="F123" s="138"/>
      <c r="G123" s="137"/>
      <c r="H123" s="137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</row>
    <row r="124" spans="1:35">
      <c r="A124" s="182"/>
      <c r="B124" s="137"/>
      <c r="C124" s="137"/>
      <c r="D124" s="137"/>
      <c r="E124" s="137"/>
      <c r="F124" s="138"/>
      <c r="G124" s="137"/>
      <c r="H124" s="137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</row>
    <row r="125" spans="1:35">
      <c r="A125" s="182"/>
      <c r="B125" s="137"/>
      <c r="C125" s="137"/>
      <c r="D125" s="137"/>
      <c r="E125" s="137"/>
      <c r="F125" s="138"/>
      <c r="G125" s="137"/>
      <c r="H125" s="137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</row>
    <row r="126" spans="1:35">
      <c r="A126" s="182"/>
      <c r="B126" s="137"/>
      <c r="C126" s="137"/>
      <c r="D126" s="137"/>
      <c r="E126" s="137"/>
      <c r="F126" s="138"/>
      <c r="G126" s="137"/>
      <c r="H126" s="137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</row>
    <row r="127" spans="1:35">
      <c r="A127" s="182"/>
      <c r="B127" s="137"/>
      <c r="C127" s="137"/>
      <c r="D127" s="137"/>
      <c r="E127" s="137"/>
      <c r="F127" s="138"/>
      <c r="G127" s="137"/>
      <c r="H127" s="137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</row>
    <row r="128" spans="1:35">
      <c r="A128" s="182"/>
      <c r="B128" s="137"/>
      <c r="C128" s="137"/>
      <c r="D128" s="137"/>
      <c r="E128" s="137"/>
      <c r="F128" s="138"/>
      <c r="G128" s="137"/>
      <c r="H128" s="137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</row>
    <row r="129" spans="1:35">
      <c r="A129" s="182"/>
      <c r="B129" s="137"/>
      <c r="C129" s="137"/>
      <c r="D129" s="137"/>
      <c r="E129" s="137"/>
      <c r="F129" s="138"/>
      <c r="G129" s="137"/>
      <c r="H129" s="137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</row>
    <row r="130" spans="1:35">
      <c r="A130" s="182"/>
      <c r="B130" s="137"/>
      <c r="C130" s="137"/>
      <c r="D130" s="137"/>
      <c r="E130" s="137"/>
      <c r="F130" s="138"/>
      <c r="G130" s="137"/>
      <c r="H130" s="137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</row>
    <row r="131" spans="1:35">
      <c r="A131" s="182"/>
      <c r="B131" s="137"/>
      <c r="C131" s="137"/>
      <c r="D131" s="137"/>
      <c r="E131" s="137"/>
      <c r="F131" s="138"/>
      <c r="G131" s="137"/>
      <c r="H131" s="137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</row>
    <row r="132" spans="1:35">
      <c r="A132" s="182"/>
      <c r="B132" s="137"/>
      <c r="C132" s="137"/>
      <c r="D132" s="137"/>
      <c r="E132" s="137"/>
      <c r="F132" s="138"/>
      <c r="G132" s="137"/>
      <c r="H132" s="137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</row>
    <row r="133" spans="1:35">
      <c r="A133" s="182"/>
      <c r="B133" s="137"/>
      <c r="C133" s="137"/>
      <c r="D133" s="137"/>
      <c r="E133" s="137"/>
      <c r="F133" s="138"/>
      <c r="G133" s="137"/>
      <c r="H133" s="137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</row>
    <row r="134" spans="1:35">
      <c r="A134" s="182"/>
      <c r="B134" s="137"/>
      <c r="C134" s="137"/>
      <c r="D134" s="137"/>
      <c r="E134" s="137"/>
      <c r="F134" s="138"/>
      <c r="G134" s="137"/>
      <c r="H134" s="137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</row>
    <row r="135" spans="1:35">
      <c r="A135" s="182"/>
      <c r="B135" s="137"/>
      <c r="C135" s="137"/>
      <c r="D135" s="137"/>
      <c r="E135" s="137"/>
      <c r="F135" s="138"/>
      <c r="G135" s="137"/>
      <c r="H135" s="137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</row>
    <row r="136" spans="1:35">
      <c r="A136" s="182"/>
      <c r="B136" s="137"/>
      <c r="C136" s="137"/>
      <c r="D136" s="137"/>
      <c r="E136" s="137"/>
      <c r="F136" s="138"/>
      <c r="G136" s="137"/>
      <c r="H136" s="137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</row>
    <row r="137" spans="1:35">
      <c r="A137" s="182"/>
      <c r="B137" s="137"/>
      <c r="C137" s="137"/>
      <c r="D137" s="137"/>
      <c r="E137" s="137"/>
      <c r="F137" s="138"/>
      <c r="G137" s="137"/>
      <c r="H137" s="137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</row>
    <row r="138" spans="1:35">
      <c r="A138" s="182"/>
      <c r="B138" s="137"/>
      <c r="C138" s="137"/>
      <c r="D138" s="137"/>
      <c r="E138" s="137"/>
      <c r="F138" s="138"/>
      <c r="G138" s="137"/>
      <c r="H138" s="137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</row>
    <row r="139" spans="1:35">
      <c r="A139" s="182"/>
      <c r="B139" s="137"/>
      <c r="C139" s="137"/>
      <c r="D139" s="137"/>
      <c r="E139" s="137"/>
      <c r="F139" s="138"/>
      <c r="G139" s="137"/>
      <c r="H139" s="137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</row>
    <row r="140" spans="1:35">
      <c r="A140" s="182"/>
      <c r="B140" s="137"/>
      <c r="C140" s="137"/>
      <c r="D140" s="137"/>
      <c r="E140" s="137"/>
      <c r="F140" s="138"/>
      <c r="G140" s="137"/>
      <c r="H140" s="137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</row>
    <row r="141" spans="1:35">
      <c r="A141" s="182"/>
      <c r="B141" s="137"/>
      <c r="C141" s="137"/>
      <c r="D141" s="137"/>
      <c r="E141" s="137"/>
      <c r="F141" s="138"/>
      <c r="G141" s="137"/>
      <c r="H141" s="137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</row>
    <row r="142" spans="1:35">
      <c r="A142" s="182"/>
      <c r="B142" s="137"/>
      <c r="C142" s="137"/>
      <c r="D142" s="137"/>
      <c r="E142" s="137"/>
      <c r="F142" s="138"/>
      <c r="G142" s="137"/>
      <c r="H142" s="137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</row>
    <row r="143" spans="1:35">
      <c r="A143" s="182"/>
      <c r="B143" s="137"/>
      <c r="C143" s="137"/>
      <c r="D143" s="137"/>
      <c r="E143" s="137"/>
      <c r="F143" s="138"/>
      <c r="G143" s="137"/>
      <c r="H143" s="137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</row>
    <row r="144" spans="1:35">
      <c r="A144" s="182"/>
      <c r="B144" s="137"/>
      <c r="C144" s="137"/>
      <c r="D144" s="137"/>
      <c r="E144" s="137"/>
      <c r="F144" s="138"/>
      <c r="G144" s="137"/>
      <c r="H144" s="137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</row>
    <row r="145" spans="1:35">
      <c r="A145" s="182"/>
      <c r="B145" s="137"/>
      <c r="C145" s="137"/>
      <c r="D145" s="137"/>
      <c r="E145" s="137"/>
      <c r="F145" s="138"/>
      <c r="G145" s="137"/>
      <c r="H145" s="137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</row>
    <row r="146" spans="1:35">
      <c r="A146" s="182"/>
      <c r="B146" s="137"/>
      <c r="C146" s="137"/>
      <c r="D146" s="137"/>
      <c r="E146" s="137"/>
      <c r="F146" s="138"/>
      <c r="G146" s="137"/>
      <c r="H146" s="137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</row>
    <row r="147" spans="1:35">
      <c r="A147" s="182"/>
      <c r="B147" s="137"/>
      <c r="C147" s="137"/>
      <c r="D147" s="137"/>
      <c r="E147" s="137"/>
      <c r="F147" s="138"/>
      <c r="G147" s="137"/>
      <c r="H147" s="137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</row>
    <row r="148" spans="1:35">
      <c r="A148" s="182"/>
      <c r="B148" s="137"/>
      <c r="C148" s="137"/>
      <c r="D148" s="137"/>
      <c r="E148" s="137"/>
      <c r="F148" s="138"/>
      <c r="G148" s="137"/>
      <c r="H148" s="137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</row>
    <row r="149" spans="1:35">
      <c r="A149" s="182"/>
      <c r="B149" s="137"/>
      <c r="C149" s="137"/>
      <c r="D149" s="137"/>
      <c r="E149" s="137"/>
      <c r="F149" s="138"/>
      <c r="G149" s="137"/>
      <c r="H149" s="137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</row>
    <row r="150" spans="1:35">
      <c r="A150" s="182"/>
      <c r="B150" s="137"/>
      <c r="C150" s="137"/>
      <c r="D150" s="137"/>
      <c r="E150" s="137"/>
      <c r="F150" s="138"/>
      <c r="G150" s="137"/>
      <c r="H150" s="137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</row>
    <row r="151" spans="1:35">
      <c r="A151" s="182"/>
      <c r="B151" s="137"/>
      <c r="C151" s="137"/>
      <c r="D151" s="137"/>
      <c r="E151" s="137"/>
      <c r="F151" s="138"/>
      <c r="G151" s="137"/>
      <c r="H151" s="137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</row>
    <row r="152" spans="1:35">
      <c r="A152" s="182"/>
      <c r="B152" s="137"/>
      <c r="C152" s="137"/>
      <c r="D152" s="137"/>
      <c r="E152" s="137"/>
      <c r="F152" s="138"/>
      <c r="G152" s="137"/>
      <c r="H152" s="137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</row>
    <row r="153" spans="1:35">
      <c r="A153" s="182"/>
      <c r="B153" s="137"/>
      <c r="C153" s="137"/>
      <c r="D153" s="137"/>
      <c r="E153" s="137"/>
      <c r="F153" s="138"/>
      <c r="G153" s="137"/>
      <c r="H153" s="137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</row>
    <row r="154" spans="1:35">
      <c r="A154" s="182"/>
      <c r="B154" s="137"/>
      <c r="C154" s="137"/>
      <c r="D154" s="137"/>
      <c r="E154" s="137"/>
      <c r="F154" s="138"/>
      <c r="G154" s="137"/>
      <c r="H154" s="137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</row>
    <row r="155" spans="1:35">
      <c r="A155" s="182"/>
      <c r="B155" s="137"/>
      <c r="C155" s="137"/>
      <c r="D155" s="137"/>
      <c r="E155" s="137"/>
      <c r="F155" s="138"/>
      <c r="G155" s="137"/>
      <c r="H155" s="137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</row>
    <row r="156" spans="1:35">
      <c r="A156" s="182"/>
      <c r="B156" s="137"/>
      <c r="C156" s="137"/>
      <c r="D156" s="137"/>
      <c r="E156" s="137"/>
      <c r="F156" s="138"/>
      <c r="G156" s="137"/>
      <c r="H156" s="137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</row>
    <row r="157" spans="1:35">
      <c r="A157" s="182"/>
      <c r="B157" s="137"/>
      <c r="C157" s="137"/>
      <c r="D157" s="137"/>
      <c r="E157" s="137"/>
      <c r="F157" s="138"/>
      <c r="G157" s="137"/>
      <c r="H157" s="137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</row>
    <row r="158" spans="1:35">
      <c r="A158" s="182"/>
      <c r="B158" s="137"/>
      <c r="C158" s="137"/>
      <c r="D158" s="137"/>
      <c r="E158" s="137"/>
      <c r="F158" s="138"/>
      <c r="G158" s="137"/>
      <c r="H158" s="137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</row>
    <row r="159" spans="1:35">
      <c r="A159" s="182"/>
      <c r="B159" s="137"/>
      <c r="C159" s="137"/>
      <c r="D159" s="137"/>
      <c r="E159" s="137"/>
      <c r="F159" s="138"/>
      <c r="G159" s="137"/>
      <c r="H159" s="137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</row>
    <row r="160" spans="1:35">
      <c r="A160" s="182"/>
      <c r="B160" s="137"/>
      <c r="C160" s="137"/>
      <c r="D160" s="137"/>
      <c r="E160" s="137"/>
      <c r="F160" s="138"/>
      <c r="G160" s="137"/>
      <c r="H160" s="137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</row>
    <row r="161" spans="1:35">
      <c r="A161" s="182"/>
      <c r="B161" s="137"/>
      <c r="C161" s="137"/>
      <c r="D161" s="137"/>
      <c r="E161" s="137"/>
      <c r="F161" s="138"/>
      <c r="G161" s="137"/>
      <c r="H161" s="137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</row>
    <row r="162" spans="1:35">
      <c r="A162" s="182"/>
      <c r="B162" s="137"/>
      <c r="C162" s="137"/>
      <c r="D162" s="137"/>
      <c r="E162" s="137"/>
      <c r="F162" s="138"/>
      <c r="G162" s="137"/>
      <c r="H162" s="137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</row>
    <row r="163" spans="1:35">
      <c r="A163" s="182"/>
      <c r="B163" s="137"/>
      <c r="C163" s="137"/>
      <c r="D163" s="137"/>
      <c r="E163" s="137"/>
      <c r="F163" s="138"/>
      <c r="G163" s="137"/>
      <c r="H163" s="137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</row>
    <row r="164" spans="1:35">
      <c r="A164" s="182"/>
      <c r="B164" s="137"/>
      <c r="C164" s="137"/>
      <c r="D164" s="137"/>
      <c r="E164" s="137"/>
      <c r="F164" s="137"/>
      <c r="G164" s="137"/>
      <c r="H164" s="137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</row>
    <row r="165" spans="1:35">
      <c r="A165" s="182"/>
      <c r="B165" s="137"/>
      <c r="C165" s="137"/>
      <c r="D165" s="137"/>
      <c r="E165" s="137"/>
      <c r="F165" s="137"/>
      <c r="G165" s="137"/>
      <c r="H165" s="137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</row>
    <row r="166" spans="1:35">
      <c r="A166" s="182"/>
      <c r="B166" s="137"/>
      <c r="C166" s="137"/>
      <c r="D166" s="137"/>
      <c r="E166" s="137"/>
      <c r="F166" s="137"/>
      <c r="G166" s="137"/>
      <c r="H166" s="137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</row>
    <row r="167" spans="1:35">
      <c r="A167" s="182"/>
      <c r="B167" s="137"/>
      <c r="C167" s="137"/>
      <c r="D167" s="137"/>
      <c r="E167" s="137"/>
      <c r="F167" s="137"/>
      <c r="G167" s="137"/>
      <c r="H167" s="137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</row>
    <row r="168" spans="1:35">
      <c r="A168" s="182"/>
      <c r="B168" s="137"/>
      <c r="C168" s="137"/>
      <c r="D168" s="137"/>
      <c r="E168" s="137"/>
      <c r="F168" s="137"/>
      <c r="G168" s="137"/>
      <c r="H168" s="137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</row>
    <row r="169" spans="1:35">
      <c r="A169" s="182"/>
      <c r="B169" s="137"/>
      <c r="C169" s="137"/>
      <c r="D169" s="137"/>
      <c r="E169" s="137"/>
      <c r="F169" s="137"/>
      <c r="G169" s="137"/>
      <c r="H169" s="137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</row>
    <row r="170" spans="1:35">
      <c r="A170" s="182"/>
      <c r="B170" s="137"/>
      <c r="C170" s="137"/>
      <c r="D170" s="137"/>
      <c r="E170" s="137"/>
      <c r="F170" s="137"/>
      <c r="G170" s="137"/>
      <c r="H170" s="137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</row>
    <row r="171" spans="1:35">
      <c r="A171" s="182"/>
      <c r="B171" s="137"/>
      <c r="C171" s="137"/>
      <c r="D171" s="137"/>
      <c r="E171" s="137"/>
      <c r="F171" s="137"/>
      <c r="G171" s="137"/>
      <c r="H171" s="137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</row>
    <row r="172" spans="1:35">
      <c r="A172" s="182"/>
      <c r="B172" s="137"/>
      <c r="C172" s="137"/>
      <c r="D172" s="137"/>
      <c r="E172" s="137"/>
      <c r="F172" s="137"/>
      <c r="G172" s="137"/>
      <c r="H172" s="137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</row>
    <row r="173" spans="1:35">
      <c r="A173" s="182"/>
      <c r="B173" s="137"/>
      <c r="C173" s="137"/>
      <c r="D173" s="137"/>
      <c r="E173" s="137"/>
      <c r="F173" s="137"/>
      <c r="G173" s="137"/>
      <c r="H173" s="137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</row>
    <row r="174" spans="1:35">
      <c r="A174" s="182"/>
      <c r="B174" s="137"/>
      <c r="C174" s="137"/>
      <c r="D174" s="137"/>
      <c r="E174" s="137"/>
      <c r="F174" s="137"/>
      <c r="G174" s="137"/>
      <c r="H174" s="137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</row>
    <row r="175" spans="1:35">
      <c r="A175" s="182"/>
      <c r="B175" s="137"/>
      <c r="C175" s="137"/>
      <c r="D175" s="137"/>
      <c r="E175" s="137"/>
      <c r="F175" s="137"/>
      <c r="G175" s="137"/>
      <c r="H175" s="137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</row>
    <row r="176" spans="1:35">
      <c r="A176" s="182"/>
      <c r="B176" s="137"/>
      <c r="C176" s="137"/>
      <c r="D176" s="137"/>
      <c r="E176" s="137"/>
      <c r="F176" s="137"/>
      <c r="G176" s="137"/>
      <c r="H176" s="137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</row>
    <row r="177" spans="1:35">
      <c r="A177" s="182"/>
      <c r="B177" s="137"/>
      <c r="C177" s="137"/>
      <c r="D177" s="137"/>
      <c r="E177" s="137"/>
      <c r="F177" s="137"/>
      <c r="G177" s="137"/>
      <c r="H177" s="137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</row>
    <row r="178" spans="1:35">
      <c r="A178" s="182"/>
      <c r="B178" s="137"/>
      <c r="C178" s="137"/>
      <c r="D178" s="137"/>
      <c r="E178" s="137"/>
      <c r="F178" s="137"/>
      <c r="G178" s="137"/>
      <c r="H178" s="137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</row>
    <row r="179" spans="1:35">
      <c r="A179" s="182"/>
      <c r="B179" s="137"/>
      <c r="C179" s="137"/>
      <c r="D179" s="137"/>
      <c r="E179" s="137"/>
      <c r="F179" s="137"/>
      <c r="G179" s="137"/>
      <c r="H179" s="137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</row>
    <row r="180" spans="1:35">
      <c r="A180" s="182"/>
      <c r="B180" s="137"/>
      <c r="C180" s="137"/>
      <c r="D180" s="137"/>
      <c r="E180" s="137"/>
      <c r="F180" s="137"/>
      <c r="G180" s="137"/>
      <c r="H180" s="137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</row>
    <row r="181" spans="1:35">
      <c r="A181" s="182"/>
      <c r="B181" s="137"/>
      <c r="C181" s="137"/>
      <c r="D181" s="137"/>
      <c r="E181" s="137"/>
      <c r="F181" s="137"/>
      <c r="G181" s="137"/>
      <c r="H181" s="137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</row>
    <row r="182" spans="1:35">
      <c r="A182" s="182"/>
      <c r="B182" s="137"/>
      <c r="C182" s="137"/>
      <c r="D182" s="137"/>
      <c r="E182" s="137"/>
      <c r="F182" s="137"/>
      <c r="G182" s="137"/>
      <c r="H182" s="137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</row>
    <row r="183" spans="1:35">
      <c r="A183" s="182"/>
      <c r="B183" s="137"/>
      <c r="C183" s="137"/>
      <c r="D183" s="137"/>
      <c r="E183" s="137"/>
      <c r="F183" s="137"/>
      <c r="G183" s="137"/>
      <c r="H183" s="137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</row>
    <row r="184" spans="1:35">
      <c r="A184" s="182"/>
      <c r="B184" s="137"/>
      <c r="C184" s="137"/>
      <c r="D184" s="137"/>
      <c r="E184" s="137"/>
      <c r="F184" s="137"/>
      <c r="G184" s="137"/>
      <c r="H184" s="137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</row>
    <row r="185" spans="1:35">
      <c r="A185" s="182"/>
      <c r="B185" s="137"/>
      <c r="C185" s="137"/>
      <c r="D185" s="137"/>
      <c r="E185" s="137"/>
      <c r="F185" s="137"/>
      <c r="G185" s="137"/>
      <c r="H185" s="137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</row>
    <row r="186" spans="1:35">
      <c r="A186" s="182"/>
      <c r="B186" s="137"/>
      <c r="C186" s="137"/>
      <c r="D186" s="137"/>
      <c r="E186" s="137"/>
      <c r="F186" s="137"/>
      <c r="G186" s="137"/>
      <c r="H186" s="137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</row>
    <row r="187" spans="1:35">
      <c r="A187" s="182"/>
      <c r="B187" s="137"/>
      <c r="C187" s="137"/>
      <c r="D187" s="137"/>
      <c r="E187" s="137"/>
      <c r="F187" s="137"/>
      <c r="G187" s="137"/>
      <c r="H187" s="137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</row>
    <row r="188" spans="1:35">
      <c r="A188" s="182"/>
      <c r="B188" s="137"/>
      <c r="C188" s="137"/>
      <c r="D188" s="137"/>
      <c r="E188" s="137"/>
      <c r="F188" s="137"/>
      <c r="G188" s="137"/>
      <c r="H188" s="137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</row>
    <row r="189" spans="1:35">
      <c r="A189" s="182"/>
      <c r="B189" s="137"/>
      <c r="C189" s="137"/>
      <c r="D189" s="137"/>
      <c r="E189" s="137"/>
      <c r="F189" s="137"/>
      <c r="G189" s="137"/>
      <c r="H189" s="137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</row>
    <row r="190" spans="1:35">
      <c r="A190" s="182"/>
      <c r="B190" s="137"/>
      <c r="C190" s="137"/>
      <c r="D190" s="137"/>
      <c r="E190" s="137"/>
      <c r="F190" s="137"/>
      <c r="G190" s="137"/>
      <c r="H190" s="137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</row>
    <row r="191" spans="1:35">
      <c r="A191" s="182"/>
      <c r="B191" s="137"/>
      <c r="C191" s="137"/>
      <c r="D191" s="137"/>
      <c r="E191" s="137"/>
      <c r="F191" s="137"/>
      <c r="G191" s="137"/>
      <c r="H191" s="137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</row>
    <row r="192" spans="1:35">
      <c r="A192" s="182"/>
      <c r="B192" s="137"/>
      <c r="C192" s="137"/>
      <c r="D192" s="137"/>
      <c r="E192" s="137"/>
      <c r="F192" s="137"/>
      <c r="G192" s="137"/>
      <c r="H192" s="137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</row>
    <row r="193" spans="1:35">
      <c r="A193" s="182"/>
      <c r="B193" s="137"/>
      <c r="C193" s="137"/>
      <c r="D193" s="137"/>
      <c r="E193" s="137"/>
      <c r="F193" s="137"/>
      <c r="G193" s="137"/>
      <c r="H193" s="137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</row>
    <row r="194" spans="1:35">
      <c r="A194" s="182"/>
      <c r="B194" s="137"/>
      <c r="C194" s="137"/>
      <c r="D194" s="137"/>
      <c r="E194" s="137"/>
      <c r="F194" s="137"/>
      <c r="G194" s="137"/>
      <c r="H194" s="137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</row>
    <row r="195" spans="1:35">
      <c r="A195" s="182"/>
      <c r="B195" s="137"/>
      <c r="C195" s="137"/>
      <c r="D195" s="137"/>
      <c r="E195" s="137"/>
      <c r="F195" s="137"/>
      <c r="G195" s="137"/>
      <c r="H195" s="137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</row>
    <row r="196" spans="1:35">
      <c r="A196" s="182"/>
      <c r="B196" s="137"/>
      <c r="C196" s="137"/>
      <c r="D196" s="137"/>
      <c r="E196" s="137"/>
      <c r="F196" s="137"/>
      <c r="G196" s="137"/>
      <c r="H196" s="137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</row>
    <row r="197" spans="1:35">
      <c r="A197" s="182"/>
      <c r="B197" s="137"/>
      <c r="C197" s="137"/>
      <c r="D197" s="137"/>
      <c r="E197" s="137"/>
      <c r="F197" s="137"/>
      <c r="G197" s="137"/>
      <c r="H197" s="137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</row>
    <row r="198" spans="1:35">
      <c r="A198" s="182"/>
      <c r="B198" s="137"/>
      <c r="C198" s="137"/>
      <c r="D198" s="137"/>
      <c r="E198" s="137"/>
      <c r="F198" s="137"/>
      <c r="G198" s="137"/>
      <c r="H198" s="137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</row>
    <row r="199" spans="1:35">
      <c r="A199" s="182"/>
      <c r="B199" s="137"/>
      <c r="C199" s="137"/>
      <c r="D199" s="137"/>
      <c r="E199" s="137"/>
      <c r="F199" s="137"/>
      <c r="G199" s="137"/>
      <c r="H199" s="137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</row>
    <row r="200" spans="1:35">
      <c r="A200" s="182"/>
      <c r="B200" s="137"/>
      <c r="C200" s="137"/>
      <c r="D200" s="137"/>
      <c r="E200" s="137"/>
      <c r="F200" s="137"/>
      <c r="G200" s="137"/>
      <c r="H200" s="137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</row>
    <row r="201" spans="1:35">
      <c r="A201" s="182"/>
      <c r="B201" s="137"/>
      <c r="C201" s="137"/>
      <c r="D201" s="137"/>
      <c r="E201" s="137"/>
      <c r="F201" s="137"/>
      <c r="G201" s="137"/>
      <c r="H201" s="137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</row>
    <row r="202" spans="1:35">
      <c r="A202" s="182"/>
      <c r="B202" s="137"/>
      <c r="C202" s="137"/>
      <c r="D202" s="137"/>
      <c r="E202" s="137"/>
      <c r="F202" s="137"/>
      <c r="G202" s="137"/>
      <c r="H202" s="137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</row>
    <row r="203" spans="1:35">
      <c r="A203" s="182"/>
      <c r="B203" s="137"/>
      <c r="C203" s="137"/>
      <c r="D203" s="137"/>
      <c r="E203" s="137"/>
      <c r="F203" s="137"/>
      <c r="G203" s="137"/>
      <c r="H203" s="137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</row>
    <row r="204" spans="1:35">
      <c r="A204" s="182"/>
      <c r="B204" s="137"/>
      <c r="C204" s="137"/>
      <c r="D204" s="137"/>
      <c r="E204" s="137"/>
      <c r="F204" s="137"/>
      <c r="G204" s="137"/>
      <c r="H204" s="137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</row>
    <row r="205" spans="1:35">
      <c r="A205" s="182"/>
      <c r="B205" s="137"/>
      <c r="C205" s="137"/>
      <c r="D205" s="137"/>
      <c r="E205" s="137"/>
      <c r="F205" s="137"/>
      <c r="G205" s="137"/>
      <c r="H205" s="137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</row>
    <row r="206" spans="1:35">
      <c r="A206" s="182"/>
      <c r="B206" s="137"/>
      <c r="C206" s="137"/>
      <c r="D206" s="137"/>
      <c r="E206" s="137"/>
      <c r="F206" s="137"/>
      <c r="G206" s="137"/>
      <c r="H206" s="137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</row>
    <row r="207" spans="1:35">
      <c r="A207" s="182"/>
      <c r="B207" s="137"/>
      <c r="C207" s="137"/>
      <c r="D207" s="137"/>
      <c r="E207" s="137"/>
      <c r="F207" s="137"/>
      <c r="G207" s="137"/>
      <c r="H207" s="137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</row>
    <row r="208" spans="1:35">
      <c r="A208" s="182"/>
      <c r="B208" s="137"/>
      <c r="C208" s="137"/>
      <c r="D208" s="137"/>
      <c r="E208" s="137"/>
      <c r="F208" s="137"/>
      <c r="G208" s="137"/>
      <c r="H208" s="137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</row>
    <row r="209" spans="1:35">
      <c r="A209" s="182"/>
      <c r="B209" s="137"/>
      <c r="C209" s="137"/>
      <c r="D209" s="137"/>
      <c r="E209" s="137"/>
      <c r="F209" s="137"/>
      <c r="G209" s="137"/>
      <c r="H209" s="137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</row>
    <row r="210" spans="1:35">
      <c r="A210" s="182"/>
      <c r="B210" s="137"/>
      <c r="C210" s="137"/>
      <c r="D210" s="137"/>
      <c r="E210" s="137"/>
      <c r="F210" s="137"/>
      <c r="G210" s="137"/>
      <c r="H210" s="137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</row>
    <row r="211" spans="1:35">
      <c r="A211" s="182"/>
      <c r="B211" s="137"/>
      <c r="C211" s="137"/>
      <c r="D211" s="137"/>
      <c r="E211" s="137"/>
      <c r="F211" s="137"/>
      <c r="G211" s="137"/>
      <c r="H211" s="137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</row>
    <row r="212" spans="1:35">
      <c r="A212" s="182"/>
      <c r="B212" s="137"/>
      <c r="C212" s="137"/>
      <c r="D212" s="137"/>
      <c r="E212" s="137"/>
      <c r="F212" s="137"/>
      <c r="G212" s="137"/>
      <c r="H212" s="137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</row>
    <row r="213" spans="1:35">
      <c r="A213" s="182"/>
      <c r="B213" s="137"/>
      <c r="C213" s="137"/>
      <c r="D213" s="137"/>
      <c r="E213" s="137"/>
      <c r="F213" s="137"/>
      <c r="G213" s="137"/>
      <c r="H213" s="137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</row>
    <row r="214" spans="1:35">
      <c r="A214" s="182"/>
      <c r="B214" s="137"/>
      <c r="C214" s="137"/>
      <c r="D214" s="137"/>
      <c r="E214" s="137"/>
      <c r="F214" s="137"/>
      <c r="G214" s="137"/>
      <c r="H214" s="137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</row>
    <row r="215" spans="1:35">
      <c r="A215" s="182"/>
      <c r="B215" s="137"/>
      <c r="C215" s="137"/>
      <c r="D215" s="137"/>
      <c r="E215" s="137"/>
      <c r="F215" s="137"/>
      <c r="G215" s="137"/>
      <c r="H215" s="137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</row>
    <row r="216" spans="1:35">
      <c r="A216" s="182"/>
      <c r="B216" s="137"/>
      <c r="C216" s="137"/>
      <c r="D216" s="137"/>
      <c r="E216" s="137"/>
      <c r="F216" s="137"/>
      <c r="G216" s="137"/>
      <c r="H216" s="137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</row>
    <row r="217" spans="1:35">
      <c r="A217" s="182"/>
      <c r="B217" s="137"/>
      <c r="C217" s="137"/>
      <c r="D217" s="137"/>
      <c r="E217" s="137"/>
      <c r="F217" s="137"/>
      <c r="G217" s="137"/>
      <c r="H217" s="137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</row>
    <row r="218" spans="1:35">
      <c r="A218" s="182"/>
      <c r="B218" s="137"/>
      <c r="C218" s="137"/>
      <c r="D218" s="137"/>
      <c r="E218" s="137"/>
      <c r="F218" s="137"/>
      <c r="G218" s="137"/>
      <c r="H218" s="137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</row>
    <row r="219" spans="1:35">
      <c r="A219" s="182"/>
      <c r="B219" s="137"/>
      <c r="C219" s="137"/>
      <c r="D219" s="137"/>
      <c r="E219" s="137"/>
      <c r="F219" s="137"/>
      <c r="G219" s="137"/>
      <c r="H219" s="137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</row>
    <row r="220" spans="1:35">
      <c r="A220" s="182"/>
      <c r="B220" s="137"/>
      <c r="C220" s="137"/>
      <c r="D220" s="137"/>
      <c r="E220" s="137"/>
      <c r="F220" s="137"/>
      <c r="G220" s="137"/>
      <c r="H220" s="137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</row>
    <row r="221" spans="1:35">
      <c r="A221" s="182"/>
      <c r="B221" s="137"/>
      <c r="C221" s="137"/>
      <c r="D221" s="137"/>
      <c r="E221" s="137"/>
      <c r="F221" s="137"/>
      <c r="G221" s="137"/>
      <c r="H221" s="137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</row>
    <row r="222" spans="1:35">
      <c r="A222" s="182"/>
      <c r="B222" s="137"/>
      <c r="C222" s="137"/>
      <c r="D222" s="137"/>
      <c r="E222" s="137"/>
      <c r="F222" s="137"/>
      <c r="G222" s="137"/>
      <c r="H222" s="137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</row>
    <row r="223" spans="1:35">
      <c r="A223" s="182"/>
      <c r="B223" s="137"/>
      <c r="C223" s="137"/>
      <c r="D223" s="137"/>
      <c r="E223" s="137"/>
      <c r="F223" s="137"/>
      <c r="G223" s="137"/>
      <c r="H223" s="137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</row>
    <row r="224" spans="1:35">
      <c r="A224" s="182"/>
      <c r="B224" s="137"/>
      <c r="C224" s="137"/>
      <c r="D224" s="137"/>
      <c r="E224" s="137"/>
      <c r="F224" s="137"/>
      <c r="G224" s="137"/>
      <c r="H224" s="137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</row>
    <row r="225" spans="1:35">
      <c r="A225" s="182"/>
      <c r="B225" s="137"/>
      <c r="C225" s="137"/>
      <c r="D225" s="137"/>
      <c r="E225" s="137"/>
      <c r="F225" s="137"/>
      <c r="G225" s="137"/>
      <c r="H225" s="137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</row>
    <row r="226" spans="1:35">
      <c r="A226" s="182"/>
      <c r="B226" s="137"/>
      <c r="C226" s="137"/>
      <c r="D226" s="137"/>
      <c r="E226" s="137"/>
      <c r="F226" s="137"/>
      <c r="G226" s="137"/>
      <c r="H226" s="137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</row>
    <row r="227" spans="1:35">
      <c r="A227" s="182"/>
      <c r="B227" s="137"/>
      <c r="C227" s="137"/>
      <c r="D227" s="137"/>
      <c r="E227" s="137"/>
      <c r="F227" s="137"/>
      <c r="G227" s="137"/>
      <c r="H227" s="137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</row>
    <row r="228" spans="1:35">
      <c r="A228" s="182"/>
      <c r="B228" s="137"/>
      <c r="C228" s="137"/>
      <c r="D228" s="137"/>
      <c r="E228" s="137"/>
      <c r="F228" s="137"/>
      <c r="G228" s="137"/>
      <c r="H228" s="137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</row>
    <row r="229" spans="1:35">
      <c r="A229" s="182"/>
      <c r="B229" s="137"/>
      <c r="C229" s="137"/>
      <c r="D229" s="137"/>
      <c r="E229" s="137"/>
      <c r="F229" s="137"/>
      <c r="G229" s="137"/>
      <c r="H229" s="137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</row>
    <row r="230" spans="1:35">
      <c r="A230" s="182"/>
      <c r="B230" s="137"/>
      <c r="C230" s="137"/>
      <c r="D230" s="137"/>
      <c r="E230" s="137"/>
      <c r="F230" s="137"/>
      <c r="G230" s="137"/>
      <c r="H230" s="137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</row>
    <row r="231" spans="1:35">
      <c r="A231" s="182"/>
      <c r="B231" s="137"/>
      <c r="C231" s="137"/>
      <c r="D231" s="137"/>
      <c r="E231" s="137"/>
      <c r="F231" s="137"/>
      <c r="G231" s="137"/>
      <c r="H231" s="137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</row>
    <row r="232" spans="1:35">
      <c r="A232" s="182"/>
      <c r="B232" s="137"/>
      <c r="C232" s="137"/>
      <c r="D232" s="137"/>
      <c r="E232" s="137"/>
      <c r="F232" s="137"/>
      <c r="G232" s="137"/>
      <c r="H232" s="137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</row>
    <row r="233" spans="1:35">
      <c r="A233" s="182"/>
      <c r="B233" s="137"/>
      <c r="C233" s="137"/>
      <c r="D233" s="137"/>
      <c r="E233" s="137"/>
      <c r="F233" s="137"/>
      <c r="G233" s="137"/>
      <c r="H233" s="137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</row>
    <row r="234" spans="1:35">
      <c r="A234" s="182"/>
      <c r="B234" s="137"/>
      <c r="C234" s="137"/>
      <c r="D234" s="137"/>
      <c r="E234" s="137"/>
      <c r="F234" s="137"/>
      <c r="G234" s="137"/>
      <c r="H234" s="137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</row>
    <row r="235" spans="1:35">
      <c r="A235" s="182"/>
      <c r="B235" s="137"/>
      <c r="C235" s="137"/>
      <c r="D235" s="137"/>
      <c r="E235" s="137"/>
      <c r="F235" s="137"/>
      <c r="G235" s="137"/>
      <c r="H235" s="137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</row>
    <row r="236" spans="1:35">
      <c r="A236" s="182"/>
      <c r="B236" s="137"/>
      <c r="C236" s="137"/>
      <c r="D236" s="137"/>
      <c r="E236" s="137"/>
      <c r="F236" s="137"/>
      <c r="G236" s="137"/>
      <c r="H236" s="137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</row>
    <row r="237" spans="1:35">
      <c r="A237" s="182"/>
      <c r="B237" s="137"/>
      <c r="C237" s="137"/>
      <c r="D237" s="137"/>
      <c r="E237" s="137"/>
      <c r="F237" s="137"/>
      <c r="G237" s="137"/>
      <c r="H237" s="137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</row>
    <row r="238" spans="1:35">
      <c r="A238" s="182"/>
      <c r="B238" s="137"/>
      <c r="C238" s="137"/>
      <c r="D238" s="137"/>
      <c r="E238" s="137"/>
      <c r="F238" s="137"/>
      <c r="G238" s="137"/>
      <c r="H238" s="137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</row>
    <row r="239" spans="1:35">
      <c r="A239" s="182"/>
      <c r="B239" s="137"/>
      <c r="C239" s="137"/>
      <c r="D239" s="137"/>
      <c r="E239" s="137"/>
      <c r="F239" s="137"/>
      <c r="G239" s="137"/>
      <c r="H239" s="137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</row>
    <row r="240" spans="1:35">
      <c r="A240" s="182"/>
      <c r="B240" s="137"/>
      <c r="C240" s="137"/>
      <c r="D240" s="137"/>
      <c r="E240" s="137"/>
      <c r="F240" s="137"/>
      <c r="G240" s="137"/>
      <c r="H240" s="137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</row>
    <row r="241" spans="1:35">
      <c r="A241" s="182"/>
      <c r="B241" s="137"/>
      <c r="C241" s="137"/>
      <c r="D241" s="137"/>
      <c r="E241" s="137"/>
      <c r="F241" s="137"/>
      <c r="G241" s="137"/>
      <c r="H241" s="137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</row>
    <row r="242" spans="1:35">
      <c r="A242" s="182"/>
      <c r="B242" s="137"/>
      <c r="C242" s="137"/>
      <c r="D242" s="137"/>
      <c r="E242" s="137"/>
      <c r="F242" s="137"/>
      <c r="G242" s="137"/>
      <c r="H242" s="137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</row>
    <row r="243" spans="1:35">
      <c r="A243" s="182"/>
      <c r="B243" s="137"/>
      <c r="C243" s="137"/>
      <c r="D243" s="137"/>
      <c r="E243" s="137"/>
      <c r="F243" s="137"/>
      <c r="G243" s="137"/>
      <c r="H243" s="137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</row>
    <row r="244" spans="1:35">
      <c r="A244" s="182"/>
      <c r="B244" s="137"/>
      <c r="C244" s="137"/>
      <c r="D244" s="137"/>
      <c r="E244" s="137"/>
      <c r="F244" s="137"/>
      <c r="G244" s="137"/>
      <c r="H244" s="137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</row>
    <row r="245" spans="1:35">
      <c r="A245" s="182"/>
      <c r="B245" s="137"/>
      <c r="C245" s="137"/>
      <c r="D245" s="137"/>
      <c r="E245" s="137"/>
      <c r="F245" s="137"/>
      <c r="G245" s="137"/>
      <c r="H245" s="137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</row>
    <row r="246" spans="1:35">
      <c r="A246" s="182"/>
      <c r="B246" s="137"/>
      <c r="C246" s="137"/>
      <c r="D246" s="137"/>
      <c r="E246" s="137"/>
      <c r="F246" s="137"/>
      <c r="G246" s="137"/>
      <c r="H246" s="137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</row>
    <row r="247" spans="1:35">
      <c r="A247" s="182"/>
      <c r="B247" s="137"/>
      <c r="C247" s="137"/>
      <c r="D247" s="137"/>
      <c r="E247" s="137"/>
      <c r="F247" s="137"/>
      <c r="G247" s="137"/>
      <c r="H247" s="137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</row>
    <row r="248" spans="1:35">
      <c r="A248" s="182"/>
      <c r="B248" s="137"/>
      <c r="C248" s="137"/>
      <c r="D248" s="137"/>
      <c r="E248" s="137"/>
      <c r="F248" s="137"/>
      <c r="G248" s="137"/>
      <c r="H248" s="137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</row>
    <row r="249" spans="1:35">
      <c r="A249" s="182"/>
      <c r="B249" s="137"/>
      <c r="C249" s="137"/>
      <c r="D249" s="137"/>
      <c r="E249" s="137"/>
      <c r="F249" s="137"/>
      <c r="G249" s="137"/>
      <c r="H249" s="137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</row>
    <row r="250" spans="1:35">
      <c r="A250" s="182"/>
      <c r="B250" s="137"/>
      <c r="C250" s="137"/>
      <c r="D250" s="137"/>
      <c r="E250" s="137"/>
      <c r="F250" s="137"/>
      <c r="G250" s="137"/>
      <c r="H250" s="137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</row>
    <row r="251" spans="1:35">
      <c r="A251" s="182"/>
      <c r="B251" s="137"/>
      <c r="C251" s="137"/>
      <c r="D251" s="137"/>
      <c r="E251" s="137"/>
      <c r="F251" s="137"/>
      <c r="G251" s="137"/>
      <c r="H251" s="137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</row>
    <row r="252" spans="1:35">
      <c r="A252" s="182"/>
      <c r="B252" s="137"/>
      <c r="C252" s="137"/>
      <c r="D252" s="137"/>
      <c r="E252" s="137"/>
      <c r="F252" s="137"/>
      <c r="G252" s="137"/>
      <c r="H252" s="137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</row>
    <row r="253" spans="1:35">
      <c r="A253" s="182"/>
      <c r="B253" s="137"/>
      <c r="C253" s="137"/>
      <c r="D253" s="137"/>
      <c r="E253" s="137"/>
      <c r="F253" s="137"/>
      <c r="G253" s="137"/>
      <c r="H253" s="137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</row>
    <row r="254" spans="1:35">
      <c r="A254" s="182"/>
      <c r="B254" s="137"/>
      <c r="C254" s="137"/>
      <c r="D254" s="137"/>
      <c r="E254" s="137"/>
      <c r="F254" s="137"/>
      <c r="G254" s="137"/>
      <c r="H254" s="137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</row>
    <row r="255" spans="1:35">
      <c r="A255" s="182"/>
      <c r="B255" s="137"/>
      <c r="C255" s="137"/>
      <c r="D255" s="137"/>
      <c r="E255" s="137"/>
      <c r="F255" s="137"/>
      <c r="G255" s="137"/>
      <c r="H255" s="137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</row>
    <row r="256" spans="1:35">
      <c r="A256" s="182"/>
      <c r="H256" s="137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</row>
    <row r="257" spans="1:35">
      <c r="A257" s="182"/>
      <c r="H257" s="137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</row>
    <row r="258" spans="1:35"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</row>
    <row r="259" spans="1:35"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</row>
    <row r="260" spans="1:35"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</row>
    <row r="261" spans="1:35"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</row>
    <row r="262" spans="1:35"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</row>
    <row r="263" spans="1:35"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</row>
    <row r="264" spans="1:35"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</row>
    <row r="265" spans="1:35"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</row>
    <row r="266" spans="1:35"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</row>
    <row r="267" spans="1:35"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</row>
    <row r="268" spans="1:35"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</row>
    <row r="269" spans="1:35"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</row>
    <row r="270" spans="1:35"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</row>
    <row r="271" spans="1:35"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</row>
    <row r="272" spans="1:35"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</row>
    <row r="273" spans="9:35"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</row>
    <row r="274" spans="9:35"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</row>
    <row r="275" spans="9:35"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</row>
    <row r="276" spans="9:35"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</row>
    <row r="277" spans="9:35"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</row>
    <row r="278" spans="9:35"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</row>
    <row r="279" spans="9:35"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</row>
    <row r="280" spans="9:35"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</row>
    <row r="281" spans="9:35"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</row>
    <row r="282" spans="9:35"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</row>
    <row r="283" spans="9:35"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</row>
    <row r="284" spans="9:35"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</row>
    <row r="285" spans="9:35"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</row>
    <row r="286" spans="9:35"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</row>
    <row r="287" spans="9:35"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</row>
    <row r="288" spans="9:35"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</row>
    <row r="289" spans="9:35"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</row>
    <row r="290" spans="9:35"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</row>
    <row r="291" spans="9:35"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</row>
    <row r="292" spans="9:35"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</row>
    <row r="293" spans="9:35"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</row>
    <row r="294" spans="9:35"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</row>
    <row r="295" spans="9:35"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</row>
    <row r="296" spans="9:35"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</row>
    <row r="297" spans="9:35"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</row>
    <row r="298" spans="9:35"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</row>
    <row r="299" spans="9:35"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</row>
    <row r="300" spans="9:35"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</row>
    <row r="301" spans="9:35"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</row>
    <row r="302" spans="9:35"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</row>
    <row r="303" spans="9:35"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</row>
    <row r="304" spans="9:35"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</row>
    <row r="305" spans="9:35"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</row>
    <row r="306" spans="9:35"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</row>
    <row r="307" spans="9:35"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</row>
    <row r="308" spans="9:35"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</row>
    <row r="309" spans="9:35"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</row>
    <row r="310" spans="9:35"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</row>
    <row r="311" spans="9:35"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</row>
    <row r="312" spans="9:35"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</row>
    <row r="313" spans="9:35"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</row>
    <row r="314" spans="9:35"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</row>
    <row r="315" spans="9:35"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</row>
    <row r="316" spans="9:35"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</row>
    <row r="317" spans="9:35"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</row>
    <row r="318" spans="9:35"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</row>
    <row r="319" spans="9:35"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</row>
    <row r="320" spans="9:35"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</row>
    <row r="321" spans="9:35"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</row>
    <row r="322" spans="9:35"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</row>
    <row r="323" spans="9:35"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</row>
    <row r="324" spans="9:35"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</row>
    <row r="325" spans="9:35"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</row>
    <row r="326" spans="9:35"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</row>
    <row r="327" spans="9:35"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</row>
    <row r="328" spans="9:35"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</row>
    <row r="329" spans="9:35"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</row>
    <row r="330" spans="9:35"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</row>
    <row r="331" spans="9:35"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</row>
    <row r="332" spans="9:35"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</row>
    <row r="333" spans="9:35"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</row>
    <row r="334" spans="9:35"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</row>
    <row r="335" spans="9:35"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</row>
    <row r="336" spans="9:35"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</row>
    <row r="337" spans="9:35"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</row>
    <row r="338" spans="9:35"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</row>
    <row r="339" spans="9:35"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</row>
    <row r="340" spans="9:35"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</row>
    <row r="341" spans="9:35">
      <c r="I341" s="50"/>
      <c r="J341" s="50"/>
      <c r="K341" s="50"/>
      <c r="L341" s="50"/>
      <c r="M341" s="50"/>
      <c r="N341" s="50"/>
      <c r="O341" s="50"/>
      <c r="P341" s="50"/>
      <c r="Q341" s="50"/>
      <c r="R341" s="50"/>
      <c r="S341" s="50"/>
      <c r="T341" s="50"/>
      <c r="U341" s="50"/>
      <c r="V341" s="50"/>
      <c r="W341" s="50"/>
      <c r="X341" s="50"/>
      <c r="Y341" s="50"/>
      <c r="Z341" s="50"/>
      <c r="AA341" s="50"/>
      <c r="AB341" s="50"/>
      <c r="AC341" s="50"/>
      <c r="AD341" s="50"/>
      <c r="AE341" s="50"/>
      <c r="AF341" s="50"/>
      <c r="AG341" s="50"/>
      <c r="AH341" s="50"/>
      <c r="AI341" s="50"/>
    </row>
    <row r="342" spans="9:35">
      <c r="I342" s="50"/>
      <c r="J342" s="50"/>
      <c r="K342" s="50"/>
      <c r="L342" s="50"/>
      <c r="M342" s="50"/>
      <c r="N342" s="50"/>
      <c r="O342" s="50"/>
      <c r="P342" s="50"/>
      <c r="Q342" s="50"/>
      <c r="R342" s="50"/>
      <c r="S342" s="50"/>
      <c r="T342" s="50"/>
      <c r="U342" s="50"/>
      <c r="V342" s="50"/>
      <c r="W342" s="50"/>
      <c r="X342" s="50"/>
      <c r="Y342" s="50"/>
      <c r="Z342" s="50"/>
      <c r="AA342" s="50"/>
      <c r="AB342" s="50"/>
      <c r="AC342" s="50"/>
      <c r="AD342" s="50"/>
      <c r="AE342" s="50"/>
      <c r="AF342" s="50"/>
      <c r="AG342" s="50"/>
      <c r="AH342" s="50"/>
      <c r="AI342" s="50"/>
    </row>
    <row r="343" spans="9:35">
      <c r="I343" s="50"/>
      <c r="J343" s="50"/>
      <c r="K343" s="50"/>
      <c r="L343" s="50"/>
      <c r="M343" s="50"/>
      <c r="N343" s="50"/>
      <c r="O343" s="50"/>
      <c r="P343" s="50"/>
      <c r="Q343" s="50"/>
      <c r="R343" s="50"/>
      <c r="S343" s="50"/>
      <c r="T343" s="50"/>
      <c r="U343" s="50"/>
      <c r="V343" s="50"/>
      <c r="W343" s="50"/>
      <c r="X343" s="50"/>
      <c r="Y343" s="50"/>
      <c r="Z343" s="50"/>
      <c r="AA343" s="50"/>
      <c r="AB343" s="50"/>
      <c r="AC343" s="50"/>
      <c r="AD343" s="50"/>
      <c r="AE343" s="50"/>
      <c r="AF343" s="50"/>
      <c r="AG343" s="50"/>
      <c r="AH343" s="50"/>
      <c r="AI343" s="50"/>
    </row>
    <row r="344" spans="9:35">
      <c r="I344" s="50"/>
      <c r="J344" s="50"/>
      <c r="K344" s="50"/>
      <c r="L344" s="50"/>
      <c r="M344" s="50"/>
      <c r="N344" s="50"/>
      <c r="O344" s="50"/>
      <c r="P344" s="50"/>
      <c r="Q344" s="50"/>
      <c r="R344" s="50"/>
      <c r="S344" s="50"/>
      <c r="T344" s="50"/>
      <c r="U344" s="50"/>
      <c r="V344" s="50"/>
      <c r="W344" s="50"/>
      <c r="X344" s="50"/>
      <c r="Y344" s="50"/>
      <c r="Z344" s="50"/>
      <c r="AA344" s="50"/>
      <c r="AB344" s="50"/>
      <c r="AC344" s="50"/>
      <c r="AD344" s="50"/>
      <c r="AE344" s="50"/>
      <c r="AF344" s="50"/>
      <c r="AG344" s="50"/>
      <c r="AH344" s="50"/>
      <c r="AI344" s="50"/>
    </row>
    <row r="345" spans="9:35">
      <c r="I345" s="50"/>
      <c r="J345" s="50"/>
      <c r="K345" s="50"/>
      <c r="L345" s="50"/>
      <c r="M345" s="50"/>
      <c r="N345" s="50"/>
      <c r="O345" s="50"/>
      <c r="P345" s="50"/>
      <c r="Q345" s="50"/>
      <c r="R345" s="50"/>
      <c r="S345" s="50"/>
      <c r="T345" s="50"/>
      <c r="U345" s="50"/>
      <c r="V345" s="50"/>
      <c r="W345" s="50"/>
      <c r="X345" s="50"/>
      <c r="Y345" s="50"/>
      <c r="Z345" s="50"/>
      <c r="AA345" s="50"/>
      <c r="AB345" s="50"/>
      <c r="AC345" s="50"/>
      <c r="AD345" s="50"/>
      <c r="AE345" s="50"/>
      <c r="AF345" s="50"/>
      <c r="AG345" s="50"/>
      <c r="AH345" s="50"/>
      <c r="AI345" s="50"/>
    </row>
    <row r="346" spans="9:35">
      <c r="I346" s="50"/>
      <c r="J346" s="50"/>
      <c r="K346" s="50"/>
      <c r="L346" s="50"/>
      <c r="M346" s="50"/>
      <c r="N346" s="50"/>
      <c r="O346" s="50"/>
      <c r="P346" s="50"/>
      <c r="Q346" s="50"/>
      <c r="R346" s="50"/>
      <c r="S346" s="50"/>
      <c r="T346" s="50"/>
      <c r="U346" s="50"/>
      <c r="V346" s="50"/>
      <c r="W346" s="50"/>
      <c r="X346" s="50"/>
      <c r="Y346" s="50"/>
      <c r="Z346" s="50"/>
      <c r="AA346" s="50"/>
      <c r="AB346" s="50"/>
      <c r="AC346" s="50"/>
      <c r="AD346" s="50"/>
      <c r="AE346" s="50"/>
      <c r="AF346" s="50"/>
      <c r="AG346" s="50"/>
      <c r="AH346" s="50"/>
      <c r="AI346" s="50"/>
    </row>
    <row r="347" spans="9:35">
      <c r="I347" s="50"/>
      <c r="J347" s="50"/>
      <c r="K347" s="50"/>
      <c r="L347" s="50"/>
      <c r="M347" s="50"/>
      <c r="N347" s="50"/>
      <c r="O347" s="50"/>
      <c r="P347" s="50"/>
      <c r="Q347" s="50"/>
      <c r="R347" s="50"/>
      <c r="S347" s="50"/>
      <c r="T347" s="50"/>
      <c r="U347" s="50"/>
      <c r="V347" s="50"/>
      <c r="W347" s="50"/>
      <c r="X347" s="50"/>
      <c r="Y347" s="50"/>
      <c r="Z347" s="50"/>
      <c r="AA347" s="50"/>
      <c r="AB347" s="50"/>
      <c r="AC347" s="50"/>
      <c r="AD347" s="50"/>
      <c r="AE347" s="50"/>
      <c r="AF347" s="50"/>
      <c r="AG347" s="50"/>
      <c r="AH347" s="50"/>
      <c r="AI347" s="50"/>
    </row>
    <row r="348" spans="9:35">
      <c r="I348" s="50"/>
      <c r="J348" s="50"/>
      <c r="K348" s="50"/>
      <c r="L348" s="50"/>
      <c r="M348" s="50"/>
      <c r="N348" s="50"/>
      <c r="O348" s="50"/>
      <c r="P348" s="50"/>
      <c r="Q348" s="50"/>
      <c r="R348" s="50"/>
      <c r="S348" s="50"/>
      <c r="T348" s="50"/>
      <c r="U348" s="50"/>
      <c r="V348" s="50"/>
      <c r="W348" s="50"/>
      <c r="X348" s="50"/>
      <c r="Y348" s="50"/>
      <c r="Z348" s="50"/>
      <c r="AA348" s="50"/>
      <c r="AB348" s="50"/>
      <c r="AC348" s="50"/>
      <c r="AD348" s="50"/>
      <c r="AE348" s="50"/>
      <c r="AF348" s="50"/>
      <c r="AG348" s="50"/>
      <c r="AH348" s="50"/>
      <c r="AI348" s="50"/>
    </row>
    <row r="349" spans="9:35">
      <c r="I349" s="50"/>
      <c r="J349" s="50"/>
      <c r="K349" s="50"/>
      <c r="L349" s="50"/>
      <c r="M349" s="50"/>
      <c r="N349" s="50"/>
      <c r="O349" s="50"/>
      <c r="P349" s="50"/>
      <c r="Q349" s="50"/>
      <c r="R349" s="50"/>
      <c r="S349" s="50"/>
      <c r="T349" s="50"/>
      <c r="U349" s="50"/>
      <c r="V349" s="50"/>
      <c r="W349" s="50"/>
      <c r="X349" s="50"/>
      <c r="Y349" s="50"/>
      <c r="Z349" s="50"/>
      <c r="AA349" s="50"/>
      <c r="AB349" s="50"/>
      <c r="AC349" s="50"/>
      <c r="AD349" s="50"/>
      <c r="AE349" s="50"/>
      <c r="AF349" s="50"/>
      <c r="AG349" s="50"/>
      <c r="AH349" s="50"/>
      <c r="AI349" s="50"/>
    </row>
    <row r="350" spans="9:35">
      <c r="I350" s="50"/>
      <c r="J350" s="50"/>
      <c r="K350" s="50"/>
      <c r="L350" s="50"/>
      <c r="M350" s="50"/>
      <c r="N350" s="50"/>
      <c r="O350" s="50"/>
      <c r="P350" s="50"/>
      <c r="Q350" s="50"/>
      <c r="R350" s="50"/>
      <c r="S350" s="50"/>
      <c r="T350" s="50"/>
      <c r="U350" s="50"/>
      <c r="V350" s="50"/>
      <c r="W350" s="50"/>
      <c r="X350" s="50"/>
      <c r="Y350" s="50"/>
      <c r="Z350" s="50"/>
      <c r="AA350" s="50"/>
      <c r="AB350" s="50"/>
      <c r="AC350" s="50"/>
      <c r="AD350" s="50"/>
      <c r="AE350" s="50"/>
      <c r="AF350" s="50"/>
      <c r="AG350" s="50"/>
      <c r="AH350" s="50"/>
      <c r="AI350" s="50"/>
    </row>
    <row r="351" spans="9:35">
      <c r="I351" s="50"/>
      <c r="J351" s="50"/>
      <c r="K351" s="50"/>
      <c r="L351" s="50"/>
      <c r="M351" s="50"/>
      <c r="N351" s="50"/>
      <c r="O351" s="50"/>
      <c r="P351" s="50"/>
      <c r="Q351" s="50"/>
      <c r="R351" s="50"/>
      <c r="S351" s="50"/>
      <c r="T351" s="50"/>
      <c r="U351" s="50"/>
      <c r="V351" s="50"/>
      <c r="W351" s="50"/>
      <c r="X351" s="50"/>
      <c r="Y351" s="50"/>
      <c r="Z351" s="50"/>
      <c r="AA351" s="50"/>
      <c r="AB351" s="50"/>
      <c r="AC351" s="50"/>
      <c r="AD351" s="50"/>
      <c r="AE351" s="50"/>
      <c r="AF351" s="50"/>
      <c r="AG351" s="50"/>
      <c r="AH351" s="50"/>
      <c r="AI351" s="50"/>
    </row>
    <row r="352" spans="9:35">
      <c r="I352" s="50"/>
      <c r="J352" s="50"/>
      <c r="K352" s="50"/>
      <c r="L352" s="50"/>
      <c r="M352" s="50"/>
      <c r="N352" s="50"/>
      <c r="O352" s="50"/>
      <c r="P352" s="50"/>
      <c r="Q352" s="50"/>
      <c r="R352" s="50"/>
      <c r="S352" s="50"/>
      <c r="T352" s="50"/>
      <c r="U352" s="50"/>
      <c r="V352" s="50"/>
      <c r="W352" s="50"/>
      <c r="X352" s="50"/>
      <c r="Y352" s="50"/>
      <c r="Z352" s="50"/>
      <c r="AA352" s="50"/>
      <c r="AB352" s="50"/>
      <c r="AC352" s="50"/>
      <c r="AD352" s="50"/>
      <c r="AE352" s="50"/>
      <c r="AF352" s="50"/>
      <c r="AG352" s="50"/>
      <c r="AH352" s="50"/>
      <c r="AI352" s="50"/>
    </row>
    <row r="353" spans="9:35">
      <c r="I353" s="50"/>
      <c r="J353" s="50"/>
      <c r="K353" s="50"/>
      <c r="L353" s="50"/>
      <c r="M353" s="50"/>
      <c r="N353" s="50"/>
      <c r="O353" s="50"/>
      <c r="P353" s="50"/>
      <c r="Q353" s="50"/>
      <c r="R353" s="50"/>
      <c r="S353" s="50"/>
      <c r="T353" s="50"/>
      <c r="U353" s="50"/>
      <c r="V353" s="50"/>
      <c r="W353" s="50"/>
      <c r="X353" s="50"/>
      <c r="Y353" s="50"/>
      <c r="Z353" s="50"/>
      <c r="AA353" s="50"/>
      <c r="AB353" s="50"/>
      <c r="AC353" s="50"/>
      <c r="AD353" s="50"/>
      <c r="AE353" s="50"/>
      <c r="AF353" s="50"/>
      <c r="AG353" s="50"/>
      <c r="AH353" s="50"/>
      <c r="AI353" s="50"/>
    </row>
    <row r="354" spans="9:35">
      <c r="I354" s="50"/>
      <c r="J354" s="50"/>
      <c r="K354" s="50"/>
      <c r="L354" s="50"/>
      <c r="M354" s="50"/>
      <c r="N354" s="50"/>
      <c r="O354" s="50"/>
      <c r="P354" s="50"/>
      <c r="Q354" s="50"/>
      <c r="R354" s="50"/>
      <c r="S354" s="50"/>
      <c r="T354" s="50"/>
      <c r="U354" s="50"/>
      <c r="V354" s="50"/>
      <c r="W354" s="50"/>
      <c r="X354" s="50"/>
      <c r="Y354" s="50"/>
      <c r="Z354" s="50"/>
      <c r="AA354" s="50"/>
      <c r="AB354" s="50"/>
      <c r="AC354" s="50"/>
      <c r="AD354" s="50"/>
      <c r="AE354" s="50"/>
      <c r="AF354" s="50"/>
      <c r="AG354" s="50"/>
      <c r="AH354" s="50"/>
      <c r="AI354" s="50"/>
    </row>
    <row r="355" spans="9:35">
      <c r="I355" s="50"/>
      <c r="J355" s="50"/>
      <c r="K355" s="50"/>
      <c r="L355" s="50"/>
      <c r="M355" s="50"/>
      <c r="N355" s="50"/>
      <c r="O355" s="50"/>
      <c r="P355" s="50"/>
      <c r="Q355" s="50"/>
      <c r="R355" s="50"/>
      <c r="S355" s="50"/>
      <c r="T355" s="50"/>
      <c r="U355" s="50"/>
      <c r="V355" s="50"/>
      <c r="W355" s="50"/>
      <c r="X355" s="50"/>
      <c r="Y355" s="50"/>
      <c r="Z355" s="50"/>
      <c r="AA355" s="50"/>
      <c r="AB355" s="50"/>
      <c r="AC355" s="50"/>
      <c r="AD355" s="50"/>
      <c r="AE355" s="50"/>
      <c r="AF355" s="50"/>
      <c r="AG355" s="50"/>
      <c r="AH355" s="50"/>
      <c r="AI355" s="50"/>
    </row>
    <row r="356" spans="9:35">
      <c r="I356" s="50"/>
      <c r="J356" s="50"/>
      <c r="K356" s="50"/>
      <c r="L356" s="50"/>
      <c r="M356" s="50"/>
      <c r="N356" s="50"/>
      <c r="O356" s="50"/>
      <c r="P356" s="50"/>
      <c r="Q356" s="50"/>
      <c r="R356" s="50"/>
      <c r="S356" s="50"/>
      <c r="T356" s="50"/>
      <c r="U356" s="50"/>
      <c r="V356" s="50"/>
      <c r="W356" s="50"/>
      <c r="X356" s="50"/>
      <c r="Y356" s="50"/>
      <c r="Z356" s="50"/>
      <c r="AA356" s="50"/>
      <c r="AB356" s="50"/>
      <c r="AC356" s="50"/>
      <c r="AD356" s="50"/>
      <c r="AE356" s="50"/>
      <c r="AF356" s="50"/>
      <c r="AG356" s="50"/>
      <c r="AH356" s="50"/>
      <c r="AI356" s="50"/>
    </row>
    <row r="357" spans="9:35">
      <c r="I357" s="50"/>
      <c r="J357" s="50"/>
      <c r="K357" s="50"/>
      <c r="L357" s="50"/>
      <c r="M357" s="50"/>
      <c r="N357" s="50"/>
      <c r="O357" s="50"/>
      <c r="P357" s="50"/>
      <c r="Q357" s="50"/>
      <c r="R357" s="50"/>
      <c r="S357" s="50"/>
      <c r="T357" s="50"/>
      <c r="U357" s="50"/>
      <c r="V357" s="50"/>
      <c r="W357" s="50"/>
      <c r="X357" s="50"/>
      <c r="Y357" s="50"/>
      <c r="Z357" s="50"/>
      <c r="AA357" s="50"/>
      <c r="AB357" s="50"/>
      <c r="AC357" s="50"/>
      <c r="AD357" s="50"/>
      <c r="AE357" s="50"/>
      <c r="AF357" s="50"/>
      <c r="AG357" s="50"/>
      <c r="AH357" s="50"/>
      <c r="AI357" s="50"/>
    </row>
    <row r="358" spans="9:35">
      <c r="I358" s="50"/>
      <c r="J358" s="50"/>
      <c r="K358" s="50"/>
      <c r="L358" s="50"/>
      <c r="M358" s="50"/>
      <c r="N358" s="50"/>
      <c r="O358" s="50"/>
      <c r="P358" s="50"/>
      <c r="Q358" s="50"/>
      <c r="R358" s="50"/>
      <c r="S358" s="50"/>
      <c r="T358" s="50"/>
      <c r="U358" s="50"/>
      <c r="V358" s="50"/>
      <c r="W358" s="50"/>
      <c r="X358" s="50"/>
      <c r="Y358" s="50"/>
      <c r="Z358" s="50"/>
      <c r="AA358" s="50"/>
      <c r="AB358" s="50"/>
      <c r="AC358" s="50"/>
      <c r="AD358" s="50"/>
      <c r="AE358" s="50"/>
      <c r="AF358" s="50"/>
      <c r="AG358" s="50"/>
      <c r="AH358" s="50"/>
      <c r="AI358" s="50"/>
    </row>
    <row r="359" spans="9:35">
      <c r="I359" s="50"/>
      <c r="J359" s="50"/>
      <c r="K359" s="50"/>
      <c r="L359" s="50"/>
      <c r="M359" s="50"/>
      <c r="N359" s="50"/>
      <c r="O359" s="50"/>
      <c r="P359" s="50"/>
      <c r="Q359" s="50"/>
      <c r="R359" s="50"/>
      <c r="S359" s="50"/>
      <c r="T359" s="50"/>
      <c r="U359" s="50"/>
      <c r="V359" s="50"/>
      <c r="W359" s="50"/>
      <c r="X359" s="50"/>
      <c r="Y359" s="50"/>
      <c r="Z359" s="50"/>
      <c r="AA359" s="50"/>
      <c r="AB359" s="50"/>
      <c r="AC359" s="50"/>
      <c r="AD359" s="50"/>
      <c r="AE359" s="50"/>
      <c r="AF359" s="50"/>
      <c r="AG359" s="50"/>
      <c r="AH359" s="50"/>
      <c r="AI359" s="50"/>
    </row>
    <row r="360" spans="9:35">
      <c r="I360" s="50"/>
      <c r="J360" s="50"/>
      <c r="K360" s="50"/>
      <c r="L360" s="50"/>
      <c r="M360" s="50"/>
      <c r="N360" s="50"/>
      <c r="O360" s="50"/>
      <c r="P360" s="50"/>
      <c r="Q360" s="50"/>
      <c r="R360" s="50"/>
      <c r="S360" s="50"/>
      <c r="T360" s="50"/>
      <c r="U360" s="50"/>
      <c r="V360" s="50"/>
      <c r="W360" s="50"/>
      <c r="X360" s="50"/>
      <c r="Y360" s="50"/>
      <c r="Z360" s="50"/>
      <c r="AA360" s="50"/>
      <c r="AB360" s="50"/>
      <c r="AC360" s="50"/>
      <c r="AD360" s="50"/>
      <c r="AE360" s="50"/>
      <c r="AF360" s="50"/>
      <c r="AG360" s="50"/>
      <c r="AH360" s="50"/>
      <c r="AI360" s="50"/>
    </row>
    <row r="361" spans="9:35">
      <c r="I361" s="50"/>
      <c r="J361" s="50"/>
      <c r="K361" s="50"/>
      <c r="L361" s="50"/>
      <c r="M361" s="50"/>
      <c r="N361" s="50"/>
      <c r="O361" s="50"/>
      <c r="P361" s="50"/>
      <c r="Q361" s="50"/>
      <c r="R361" s="50"/>
      <c r="S361" s="50"/>
      <c r="T361" s="50"/>
      <c r="U361" s="50"/>
      <c r="V361" s="50"/>
      <c r="W361" s="50"/>
      <c r="X361" s="50"/>
      <c r="Y361" s="50"/>
      <c r="Z361" s="50"/>
      <c r="AA361" s="50"/>
      <c r="AB361" s="50"/>
      <c r="AC361" s="50"/>
      <c r="AD361" s="50"/>
      <c r="AE361" s="50"/>
      <c r="AF361" s="50"/>
      <c r="AG361" s="50"/>
      <c r="AH361" s="50"/>
      <c r="AI361" s="50"/>
    </row>
    <row r="362" spans="9:35">
      <c r="I362" s="50"/>
      <c r="J362" s="50"/>
      <c r="K362" s="50"/>
      <c r="L362" s="50"/>
      <c r="M362" s="50"/>
      <c r="N362" s="50"/>
      <c r="O362" s="50"/>
      <c r="P362" s="50"/>
      <c r="Q362" s="50"/>
      <c r="R362" s="50"/>
      <c r="S362" s="50"/>
      <c r="T362" s="50"/>
      <c r="U362" s="50"/>
      <c r="V362" s="50"/>
      <c r="W362" s="50"/>
      <c r="X362" s="50"/>
      <c r="Y362" s="50"/>
      <c r="Z362" s="50"/>
      <c r="AA362" s="50"/>
      <c r="AB362" s="50"/>
      <c r="AC362" s="50"/>
      <c r="AD362" s="50"/>
      <c r="AE362" s="50"/>
      <c r="AF362" s="50"/>
      <c r="AG362" s="50"/>
      <c r="AH362" s="50"/>
      <c r="AI362" s="50"/>
    </row>
    <row r="363" spans="9:35">
      <c r="I363" s="50"/>
      <c r="J363" s="50"/>
      <c r="K363" s="50"/>
      <c r="L363" s="50"/>
      <c r="M363" s="50"/>
      <c r="N363" s="50"/>
      <c r="O363" s="50"/>
      <c r="P363" s="50"/>
      <c r="Q363" s="50"/>
      <c r="R363" s="50"/>
      <c r="S363" s="50"/>
      <c r="T363" s="50"/>
      <c r="U363" s="50"/>
      <c r="V363" s="50"/>
      <c r="W363" s="50"/>
      <c r="X363" s="50"/>
      <c r="Y363" s="50"/>
      <c r="Z363" s="50"/>
      <c r="AA363" s="50"/>
      <c r="AB363" s="50"/>
      <c r="AC363" s="50"/>
      <c r="AD363" s="50"/>
      <c r="AE363" s="50"/>
      <c r="AF363" s="50"/>
      <c r="AG363" s="50"/>
      <c r="AH363" s="50"/>
      <c r="AI363" s="50"/>
    </row>
    <row r="364" spans="9:35">
      <c r="I364" s="50"/>
      <c r="J364" s="50"/>
      <c r="K364" s="50"/>
      <c r="L364" s="50"/>
      <c r="M364" s="50"/>
      <c r="N364" s="50"/>
      <c r="O364" s="50"/>
      <c r="P364" s="50"/>
      <c r="Q364" s="50"/>
      <c r="R364" s="50"/>
      <c r="S364" s="50"/>
      <c r="T364" s="50"/>
      <c r="U364" s="50"/>
      <c r="V364" s="50"/>
      <c r="W364" s="50"/>
      <c r="X364" s="50"/>
      <c r="Y364" s="50"/>
      <c r="Z364" s="50"/>
      <c r="AA364" s="50"/>
      <c r="AB364" s="50"/>
      <c r="AC364" s="50"/>
      <c r="AD364" s="50"/>
      <c r="AE364" s="50"/>
      <c r="AF364" s="50"/>
      <c r="AG364" s="50"/>
      <c r="AH364" s="50"/>
      <c r="AI364" s="50"/>
    </row>
    <row r="365" spans="9:35">
      <c r="I365" s="50"/>
      <c r="J365" s="50"/>
      <c r="K365" s="50"/>
      <c r="L365" s="50"/>
      <c r="M365" s="50"/>
      <c r="N365" s="50"/>
      <c r="O365" s="50"/>
      <c r="P365" s="50"/>
      <c r="Q365" s="50"/>
      <c r="R365" s="50"/>
      <c r="S365" s="50"/>
      <c r="T365" s="50"/>
      <c r="U365" s="50"/>
      <c r="V365" s="50"/>
      <c r="W365" s="50"/>
      <c r="X365" s="50"/>
      <c r="Y365" s="50"/>
      <c r="Z365" s="50"/>
      <c r="AA365" s="50"/>
      <c r="AB365" s="50"/>
      <c r="AC365" s="50"/>
      <c r="AD365" s="50"/>
      <c r="AE365" s="50"/>
      <c r="AF365" s="50"/>
      <c r="AG365" s="50"/>
      <c r="AH365" s="50"/>
      <c r="AI365" s="50"/>
    </row>
    <row r="366" spans="9:35">
      <c r="I366" s="50"/>
      <c r="J366" s="50"/>
      <c r="K366" s="50"/>
      <c r="L366" s="50"/>
      <c r="M366" s="50"/>
      <c r="N366" s="50"/>
      <c r="O366" s="50"/>
      <c r="P366" s="50"/>
      <c r="Q366" s="50"/>
      <c r="R366" s="50"/>
      <c r="S366" s="50"/>
      <c r="T366" s="50"/>
      <c r="U366" s="50"/>
      <c r="V366" s="50"/>
      <c r="W366" s="50"/>
      <c r="X366" s="50"/>
      <c r="Y366" s="50"/>
      <c r="Z366" s="50"/>
      <c r="AA366" s="50"/>
      <c r="AB366" s="50"/>
      <c r="AC366" s="50"/>
      <c r="AD366" s="50"/>
      <c r="AE366" s="50"/>
      <c r="AF366" s="50"/>
      <c r="AG366" s="50"/>
      <c r="AH366" s="50"/>
      <c r="AI366" s="50"/>
    </row>
    <row r="367" spans="9:35">
      <c r="I367" s="50"/>
      <c r="J367" s="50"/>
      <c r="K367" s="50"/>
      <c r="L367" s="50"/>
      <c r="M367" s="50"/>
      <c r="N367" s="50"/>
      <c r="O367" s="50"/>
      <c r="P367" s="50"/>
      <c r="Q367" s="50"/>
      <c r="R367" s="50"/>
      <c r="S367" s="50"/>
      <c r="T367" s="50"/>
      <c r="U367" s="50"/>
      <c r="V367" s="50"/>
      <c r="W367" s="50"/>
      <c r="X367" s="50"/>
      <c r="Y367" s="50"/>
      <c r="Z367" s="50"/>
      <c r="AA367" s="50"/>
      <c r="AB367" s="50"/>
      <c r="AC367" s="50"/>
      <c r="AD367" s="50"/>
      <c r="AE367" s="50"/>
      <c r="AF367" s="50"/>
      <c r="AG367" s="50"/>
      <c r="AH367" s="50"/>
      <c r="AI367" s="50"/>
    </row>
    <row r="368" spans="9:35">
      <c r="I368" s="50"/>
      <c r="J368" s="50"/>
      <c r="K368" s="50"/>
      <c r="L368" s="50"/>
      <c r="M368" s="50"/>
      <c r="N368" s="50"/>
      <c r="O368" s="50"/>
      <c r="P368" s="50"/>
      <c r="Q368" s="50"/>
      <c r="R368" s="50"/>
      <c r="S368" s="50"/>
      <c r="T368" s="50"/>
      <c r="U368" s="50"/>
      <c r="V368" s="50"/>
      <c r="W368" s="50"/>
      <c r="X368" s="50"/>
      <c r="Y368" s="50"/>
      <c r="Z368" s="50"/>
      <c r="AA368" s="50"/>
      <c r="AB368" s="50"/>
      <c r="AC368" s="50"/>
      <c r="AD368" s="50"/>
      <c r="AE368" s="50"/>
      <c r="AF368" s="50"/>
      <c r="AG368" s="50"/>
      <c r="AH368" s="50"/>
      <c r="AI368" s="50"/>
    </row>
    <row r="369" spans="9:35">
      <c r="I369" s="50"/>
      <c r="J369" s="50"/>
      <c r="K369" s="50"/>
      <c r="L369" s="50"/>
      <c r="M369" s="50"/>
      <c r="N369" s="50"/>
      <c r="O369" s="50"/>
      <c r="P369" s="50"/>
      <c r="Q369" s="50"/>
      <c r="R369" s="50"/>
      <c r="S369" s="50"/>
      <c r="T369" s="50"/>
      <c r="U369" s="50"/>
      <c r="V369" s="50"/>
      <c r="W369" s="50"/>
      <c r="X369" s="50"/>
      <c r="Y369" s="50"/>
      <c r="Z369" s="50"/>
      <c r="AA369" s="50"/>
      <c r="AB369" s="50"/>
      <c r="AC369" s="50"/>
      <c r="AD369" s="50"/>
      <c r="AE369" s="50"/>
      <c r="AF369" s="50"/>
      <c r="AG369" s="50"/>
      <c r="AH369" s="50"/>
      <c r="AI369" s="50"/>
    </row>
    <row r="370" spans="9:35">
      <c r="I370" s="50"/>
      <c r="J370" s="50"/>
      <c r="K370" s="50"/>
      <c r="L370" s="50"/>
      <c r="M370" s="50"/>
      <c r="N370" s="50"/>
      <c r="O370" s="50"/>
      <c r="P370" s="50"/>
      <c r="Q370" s="50"/>
      <c r="R370" s="50"/>
      <c r="S370" s="50"/>
      <c r="T370" s="50"/>
      <c r="U370" s="50"/>
      <c r="V370" s="50"/>
      <c r="W370" s="50"/>
      <c r="X370" s="50"/>
      <c r="Y370" s="50"/>
      <c r="Z370" s="50"/>
      <c r="AA370" s="50"/>
      <c r="AB370" s="50"/>
      <c r="AC370" s="50"/>
      <c r="AD370" s="50"/>
      <c r="AE370" s="50"/>
      <c r="AF370" s="50"/>
      <c r="AG370" s="50"/>
      <c r="AH370" s="50"/>
      <c r="AI370" s="50"/>
    </row>
    <row r="371" spans="9:35">
      <c r="I371" s="50"/>
      <c r="J371" s="50"/>
      <c r="K371" s="50"/>
      <c r="L371" s="50"/>
      <c r="M371" s="50"/>
      <c r="N371" s="50"/>
      <c r="O371" s="50"/>
      <c r="P371" s="50"/>
      <c r="Q371" s="50"/>
      <c r="R371" s="50"/>
      <c r="S371" s="50"/>
      <c r="T371" s="50"/>
      <c r="U371" s="50"/>
      <c r="V371" s="50"/>
      <c r="W371" s="50"/>
      <c r="X371" s="50"/>
      <c r="Y371" s="50"/>
      <c r="Z371" s="50"/>
      <c r="AA371" s="50"/>
      <c r="AB371" s="50"/>
      <c r="AC371" s="50"/>
      <c r="AD371" s="50"/>
      <c r="AE371" s="50"/>
      <c r="AF371" s="50"/>
      <c r="AG371" s="50"/>
      <c r="AH371" s="50"/>
      <c r="AI371" s="50"/>
    </row>
    <row r="372" spans="9:35">
      <c r="I372" s="50"/>
      <c r="J372" s="50"/>
      <c r="K372" s="50"/>
      <c r="L372" s="50"/>
      <c r="M372" s="50"/>
      <c r="N372" s="50"/>
      <c r="O372" s="50"/>
      <c r="P372" s="50"/>
      <c r="Q372" s="50"/>
      <c r="R372" s="50"/>
      <c r="S372" s="50"/>
      <c r="T372" s="50"/>
      <c r="U372" s="50"/>
      <c r="V372" s="50"/>
      <c r="W372" s="50"/>
      <c r="X372" s="50"/>
      <c r="Y372" s="50"/>
      <c r="Z372" s="50"/>
      <c r="AA372" s="50"/>
      <c r="AB372" s="50"/>
      <c r="AC372" s="50"/>
      <c r="AD372" s="50"/>
      <c r="AE372" s="50"/>
      <c r="AF372" s="50"/>
      <c r="AG372" s="50"/>
      <c r="AH372" s="50"/>
      <c r="AI372" s="50"/>
    </row>
    <row r="373" spans="9:35">
      <c r="I373" s="50"/>
      <c r="J373" s="50"/>
      <c r="K373" s="50"/>
      <c r="L373" s="50"/>
      <c r="M373" s="50"/>
      <c r="N373" s="50"/>
      <c r="O373" s="50"/>
      <c r="P373" s="50"/>
      <c r="Q373" s="50"/>
      <c r="R373" s="50"/>
      <c r="S373" s="50"/>
      <c r="T373" s="50"/>
      <c r="U373" s="50"/>
      <c r="V373" s="50"/>
      <c r="W373" s="50"/>
      <c r="X373" s="50"/>
      <c r="Y373" s="50"/>
      <c r="Z373" s="50"/>
      <c r="AA373" s="50"/>
      <c r="AB373" s="50"/>
      <c r="AC373" s="50"/>
      <c r="AD373" s="50"/>
      <c r="AE373" s="50"/>
      <c r="AF373" s="50"/>
      <c r="AG373" s="50"/>
      <c r="AH373" s="50"/>
      <c r="AI373" s="50"/>
    </row>
    <row r="374" spans="9:35">
      <c r="I374" s="50"/>
      <c r="J374" s="50"/>
      <c r="K374" s="50"/>
      <c r="L374" s="50"/>
      <c r="M374" s="50"/>
      <c r="N374" s="50"/>
      <c r="O374" s="50"/>
      <c r="P374" s="50"/>
      <c r="Q374" s="50"/>
      <c r="R374" s="50"/>
      <c r="S374" s="50"/>
      <c r="T374" s="50"/>
      <c r="U374" s="50"/>
      <c r="V374" s="50"/>
      <c r="W374" s="50"/>
      <c r="X374" s="50"/>
      <c r="Y374" s="50"/>
      <c r="Z374" s="50"/>
      <c r="AA374" s="50"/>
      <c r="AB374" s="50"/>
      <c r="AC374" s="50"/>
      <c r="AD374" s="50"/>
      <c r="AE374" s="50"/>
      <c r="AF374" s="50"/>
      <c r="AG374" s="50"/>
      <c r="AH374" s="50"/>
      <c r="AI374" s="50"/>
    </row>
    <row r="375" spans="9:35">
      <c r="I375" s="50"/>
      <c r="J375" s="50"/>
      <c r="K375" s="50"/>
      <c r="L375" s="50"/>
      <c r="M375" s="50"/>
      <c r="N375" s="50"/>
      <c r="O375" s="50"/>
      <c r="P375" s="50"/>
      <c r="Q375" s="50"/>
      <c r="R375" s="50"/>
      <c r="S375" s="50"/>
      <c r="T375" s="50"/>
      <c r="U375" s="50"/>
      <c r="V375" s="50"/>
      <c r="W375" s="50"/>
      <c r="X375" s="50"/>
      <c r="Y375" s="50"/>
      <c r="Z375" s="50"/>
      <c r="AA375" s="50"/>
      <c r="AB375" s="50"/>
      <c r="AC375" s="50"/>
      <c r="AD375" s="50"/>
      <c r="AE375" s="50"/>
      <c r="AF375" s="50"/>
      <c r="AG375" s="50"/>
      <c r="AH375" s="50"/>
      <c r="AI375" s="50"/>
    </row>
    <row r="376" spans="9:35">
      <c r="I376" s="50"/>
      <c r="J376" s="50"/>
      <c r="K376" s="50"/>
      <c r="L376" s="50"/>
      <c r="M376" s="50"/>
      <c r="N376" s="50"/>
      <c r="O376" s="50"/>
      <c r="P376" s="50"/>
      <c r="Q376" s="50"/>
      <c r="R376" s="50"/>
      <c r="S376" s="50"/>
      <c r="T376" s="50"/>
      <c r="U376" s="50"/>
      <c r="V376" s="50"/>
      <c r="W376" s="50"/>
      <c r="X376" s="50"/>
      <c r="Y376" s="50"/>
      <c r="Z376" s="50"/>
      <c r="AA376" s="50"/>
      <c r="AB376" s="50"/>
      <c r="AC376" s="50"/>
      <c r="AD376" s="50"/>
      <c r="AE376" s="50"/>
      <c r="AF376" s="50"/>
      <c r="AG376" s="50"/>
      <c r="AH376" s="50"/>
      <c r="AI376" s="50"/>
    </row>
    <row r="377" spans="9:35">
      <c r="I377" s="50"/>
      <c r="J377" s="50"/>
      <c r="K377" s="50"/>
      <c r="L377" s="50"/>
      <c r="M377" s="50"/>
      <c r="N377" s="50"/>
      <c r="O377" s="50"/>
      <c r="P377" s="50"/>
      <c r="Q377" s="50"/>
      <c r="R377" s="50"/>
      <c r="S377" s="50"/>
      <c r="T377" s="50"/>
      <c r="U377" s="50"/>
      <c r="V377" s="50"/>
      <c r="W377" s="50"/>
      <c r="X377" s="50"/>
      <c r="Y377" s="50"/>
      <c r="Z377" s="50"/>
      <c r="AA377" s="50"/>
      <c r="AB377" s="50"/>
      <c r="AC377" s="50"/>
      <c r="AD377" s="50"/>
      <c r="AE377" s="50"/>
      <c r="AF377" s="50"/>
      <c r="AG377" s="50"/>
      <c r="AH377" s="50"/>
      <c r="AI377" s="50"/>
    </row>
    <row r="378" spans="9:35">
      <c r="I378" s="50"/>
      <c r="J378" s="50"/>
      <c r="K378" s="50"/>
      <c r="L378" s="50"/>
      <c r="M378" s="50"/>
      <c r="N378" s="50"/>
      <c r="O378" s="50"/>
      <c r="P378" s="50"/>
      <c r="Q378" s="50"/>
      <c r="R378" s="50"/>
      <c r="S378" s="50"/>
      <c r="T378" s="50"/>
      <c r="U378" s="50"/>
      <c r="V378" s="50"/>
      <c r="W378" s="50"/>
      <c r="X378" s="50"/>
      <c r="Y378" s="50"/>
      <c r="Z378" s="50"/>
      <c r="AA378" s="50"/>
      <c r="AB378" s="50"/>
      <c r="AC378" s="50"/>
      <c r="AD378" s="50"/>
      <c r="AE378" s="50"/>
      <c r="AF378" s="50"/>
      <c r="AG378" s="50"/>
      <c r="AH378" s="50"/>
      <c r="AI378" s="50"/>
    </row>
    <row r="379" spans="9:35">
      <c r="I379" s="50"/>
      <c r="J379" s="50"/>
      <c r="K379" s="50"/>
      <c r="L379" s="50"/>
      <c r="M379" s="50"/>
      <c r="N379" s="50"/>
      <c r="O379" s="50"/>
      <c r="P379" s="50"/>
      <c r="Q379" s="50"/>
      <c r="R379" s="50"/>
      <c r="S379" s="50"/>
      <c r="T379" s="50"/>
      <c r="U379" s="50"/>
      <c r="V379" s="50"/>
      <c r="W379" s="50"/>
      <c r="X379" s="50"/>
      <c r="Y379" s="50"/>
      <c r="Z379" s="50"/>
      <c r="AA379" s="50"/>
      <c r="AB379" s="50"/>
      <c r="AC379" s="50"/>
      <c r="AD379" s="50"/>
      <c r="AE379" s="50"/>
      <c r="AF379" s="50"/>
      <c r="AG379" s="50"/>
      <c r="AH379" s="50"/>
      <c r="AI379" s="50"/>
    </row>
    <row r="380" spans="9:35">
      <c r="I380" s="50"/>
      <c r="J380" s="50"/>
      <c r="K380" s="50"/>
      <c r="L380" s="50"/>
      <c r="M380" s="50"/>
      <c r="N380" s="50"/>
      <c r="O380" s="50"/>
      <c r="P380" s="50"/>
      <c r="Q380" s="50"/>
      <c r="R380" s="50"/>
      <c r="S380" s="50"/>
      <c r="T380" s="50"/>
      <c r="U380" s="50"/>
      <c r="V380" s="50"/>
      <c r="W380" s="50"/>
      <c r="X380" s="50"/>
      <c r="Y380" s="50"/>
      <c r="Z380" s="50"/>
      <c r="AA380" s="50"/>
      <c r="AB380" s="50"/>
      <c r="AC380" s="50"/>
      <c r="AD380" s="50"/>
      <c r="AE380" s="50"/>
      <c r="AF380" s="50"/>
      <c r="AG380" s="50"/>
      <c r="AH380" s="50"/>
      <c r="AI380" s="50"/>
    </row>
    <row r="381" spans="9:35">
      <c r="I381" s="50"/>
      <c r="J381" s="50"/>
      <c r="K381" s="50"/>
      <c r="L381" s="50"/>
      <c r="M381" s="50"/>
      <c r="N381" s="50"/>
      <c r="O381" s="50"/>
      <c r="P381" s="50"/>
      <c r="Q381" s="50"/>
      <c r="R381" s="50"/>
      <c r="S381" s="50"/>
      <c r="T381" s="50"/>
      <c r="U381" s="50"/>
      <c r="V381" s="50"/>
      <c r="W381" s="50"/>
      <c r="X381" s="50"/>
      <c r="Y381" s="50"/>
      <c r="Z381" s="50"/>
      <c r="AA381" s="50"/>
      <c r="AB381" s="50"/>
      <c r="AC381" s="50"/>
      <c r="AD381" s="50"/>
      <c r="AE381" s="50"/>
      <c r="AF381" s="50"/>
      <c r="AG381" s="50"/>
      <c r="AH381" s="50"/>
      <c r="AI381" s="50"/>
    </row>
    <row r="382" spans="9:35">
      <c r="I382" s="50"/>
      <c r="J382" s="50"/>
      <c r="K382" s="50"/>
      <c r="L382" s="50"/>
      <c r="M382" s="50"/>
      <c r="N382" s="50"/>
      <c r="O382" s="50"/>
      <c r="P382" s="50"/>
      <c r="Q382" s="50"/>
      <c r="R382" s="50"/>
      <c r="S382" s="50"/>
      <c r="T382" s="50"/>
      <c r="U382" s="50"/>
      <c r="V382" s="50"/>
      <c r="W382" s="50"/>
      <c r="X382" s="50"/>
      <c r="Y382" s="50"/>
      <c r="Z382" s="50"/>
      <c r="AA382" s="50"/>
      <c r="AB382" s="50"/>
      <c r="AC382" s="50"/>
      <c r="AD382" s="50"/>
      <c r="AE382" s="50"/>
      <c r="AF382" s="50"/>
      <c r="AG382" s="50"/>
      <c r="AH382" s="50"/>
      <c r="AI382" s="50"/>
    </row>
    <row r="383" spans="9:35">
      <c r="I383" s="50"/>
      <c r="J383" s="50"/>
      <c r="K383" s="50"/>
      <c r="L383" s="50"/>
      <c r="M383" s="50"/>
      <c r="N383" s="50"/>
      <c r="O383" s="50"/>
      <c r="P383" s="50"/>
      <c r="Q383" s="50"/>
      <c r="R383" s="50"/>
      <c r="S383" s="50"/>
      <c r="T383" s="50"/>
      <c r="U383" s="50"/>
      <c r="V383" s="50"/>
      <c r="W383" s="50"/>
      <c r="X383" s="50"/>
      <c r="Y383" s="50"/>
      <c r="Z383" s="50"/>
      <c r="AA383" s="50"/>
      <c r="AB383" s="50"/>
      <c r="AC383" s="50"/>
      <c r="AD383" s="50"/>
      <c r="AE383" s="50"/>
      <c r="AF383" s="50"/>
      <c r="AG383" s="50"/>
      <c r="AH383" s="50"/>
      <c r="AI383" s="50"/>
    </row>
    <row r="384" spans="9:35">
      <c r="I384" s="50"/>
      <c r="J384" s="50"/>
      <c r="K384" s="50"/>
      <c r="L384" s="50"/>
      <c r="M384" s="50"/>
      <c r="N384" s="50"/>
      <c r="O384" s="50"/>
      <c r="P384" s="50"/>
      <c r="Q384" s="50"/>
      <c r="R384" s="50"/>
      <c r="S384" s="50"/>
      <c r="T384" s="50"/>
      <c r="U384" s="50"/>
      <c r="V384" s="50"/>
      <c r="W384" s="50"/>
      <c r="X384" s="50"/>
      <c r="Y384" s="50"/>
      <c r="Z384" s="50"/>
      <c r="AA384" s="50"/>
      <c r="AB384" s="50"/>
      <c r="AC384" s="50"/>
      <c r="AD384" s="50"/>
      <c r="AE384" s="50"/>
      <c r="AF384" s="50"/>
      <c r="AG384" s="50"/>
      <c r="AH384" s="50"/>
      <c r="AI384" s="50"/>
    </row>
    <row r="385" spans="9:35">
      <c r="I385" s="50"/>
      <c r="J385" s="50"/>
      <c r="K385" s="50"/>
      <c r="L385" s="50"/>
      <c r="M385" s="50"/>
      <c r="N385" s="50"/>
      <c r="O385" s="50"/>
      <c r="P385" s="50"/>
      <c r="Q385" s="50"/>
      <c r="R385" s="50"/>
      <c r="S385" s="50"/>
      <c r="T385" s="50"/>
      <c r="U385" s="50"/>
      <c r="V385" s="50"/>
      <c r="W385" s="50"/>
      <c r="X385" s="50"/>
      <c r="Y385" s="50"/>
      <c r="Z385" s="50"/>
      <c r="AA385" s="50"/>
      <c r="AB385" s="50"/>
      <c r="AC385" s="50"/>
      <c r="AD385" s="50"/>
      <c r="AE385" s="50"/>
      <c r="AF385" s="50"/>
      <c r="AG385" s="50"/>
      <c r="AH385" s="50"/>
      <c r="AI385" s="50"/>
    </row>
    <row r="386" spans="9:35">
      <c r="I386" s="50"/>
      <c r="J386" s="50"/>
      <c r="K386" s="50"/>
      <c r="L386" s="50"/>
      <c r="M386" s="50"/>
      <c r="N386" s="50"/>
      <c r="O386" s="50"/>
      <c r="P386" s="50"/>
      <c r="Q386" s="50"/>
      <c r="R386" s="50"/>
      <c r="S386" s="50"/>
      <c r="T386" s="50"/>
      <c r="U386" s="50"/>
      <c r="V386" s="50"/>
      <c r="W386" s="50"/>
      <c r="X386" s="50"/>
      <c r="Y386" s="50"/>
      <c r="Z386" s="50"/>
      <c r="AA386" s="50"/>
      <c r="AB386" s="50"/>
      <c r="AC386" s="50"/>
      <c r="AD386" s="50"/>
      <c r="AE386" s="50"/>
      <c r="AF386" s="50"/>
      <c r="AG386" s="50"/>
      <c r="AH386" s="50"/>
      <c r="AI386" s="50"/>
    </row>
    <row r="387" spans="9:35">
      <c r="I387" s="50"/>
      <c r="J387" s="50"/>
      <c r="K387" s="50"/>
      <c r="L387" s="50"/>
      <c r="M387" s="50"/>
      <c r="N387" s="50"/>
      <c r="O387" s="50"/>
      <c r="P387" s="50"/>
      <c r="Q387" s="50"/>
      <c r="R387" s="50"/>
      <c r="S387" s="50"/>
      <c r="T387" s="50"/>
      <c r="U387" s="50"/>
      <c r="V387" s="50"/>
      <c r="W387" s="50"/>
      <c r="X387" s="50"/>
      <c r="Y387" s="50"/>
      <c r="Z387" s="50"/>
      <c r="AA387" s="50"/>
      <c r="AB387" s="50"/>
      <c r="AC387" s="50"/>
      <c r="AD387" s="50"/>
      <c r="AE387" s="50"/>
      <c r="AF387" s="50"/>
      <c r="AG387" s="50"/>
      <c r="AH387" s="50"/>
      <c r="AI387" s="50"/>
    </row>
    <row r="388" spans="9:35">
      <c r="I388" s="50"/>
      <c r="J388" s="50"/>
      <c r="K388" s="50"/>
      <c r="L388" s="50"/>
      <c r="M388" s="50"/>
      <c r="N388" s="50"/>
      <c r="O388" s="50"/>
      <c r="P388" s="50"/>
      <c r="Q388" s="50"/>
      <c r="R388" s="50"/>
      <c r="S388" s="50"/>
      <c r="T388" s="50"/>
      <c r="U388" s="50"/>
      <c r="V388" s="50"/>
      <c r="W388" s="50"/>
      <c r="X388" s="50"/>
      <c r="Y388" s="50"/>
      <c r="Z388" s="50"/>
      <c r="AA388" s="50"/>
      <c r="AB388" s="50"/>
      <c r="AC388" s="50"/>
      <c r="AD388" s="50"/>
      <c r="AE388" s="50"/>
      <c r="AF388" s="50"/>
      <c r="AG388" s="50"/>
      <c r="AH388" s="50"/>
      <c r="AI388" s="50"/>
    </row>
    <row r="389" spans="9:35">
      <c r="I389" s="50"/>
      <c r="J389" s="50"/>
      <c r="K389" s="50"/>
      <c r="L389" s="50"/>
      <c r="M389" s="50"/>
      <c r="N389" s="50"/>
      <c r="O389" s="50"/>
      <c r="P389" s="50"/>
      <c r="Q389" s="50"/>
      <c r="R389" s="50"/>
      <c r="S389" s="50"/>
      <c r="T389" s="50"/>
      <c r="U389" s="50"/>
      <c r="V389" s="50"/>
      <c r="W389" s="50"/>
      <c r="X389" s="50"/>
      <c r="Y389" s="50"/>
      <c r="Z389" s="50"/>
      <c r="AA389" s="50"/>
      <c r="AB389" s="50"/>
      <c r="AC389" s="50"/>
      <c r="AD389" s="50"/>
      <c r="AE389" s="50"/>
      <c r="AF389" s="50"/>
      <c r="AG389" s="50"/>
      <c r="AH389" s="50"/>
      <c r="AI389" s="50"/>
    </row>
    <row r="390" spans="9:35">
      <c r="I390" s="50"/>
      <c r="J390" s="50"/>
      <c r="K390" s="50"/>
      <c r="L390" s="50"/>
      <c r="M390" s="50"/>
      <c r="N390" s="50"/>
      <c r="O390" s="50"/>
      <c r="P390" s="50"/>
      <c r="Q390" s="50"/>
      <c r="R390" s="50"/>
      <c r="S390" s="50"/>
      <c r="T390" s="50"/>
      <c r="U390" s="50"/>
      <c r="V390" s="50"/>
      <c r="W390" s="50"/>
      <c r="X390" s="50"/>
      <c r="Y390" s="50"/>
      <c r="Z390" s="50"/>
      <c r="AA390" s="50"/>
      <c r="AB390" s="50"/>
      <c r="AC390" s="50"/>
      <c r="AD390" s="50"/>
      <c r="AE390" s="50"/>
      <c r="AF390" s="50"/>
      <c r="AG390" s="50"/>
      <c r="AH390" s="50"/>
      <c r="AI390" s="50"/>
    </row>
    <row r="391" spans="9:35">
      <c r="I391" s="50"/>
      <c r="J391" s="50"/>
      <c r="K391" s="50"/>
      <c r="L391" s="50"/>
      <c r="M391" s="50"/>
      <c r="N391" s="50"/>
      <c r="O391" s="50"/>
      <c r="P391" s="50"/>
      <c r="Q391" s="50"/>
      <c r="R391" s="50"/>
      <c r="S391" s="50"/>
      <c r="T391" s="50"/>
      <c r="U391" s="50"/>
      <c r="V391" s="50"/>
      <c r="W391" s="50"/>
      <c r="X391" s="50"/>
      <c r="Y391" s="50"/>
      <c r="Z391" s="50"/>
      <c r="AA391" s="50"/>
      <c r="AB391" s="50"/>
      <c r="AC391" s="50"/>
      <c r="AD391" s="50"/>
      <c r="AE391" s="50"/>
      <c r="AF391" s="50"/>
      <c r="AG391" s="50"/>
      <c r="AH391" s="50"/>
      <c r="AI391" s="50"/>
    </row>
    <row r="392" spans="9:35">
      <c r="I392" s="50"/>
      <c r="J392" s="50"/>
      <c r="K392" s="50"/>
      <c r="L392" s="50"/>
      <c r="M392" s="50"/>
      <c r="N392" s="50"/>
      <c r="O392" s="50"/>
      <c r="P392" s="50"/>
      <c r="Q392" s="50"/>
      <c r="R392" s="50"/>
      <c r="S392" s="50"/>
      <c r="T392" s="50"/>
      <c r="U392" s="50"/>
      <c r="V392" s="50"/>
      <c r="W392" s="50"/>
      <c r="X392" s="50"/>
      <c r="Y392" s="50"/>
      <c r="Z392" s="50"/>
      <c r="AA392" s="50"/>
      <c r="AB392" s="50"/>
      <c r="AC392" s="50"/>
      <c r="AD392" s="50"/>
      <c r="AE392" s="50"/>
      <c r="AF392" s="50"/>
      <c r="AG392" s="50"/>
      <c r="AH392" s="50"/>
      <c r="AI392" s="50"/>
    </row>
    <row r="393" spans="9:35">
      <c r="I393" s="50"/>
      <c r="J393" s="50"/>
      <c r="K393" s="50"/>
      <c r="L393" s="50"/>
      <c r="M393" s="50"/>
      <c r="N393" s="50"/>
      <c r="O393" s="50"/>
      <c r="P393" s="50"/>
      <c r="Q393" s="50"/>
      <c r="R393" s="50"/>
      <c r="S393" s="50"/>
      <c r="T393" s="50"/>
      <c r="U393" s="50"/>
      <c r="V393" s="50"/>
      <c r="W393" s="50"/>
      <c r="X393" s="50"/>
      <c r="Y393" s="50"/>
      <c r="Z393" s="50"/>
      <c r="AA393" s="50"/>
      <c r="AB393" s="50"/>
      <c r="AC393" s="50"/>
      <c r="AD393" s="50"/>
      <c r="AE393" s="50"/>
      <c r="AF393" s="50"/>
      <c r="AG393" s="50"/>
      <c r="AH393" s="50"/>
      <c r="AI393" s="50"/>
    </row>
    <row r="394" spans="9:35">
      <c r="I394" s="50"/>
      <c r="J394" s="50"/>
      <c r="K394" s="50"/>
      <c r="L394" s="50"/>
      <c r="M394" s="50"/>
      <c r="N394" s="50"/>
      <c r="O394" s="50"/>
      <c r="P394" s="50"/>
      <c r="Q394" s="50"/>
      <c r="R394" s="50"/>
      <c r="S394" s="50"/>
      <c r="T394" s="50"/>
      <c r="U394" s="50"/>
      <c r="V394" s="50"/>
      <c r="W394" s="50"/>
      <c r="X394" s="50"/>
      <c r="Y394" s="50"/>
      <c r="Z394" s="50"/>
      <c r="AA394" s="50"/>
      <c r="AB394" s="50"/>
      <c r="AC394" s="50"/>
      <c r="AD394" s="50"/>
      <c r="AE394" s="50"/>
      <c r="AF394" s="50"/>
      <c r="AG394" s="50"/>
      <c r="AH394" s="50"/>
      <c r="AI394" s="50"/>
    </row>
    <row r="395" spans="9:35">
      <c r="I395" s="50"/>
      <c r="J395" s="50"/>
      <c r="K395" s="50"/>
      <c r="L395" s="50"/>
      <c r="M395" s="50"/>
      <c r="N395" s="50"/>
      <c r="O395" s="50"/>
      <c r="P395" s="50"/>
      <c r="Q395" s="50"/>
      <c r="R395" s="50"/>
      <c r="S395" s="50"/>
      <c r="T395" s="50"/>
      <c r="U395" s="50"/>
      <c r="V395" s="50"/>
      <c r="W395" s="50"/>
      <c r="X395" s="50"/>
      <c r="Y395" s="50"/>
      <c r="Z395" s="50"/>
      <c r="AA395" s="50"/>
      <c r="AB395" s="50"/>
      <c r="AC395" s="50"/>
      <c r="AD395" s="50"/>
      <c r="AE395" s="50"/>
      <c r="AF395" s="50"/>
      <c r="AG395" s="50"/>
      <c r="AH395" s="50"/>
      <c r="AI395" s="50"/>
    </row>
    <row r="396" spans="9:35">
      <c r="I396" s="50"/>
      <c r="J396" s="50"/>
      <c r="K396" s="50"/>
      <c r="L396" s="50"/>
      <c r="M396" s="50"/>
      <c r="N396" s="50"/>
      <c r="O396" s="50"/>
      <c r="P396" s="50"/>
      <c r="Q396" s="50"/>
      <c r="R396" s="50"/>
      <c r="S396" s="50"/>
      <c r="T396" s="50"/>
      <c r="U396" s="50"/>
      <c r="V396" s="50"/>
      <c r="W396" s="50"/>
      <c r="X396" s="50"/>
      <c r="Y396" s="50"/>
      <c r="Z396" s="50"/>
      <c r="AA396" s="50"/>
      <c r="AB396" s="50"/>
      <c r="AC396" s="50"/>
      <c r="AD396" s="50"/>
      <c r="AE396" s="50"/>
      <c r="AF396" s="50"/>
      <c r="AG396" s="50"/>
      <c r="AH396" s="50"/>
      <c r="AI396" s="50"/>
    </row>
    <row r="397" spans="9:35">
      <c r="I397" s="50"/>
      <c r="J397" s="50"/>
      <c r="K397" s="50"/>
      <c r="L397" s="50"/>
      <c r="M397" s="50"/>
      <c r="N397" s="50"/>
      <c r="O397" s="50"/>
      <c r="P397" s="50"/>
      <c r="Q397" s="50"/>
      <c r="R397" s="50"/>
      <c r="S397" s="50"/>
      <c r="T397" s="50"/>
      <c r="U397" s="50"/>
      <c r="V397" s="50"/>
      <c r="W397" s="50"/>
      <c r="X397" s="50"/>
      <c r="Y397" s="50"/>
      <c r="Z397" s="50"/>
      <c r="AA397" s="50"/>
      <c r="AB397" s="50"/>
      <c r="AC397" s="50"/>
      <c r="AD397" s="50"/>
      <c r="AE397" s="50"/>
      <c r="AF397" s="50"/>
      <c r="AG397" s="50"/>
      <c r="AH397" s="50"/>
      <c r="AI397" s="50"/>
    </row>
    <row r="398" spans="9:35">
      <c r="I398" s="50"/>
      <c r="J398" s="50"/>
      <c r="K398" s="50"/>
      <c r="L398" s="50"/>
      <c r="M398" s="50"/>
      <c r="N398" s="50"/>
      <c r="O398" s="50"/>
      <c r="P398" s="50"/>
      <c r="Q398" s="50"/>
      <c r="R398" s="50"/>
      <c r="S398" s="50"/>
      <c r="T398" s="50"/>
      <c r="U398" s="50"/>
      <c r="V398" s="50"/>
      <c r="W398" s="50"/>
      <c r="X398" s="50"/>
      <c r="Y398" s="50"/>
      <c r="Z398" s="50"/>
      <c r="AA398" s="50"/>
      <c r="AB398" s="50"/>
      <c r="AC398" s="50"/>
      <c r="AD398" s="50"/>
      <c r="AE398" s="50"/>
      <c r="AF398" s="50"/>
      <c r="AG398" s="50"/>
      <c r="AH398" s="50"/>
      <c r="AI398" s="50"/>
    </row>
    <row r="399" spans="9:35">
      <c r="I399" s="50"/>
      <c r="J399" s="50"/>
      <c r="K399" s="50"/>
      <c r="L399" s="50"/>
      <c r="M399" s="50"/>
      <c r="N399" s="50"/>
      <c r="O399" s="50"/>
      <c r="P399" s="50"/>
      <c r="Q399" s="50"/>
      <c r="R399" s="50"/>
      <c r="S399" s="50"/>
      <c r="T399" s="50"/>
      <c r="U399" s="50"/>
      <c r="V399" s="50"/>
      <c r="W399" s="50"/>
      <c r="X399" s="50"/>
      <c r="Y399" s="50"/>
      <c r="Z399" s="50"/>
      <c r="AA399" s="50"/>
      <c r="AB399" s="50"/>
      <c r="AC399" s="50"/>
      <c r="AD399" s="50"/>
      <c r="AE399" s="50"/>
      <c r="AF399" s="50"/>
      <c r="AG399" s="50"/>
      <c r="AH399" s="50"/>
      <c r="AI399" s="50"/>
    </row>
    <row r="400" spans="9:35">
      <c r="I400" s="50"/>
      <c r="J400" s="50"/>
      <c r="K400" s="50"/>
      <c r="L400" s="50"/>
      <c r="M400" s="50"/>
      <c r="N400" s="50"/>
      <c r="O400" s="50"/>
      <c r="P400" s="50"/>
      <c r="Q400" s="50"/>
      <c r="R400" s="50"/>
      <c r="S400" s="50"/>
      <c r="T400" s="50"/>
      <c r="U400" s="50"/>
      <c r="V400" s="50"/>
      <c r="W400" s="50"/>
      <c r="X400" s="50"/>
      <c r="Y400" s="50"/>
      <c r="Z400" s="50"/>
      <c r="AA400" s="50"/>
      <c r="AB400" s="50"/>
      <c r="AC400" s="50"/>
      <c r="AD400" s="50"/>
      <c r="AE400" s="50"/>
      <c r="AF400" s="50"/>
      <c r="AG400" s="50"/>
      <c r="AH400" s="50"/>
      <c r="AI400" s="50"/>
    </row>
    <row r="401" spans="9:35">
      <c r="I401" s="50"/>
      <c r="J401" s="50"/>
      <c r="K401" s="50"/>
      <c r="L401" s="50"/>
      <c r="M401" s="50"/>
      <c r="N401" s="50"/>
      <c r="O401" s="50"/>
      <c r="P401" s="50"/>
      <c r="Q401" s="50"/>
      <c r="R401" s="50"/>
      <c r="S401" s="50"/>
      <c r="T401" s="50"/>
      <c r="U401" s="50"/>
      <c r="V401" s="50"/>
      <c r="W401" s="50"/>
      <c r="X401" s="50"/>
      <c r="Y401" s="50"/>
      <c r="Z401" s="50"/>
      <c r="AA401" s="50"/>
      <c r="AB401" s="50"/>
      <c r="AC401" s="50"/>
      <c r="AD401" s="50"/>
      <c r="AE401" s="50"/>
      <c r="AF401" s="50"/>
      <c r="AG401" s="50"/>
      <c r="AH401" s="50"/>
      <c r="AI401" s="50"/>
    </row>
    <row r="402" spans="9:35">
      <c r="I402" s="50"/>
      <c r="J402" s="50"/>
      <c r="K402" s="50"/>
      <c r="L402" s="50"/>
      <c r="M402" s="50"/>
      <c r="N402" s="50"/>
      <c r="O402" s="50"/>
      <c r="P402" s="50"/>
      <c r="Q402" s="50"/>
      <c r="R402" s="50"/>
      <c r="S402" s="50"/>
      <c r="T402" s="50"/>
      <c r="U402" s="50"/>
      <c r="V402" s="50"/>
      <c r="W402" s="50"/>
      <c r="X402" s="50"/>
      <c r="Y402" s="50"/>
      <c r="Z402" s="50"/>
      <c r="AA402" s="50"/>
      <c r="AB402" s="50"/>
      <c r="AC402" s="50"/>
      <c r="AD402" s="50"/>
      <c r="AE402" s="50"/>
      <c r="AF402" s="50"/>
      <c r="AG402" s="50"/>
      <c r="AH402" s="50"/>
      <c r="AI402" s="50"/>
    </row>
    <row r="403" spans="9:35">
      <c r="I403" s="50"/>
      <c r="J403" s="50"/>
      <c r="K403" s="50"/>
      <c r="L403" s="50"/>
      <c r="M403" s="50"/>
      <c r="N403" s="50"/>
      <c r="O403" s="50"/>
      <c r="P403" s="50"/>
      <c r="Q403" s="50"/>
      <c r="R403" s="50"/>
      <c r="S403" s="50"/>
      <c r="T403" s="50"/>
      <c r="U403" s="50"/>
      <c r="V403" s="50"/>
      <c r="W403" s="50"/>
      <c r="X403" s="50"/>
      <c r="Y403" s="50"/>
      <c r="Z403" s="50"/>
      <c r="AA403" s="50"/>
      <c r="AB403" s="50"/>
      <c r="AC403" s="50"/>
      <c r="AD403" s="50"/>
      <c r="AE403" s="50"/>
      <c r="AF403" s="50"/>
      <c r="AG403" s="50"/>
      <c r="AH403" s="50"/>
      <c r="AI403" s="50"/>
    </row>
    <row r="404" spans="9:35">
      <c r="I404" s="50"/>
      <c r="J404" s="50"/>
      <c r="K404" s="50"/>
      <c r="L404" s="50"/>
      <c r="M404" s="50"/>
      <c r="N404" s="50"/>
      <c r="O404" s="50"/>
      <c r="P404" s="50"/>
      <c r="Q404" s="50"/>
      <c r="R404" s="50"/>
      <c r="S404" s="50"/>
      <c r="T404" s="50"/>
      <c r="U404" s="50"/>
      <c r="V404" s="50"/>
      <c r="W404" s="50"/>
      <c r="X404" s="50"/>
      <c r="Y404" s="50"/>
      <c r="Z404" s="50"/>
      <c r="AA404" s="50"/>
      <c r="AB404" s="50"/>
      <c r="AC404" s="50"/>
      <c r="AD404" s="50"/>
      <c r="AE404" s="50"/>
      <c r="AF404" s="50"/>
      <c r="AG404" s="50"/>
      <c r="AH404" s="50"/>
      <c r="AI404" s="50"/>
    </row>
    <row r="405" spans="9:35">
      <c r="I405" s="50"/>
      <c r="J405" s="50"/>
      <c r="K405" s="50"/>
      <c r="L405" s="50"/>
      <c r="M405" s="50"/>
      <c r="N405" s="50"/>
      <c r="O405" s="50"/>
      <c r="P405" s="50"/>
      <c r="Q405" s="50"/>
      <c r="R405" s="50"/>
      <c r="S405" s="50"/>
      <c r="T405" s="50"/>
      <c r="U405" s="50"/>
      <c r="V405" s="50"/>
      <c r="W405" s="50"/>
      <c r="X405" s="50"/>
      <c r="Y405" s="50"/>
      <c r="Z405" s="50"/>
      <c r="AA405" s="50"/>
      <c r="AB405" s="50"/>
      <c r="AC405" s="50"/>
      <c r="AD405" s="50"/>
      <c r="AE405" s="50"/>
      <c r="AF405" s="50"/>
      <c r="AG405" s="50"/>
      <c r="AH405" s="50"/>
      <c r="AI405" s="50"/>
    </row>
    <row r="406" spans="9:35">
      <c r="I406" s="50"/>
      <c r="J406" s="50"/>
      <c r="K406" s="50"/>
      <c r="L406" s="50"/>
      <c r="M406" s="50"/>
      <c r="N406" s="50"/>
      <c r="O406" s="50"/>
      <c r="P406" s="50"/>
      <c r="Q406" s="50"/>
      <c r="R406" s="50"/>
      <c r="S406" s="50"/>
      <c r="T406" s="50"/>
      <c r="U406" s="50"/>
      <c r="V406" s="50"/>
      <c r="W406" s="50"/>
      <c r="X406" s="50"/>
      <c r="Y406" s="50"/>
      <c r="Z406" s="50"/>
      <c r="AA406" s="50"/>
      <c r="AB406" s="50"/>
      <c r="AC406" s="50"/>
      <c r="AD406" s="50"/>
      <c r="AE406" s="50"/>
      <c r="AF406" s="50"/>
      <c r="AG406" s="50"/>
      <c r="AH406" s="50"/>
      <c r="AI406" s="50"/>
    </row>
    <row r="407" spans="9:35">
      <c r="I407" s="50"/>
      <c r="J407" s="50"/>
      <c r="K407" s="50"/>
      <c r="L407" s="50"/>
      <c r="M407" s="50"/>
      <c r="N407" s="50"/>
      <c r="O407" s="50"/>
      <c r="P407" s="50"/>
      <c r="Q407" s="50"/>
      <c r="R407" s="50"/>
      <c r="S407" s="50"/>
      <c r="T407" s="50"/>
      <c r="U407" s="50"/>
      <c r="V407" s="50"/>
      <c r="W407" s="50"/>
      <c r="X407" s="50"/>
      <c r="Y407" s="50"/>
      <c r="Z407" s="50"/>
      <c r="AA407" s="50"/>
      <c r="AB407" s="50"/>
      <c r="AC407" s="50"/>
      <c r="AD407" s="50"/>
      <c r="AE407" s="50"/>
      <c r="AF407" s="50"/>
      <c r="AG407" s="50"/>
      <c r="AH407" s="50"/>
      <c r="AI407" s="50"/>
    </row>
    <row r="408" spans="9:35">
      <c r="I408" s="50"/>
      <c r="J408" s="50"/>
      <c r="K408" s="50"/>
      <c r="L408" s="50"/>
      <c r="M408" s="50"/>
      <c r="N408" s="50"/>
      <c r="O408" s="50"/>
      <c r="P408" s="50"/>
      <c r="Q408" s="50"/>
      <c r="R408" s="50"/>
      <c r="S408" s="50"/>
      <c r="T408" s="50"/>
      <c r="U408" s="50"/>
      <c r="V408" s="50"/>
      <c r="W408" s="50"/>
      <c r="X408" s="50"/>
      <c r="Y408" s="50"/>
      <c r="Z408" s="50"/>
      <c r="AA408" s="50"/>
      <c r="AB408" s="50"/>
      <c r="AC408" s="50"/>
      <c r="AD408" s="50"/>
      <c r="AE408" s="50"/>
      <c r="AF408" s="50"/>
      <c r="AG408" s="50"/>
      <c r="AH408" s="50"/>
      <c r="AI408" s="50"/>
    </row>
    <row r="409" spans="9:35">
      <c r="I409" s="50"/>
      <c r="J409" s="50"/>
      <c r="K409" s="50"/>
      <c r="L409" s="50"/>
      <c r="M409" s="50"/>
      <c r="N409" s="50"/>
      <c r="O409" s="50"/>
      <c r="P409" s="50"/>
      <c r="Q409" s="50"/>
      <c r="R409" s="50"/>
      <c r="S409" s="50"/>
      <c r="T409" s="50"/>
      <c r="U409" s="50"/>
      <c r="V409" s="50"/>
      <c r="W409" s="50"/>
      <c r="X409" s="50"/>
      <c r="Y409" s="50"/>
      <c r="Z409" s="50"/>
      <c r="AA409" s="50"/>
      <c r="AB409" s="50"/>
      <c r="AC409" s="50"/>
      <c r="AD409" s="50"/>
      <c r="AE409" s="50"/>
      <c r="AF409" s="50"/>
      <c r="AG409" s="50"/>
      <c r="AH409" s="50"/>
      <c r="AI409" s="50"/>
    </row>
    <row r="410" spans="9:35">
      <c r="I410" s="50"/>
      <c r="J410" s="50"/>
      <c r="K410" s="50"/>
      <c r="L410" s="50"/>
      <c r="M410" s="50"/>
      <c r="N410" s="50"/>
      <c r="O410" s="50"/>
      <c r="P410" s="50"/>
      <c r="Q410" s="50"/>
      <c r="R410" s="50"/>
      <c r="S410" s="50"/>
      <c r="T410" s="50"/>
      <c r="U410" s="50"/>
      <c r="V410" s="50"/>
      <c r="W410" s="50"/>
      <c r="X410" s="50"/>
      <c r="Y410" s="50"/>
      <c r="Z410" s="50"/>
      <c r="AA410" s="50"/>
      <c r="AB410" s="50"/>
      <c r="AC410" s="50"/>
      <c r="AD410" s="50"/>
      <c r="AE410" s="50"/>
      <c r="AF410" s="50"/>
      <c r="AG410" s="50"/>
      <c r="AH410" s="50"/>
      <c r="AI410" s="50"/>
    </row>
    <row r="411" spans="9:35">
      <c r="I411" s="50"/>
      <c r="J411" s="50"/>
      <c r="K411" s="50"/>
      <c r="L411" s="50"/>
      <c r="M411" s="50"/>
      <c r="N411" s="50"/>
      <c r="O411" s="50"/>
      <c r="P411" s="50"/>
      <c r="Q411" s="50"/>
      <c r="R411" s="50"/>
      <c r="S411" s="50"/>
      <c r="T411" s="50"/>
      <c r="U411" s="50"/>
      <c r="V411" s="50"/>
      <c r="W411" s="50"/>
      <c r="X411" s="50"/>
      <c r="Y411" s="50"/>
      <c r="Z411" s="50"/>
      <c r="AA411" s="50"/>
      <c r="AB411" s="50"/>
      <c r="AC411" s="50"/>
      <c r="AD411" s="50"/>
      <c r="AE411" s="50"/>
      <c r="AF411" s="50"/>
      <c r="AG411" s="50"/>
      <c r="AH411" s="50"/>
      <c r="AI411" s="50"/>
    </row>
    <row r="412" spans="9:35">
      <c r="I412" s="50"/>
      <c r="J412" s="50"/>
      <c r="K412" s="50"/>
      <c r="L412" s="50"/>
      <c r="M412" s="50"/>
      <c r="N412" s="50"/>
      <c r="O412" s="50"/>
      <c r="P412" s="50"/>
      <c r="Q412" s="50"/>
      <c r="R412" s="50"/>
      <c r="S412" s="50"/>
      <c r="T412" s="50"/>
      <c r="U412" s="50"/>
      <c r="V412" s="50"/>
      <c r="W412" s="50"/>
      <c r="X412" s="50"/>
      <c r="Y412" s="50"/>
      <c r="Z412" s="50"/>
      <c r="AA412" s="50"/>
      <c r="AB412" s="50"/>
      <c r="AC412" s="50"/>
      <c r="AD412" s="50"/>
      <c r="AE412" s="50"/>
      <c r="AF412" s="50"/>
      <c r="AG412" s="50"/>
      <c r="AH412" s="50"/>
      <c r="AI412" s="50"/>
    </row>
    <row r="413" spans="9:35">
      <c r="I413" s="50"/>
      <c r="J413" s="50"/>
      <c r="K413" s="50"/>
      <c r="L413" s="50"/>
      <c r="M413" s="50"/>
      <c r="N413" s="50"/>
      <c r="O413" s="50"/>
      <c r="P413" s="50"/>
      <c r="Q413" s="50"/>
      <c r="R413" s="50"/>
      <c r="S413" s="50"/>
      <c r="T413" s="50"/>
      <c r="U413" s="50"/>
      <c r="V413" s="50"/>
      <c r="W413" s="50"/>
      <c r="X413" s="50"/>
      <c r="Y413" s="50"/>
      <c r="Z413" s="50"/>
      <c r="AA413" s="50"/>
      <c r="AB413" s="50"/>
      <c r="AC413" s="50"/>
      <c r="AD413" s="50"/>
      <c r="AE413" s="50"/>
      <c r="AF413" s="50"/>
      <c r="AG413" s="50"/>
      <c r="AH413" s="50"/>
      <c r="AI413" s="50"/>
    </row>
    <row r="414" spans="9:35">
      <c r="I414" s="50"/>
      <c r="J414" s="50"/>
      <c r="K414" s="50"/>
      <c r="L414" s="50"/>
      <c r="M414" s="50"/>
      <c r="N414" s="50"/>
      <c r="O414" s="50"/>
      <c r="P414" s="50"/>
      <c r="Q414" s="50"/>
      <c r="R414" s="50"/>
      <c r="S414" s="50"/>
      <c r="T414" s="50"/>
      <c r="U414" s="50"/>
      <c r="V414" s="50"/>
      <c r="W414" s="50"/>
      <c r="X414" s="50"/>
      <c r="Y414" s="50"/>
      <c r="Z414" s="50"/>
      <c r="AA414" s="50"/>
      <c r="AB414" s="50"/>
      <c r="AC414" s="50"/>
      <c r="AD414" s="50"/>
      <c r="AE414" s="50"/>
      <c r="AF414" s="50"/>
      <c r="AG414" s="50"/>
      <c r="AH414" s="50"/>
      <c r="AI414" s="50"/>
    </row>
    <row r="415" spans="9:35">
      <c r="I415" s="50"/>
      <c r="J415" s="50"/>
      <c r="K415" s="50"/>
      <c r="L415" s="50"/>
      <c r="M415" s="50"/>
      <c r="N415" s="50"/>
      <c r="O415" s="50"/>
      <c r="P415" s="50"/>
      <c r="Q415" s="50"/>
      <c r="R415" s="50"/>
      <c r="S415" s="50"/>
      <c r="T415" s="50"/>
      <c r="U415" s="50"/>
      <c r="V415" s="50"/>
      <c r="W415" s="50"/>
      <c r="X415" s="50"/>
      <c r="Y415" s="50"/>
      <c r="Z415" s="50"/>
      <c r="AA415" s="50"/>
      <c r="AB415" s="50"/>
      <c r="AC415" s="50"/>
      <c r="AD415" s="50"/>
      <c r="AE415" s="50"/>
      <c r="AF415" s="50"/>
      <c r="AG415" s="50"/>
      <c r="AH415" s="50"/>
      <c r="AI415" s="50"/>
    </row>
    <row r="416" spans="9:35">
      <c r="I416" s="50"/>
      <c r="J416" s="50"/>
      <c r="K416" s="50"/>
      <c r="L416" s="50"/>
      <c r="M416" s="50"/>
      <c r="N416" s="50"/>
      <c r="O416" s="50"/>
      <c r="P416" s="50"/>
      <c r="Q416" s="50"/>
      <c r="R416" s="50"/>
      <c r="S416" s="50"/>
      <c r="T416" s="50"/>
      <c r="U416" s="50"/>
      <c r="V416" s="50"/>
      <c r="W416" s="50"/>
      <c r="X416" s="50"/>
      <c r="Y416" s="50"/>
      <c r="Z416" s="50"/>
      <c r="AA416" s="50"/>
      <c r="AB416" s="50"/>
      <c r="AC416" s="50"/>
      <c r="AD416" s="50"/>
      <c r="AE416" s="50"/>
      <c r="AF416" s="50"/>
      <c r="AG416" s="50"/>
      <c r="AH416" s="50"/>
      <c r="AI416" s="50"/>
    </row>
    <row r="417" spans="9:35">
      <c r="I417" s="50"/>
      <c r="J417" s="50"/>
      <c r="K417" s="50"/>
      <c r="L417" s="50"/>
      <c r="M417" s="50"/>
      <c r="N417" s="50"/>
      <c r="O417" s="50"/>
      <c r="P417" s="50"/>
      <c r="Q417" s="50"/>
      <c r="R417" s="50"/>
      <c r="S417" s="50"/>
      <c r="T417" s="50"/>
      <c r="U417" s="50"/>
      <c r="V417" s="50"/>
      <c r="W417" s="50"/>
      <c r="X417" s="50"/>
      <c r="Y417" s="50"/>
      <c r="Z417" s="50"/>
      <c r="AA417" s="50"/>
      <c r="AB417" s="50"/>
      <c r="AC417" s="50"/>
      <c r="AD417" s="50"/>
      <c r="AE417" s="50"/>
      <c r="AF417" s="50"/>
      <c r="AG417" s="50"/>
      <c r="AH417" s="50"/>
      <c r="AI417" s="50"/>
    </row>
    <row r="418" spans="9:35">
      <c r="I418" s="50"/>
      <c r="J418" s="50"/>
      <c r="K418" s="50"/>
      <c r="L418" s="50"/>
      <c r="M418" s="50"/>
      <c r="N418" s="50"/>
      <c r="O418" s="50"/>
      <c r="P418" s="50"/>
      <c r="Q418" s="50"/>
      <c r="R418" s="50"/>
      <c r="S418" s="50"/>
      <c r="T418" s="50"/>
      <c r="U418" s="50"/>
      <c r="V418" s="50"/>
      <c r="W418" s="50"/>
      <c r="X418" s="50"/>
      <c r="Y418" s="50"/>
      <c r="Z418" s="50"/>
      <c r="AA418" s="50"/>
      <c r="AB418" s="50"/>
      <c r="AC418" s="50"/>
      <c r="AD418" s="50"/>
      <c r="AE418" s="50"/>
      <c r="AF418" s="50"/>
      <c r="AG418" s="50"/>
      <c r="AH418" s="50"/>
      <c r="AI418" s="50"/>
    </row>
    <row r="419" spans="9:35">
      <c r="I419" s="50"/>
      <c r="J419" s="50"/>
      <c r="K419" s="50"/>
      <c r="L419" s="50"/>
      <c r="M419" s="50"/>
      <c r="N419" s="50"/>
      <c r="O419" s="50"/>
      <c r="P419" s="50"/>
      <c r="Q419" s="50"/>
      <c r="R419" s="50"/>
      <c r="S419" s="50"/>
      <c r="T419" s="50"/>
      <c r="U419" s="50"/>
      <c r="V419" s="50"/>
      <c r="W419" s="50"/>
      <c r="X419" s="50"/>
      <c r="Y419" s="50"/>
      <c r="Z419" s="50"/>
      <c r="AA419" s="50"/>
      <c r="AB419" s="50"/>
      <c r="AC419" s="50"/>
      <c r="AD419" s="50"/>
      <c r="AE419" s="50"/>
      <c r="AF419" s="50"/>
      <c r="AG419" s="50"/>
      <c r="AH419" s="50"/>
      <c r="AI419" s="50"/>
    </row>
    <row r="420" spans="9:35">
      <c r="I420" s="50"/>
      <c r="J420" s="50"/>
      <c r="K420" s="50"/>
      <c r="L420" s="50"/>
      <c r="M420" s="50"/>
      <c r="N420" s="50"/>
      <c r="O420" s="50"/>
      <c r="P420" s="50"/>
      <c r="Q420" s="50"/>
      <c r="R420" s="50"/>
      <c r="S420" s="50"/>
      <c r="T420" s="50"/>
      <c r="U420" s="50"/>
      <c r="V420" s="50"/>
      <c r="W420" s="50"/>
      <c r="X420" s="50"/>
      <c r="Y420" s="50"/>
      <c r="Z420" s="50"/>
      <c r="AA420" s="50"/>
      <c r="AB420" s="50"/>
      <c r="AC420" s="50"/>
      <c r="AD420" s="50"/>
      <c r="AE420" s="50"/>
      <c r="AF420" s="50"/>
      <c r="AG420" s="50"/>
      <c r="AH420" s="50"/>
      <c r="AI420" s="50"/>
    </row>
    <row r="421" spans="9:35">
      <c r="I421" s="50"/>
      <c r="J421" s="50"/>
      <c r="K421" s="50"/>
      <c r="L421" s="50"/>
      <c r="M421" s="50"/>
      <c r="N421" s="50"/>
      <c r="O421" s="50"/>
      <c r="P421" s="50"/>
      <c r="Q421" s="50"/>
      <c r="R421" s="50"/>
      <c r="S421" s="50"/>
      <c r="T421" s="50"/>
      <c r="U421" s="50"/>
      <c r="V421" s="50"/>
      <c r="W421" s="50"/>
      <c r="X421" s="50"/>
      <c r="Y421" s="50"/>
      <c r="Z421" s="50"/>
      <c r="AA421" s="50"/>
      <c r="AB421" s="50"/>
      <c r="AC421" s="50"/>
      <c r="AD421" s="50"/>
      <c r="AE421" s="50"/>
      <c r="AF421" s="50"/>
      <c r="AG421" s="50"/>
      <c r="AH421" s="50"/>
      <c r="AI421" s="50"/>
    </row>
    <row r="422" spans="9:35">
      <c r="I422" s="50"/>
      <c r="J422" s="50"/>
      <c r="K422" s="50"/>
      <c r="L422" s="50"/>
      <c r="M422" s="50"/>
      <c r="N422" s="50"/>
      <c r="O422" s="50"/>
      <c r="P422" s="50"/>
      <c r="Q422" s="50"/>
      <c r="R422" s="50"/>
      <c r="S422" s="50"/>
      <c r="T422" s="50"/>
      <c r="U422" s="50"/>
      <c r="V422" s="50"/>
      <c r="W422" s="50"/>
      <c r="X422" s="50"/>
      <c r="Y422" s="50"/>
      <c r="Z422" s="50"/>
      <c r="AA422" s="50"/>
      <c r="AB422" s="50"/>
      <c r="AC422" s="50"/>
      <c r="AD422" s="50"/>
      <c r="AE422" s="50"/>
      <c r="AF422" s="50"/>
      <c r="AG422" s="50"/>
      <c r="AH422" s="50"/>
      <c r="AI422" s="50"/>
    </row>
    <row r="423" spans="9:35">
      <c r="I423" s="50"/>
      <c r="J423" s="50"/>
      <c r="K423" s="50"/>
      <c r="L423" s="50"/>
      <c r="M423" s="50"/>
      <c r="N423" s="50"/>
      <c r="O423" s="50"/>
      <c r="P423" s="50"/>
      <c r="Q423" s="50"/>
      <c r="R423" s="50"/>
      <c r="S423" s="50"/>
      <c r="T423" s="50"/>
      <c r="U423" s="50"/>
      <c r="V423" s="50"/>
      <c r="W423" s="50"/>
      <c r="X423" s="50"/>
      <c r="Y423" s="50"/>
      <c r="Z423" s="50"/>
      <c r="AA423" s="50"/>
      <c r="AB423" s="50"/>
      <c r="AC423" s="50"/>
      <c r="AD423" s="50"/>
      <c r="AE423" s="50"/>
      <c r="AF423" s="50"/>
      <c r="AG423" s="50"/>
      <c r="AH423" s="50"/>
      <c r="AI423" s="50"/>
    </row>
    <row r="424" spans="9:35">
      <c r="I424" s="50"/>
      <c r="J424" s="50"/>
      <c r="K424" s="50"/>
      <c r="L424" s="50"/>
      <c r="M424" s="50"/>
      <c r="N424" s="50"/>
      <c r="O424" s="50"/>
      <c r="P424" s="50"/>
      <c r="Q424" s="50"/>
      <c r="R424" s="50"/>
      <c r="S424" s="50"/>
      <c r="T424" s="50"/>
      <c r="U424" s="50"/>
      <c r="V424" s="50"/>
      <c r="W424" s="50"/>
      <c r="X424" s="50"/>
      <c r="Y424" s="50"/>
      <c r="Z424" s="50"/>
      <c r="AA424" s="50"/>
      <c r="AB424" s="50"/>
      <c r="AC424" s="50"/>
      <c r="AD424" s="50"/>
      <c r="AE424" s="50"/>
      <c r="AF424" s="50"/>
      <c r="AG424" s="50"/>
      <c r="AH424" s="50"/>
      <c r="AI424" s="50"/>
    </row>
    <row r="425" spans="9:35">
      <c r="I425" s="50"/>
      <c r="J425" s="50"/>
      <c r="K425" s="50"/>
      <c r="L425" s="50"/>
      <c r="M425" s="50"/>
      <c r="N425" s="50"/>
      <c r="O425" s="50"/>
      <c r="P425" s="50"/>
      <c r="Q425" s="50"/>
      <c r="R425" s="50"/>
      <c r="S425" s="50"/>
      <c r="T425" s="50"/>
      <c r="U425" s="50"/>
      <c r="V425" s="50"/>
      <c r="W425" s="50"/>
      <c r="X425" s="50"/>
      <c r="Y425" s="50"/>
      <c r="Z425" s="50"/>
      <c r="AA425" s="50"/>
      <c r="AB425" s="50"/>
      <c r="AC425" s="50"/>
      <c r="AD425" s="50"/>
      <c r="AE425" s="50"/>
      <c r="AF425" s="50"/>
      <c r="AG425" s="50"/>
      <c r="AH425" s="50"/>
      <c r="AI425" s="50"/>
    </row>
    <row r="426" spans="9:35">
      <c r="I426" s="50"/>
      <c r="J426" s="50"/>
      <c r="K426" s="50"/>
      <c r="L426" s="50"/>
      <c r="M426" s="50"/>
      <c r="N426" s="50"/>
      <c r="O426" s="50"/>
      <c r="P426" s="50"/>
      <c r="Q426" s="50"/>
      <c r="R426" s="50"/>
      <c r="S426" s="50"/>
      <c r="T426" s="50"/>
      <c r="U426" s="50"/>
      <c r="V426" s="50"/>
      <c r="W426" s="50"/>
      <c r="X426" s="50"/>
      <c r="Y426" s="50"/>
      <c r="Z426" s="50"/>
      <c r="AA426" s="50"/>
      <c r="AB426" s="50"/>
      <c r="AC426" s="50"/>
      <c r="AD426" s="50"/>
      <c r="AE426" s="50"/>
      <c r="AF426" s="50"/>
      <c r="AG426" s="50"/>
      <c r="AH426" s="50"/>
      <c r="AI426" s="50"/>
    </row>
    <row r="427" spans="9:35">
      <c r="I427" s="50"/>
      <c r="J427" s="50"/>
      <c r="K427" s="50"/>
      <c r="L427" s="50"/>
      <c r="M427" s="50"/>
      <c r="N427" s="50"/>
      <c r="O427" s="50"/>
      <c r="P427" s="50"/>
      <c r="Q427" s="50"/>
      <c r="R427" s="50"/>
      <c r="S427" s="50"/>
      <c r="T427" s="50"/>
      <c r="U427" s="50"/>
      <c r="V427" s="50"/>
      <c r="W427" s="50"/>
      <c r="X427" s="50"/>
      <c r="Y427" s="50"/>
      <c r="Z427" s="50"/>
      <c r="AA427" s="50"/>
      <c r="AB427" s="50"/>
      <c r="AC427" s="50"/>
      <c r="AD427" s="50"/>
      <c r="AE427" s="50"/>
      <c r="AF427" s="50"/>
      <c r="AG427" s="50"/>
      <c r="AH427" s="50"/>
      <c r="AI427" s="50"/>
    </row>
    <row r="428" spans="9:35">
      <c r="I428" s="50"/>
      <c r="J428" s="50"/>
      <c r="K428" s="50"/>
      <c r="L428" s="50"/>
      <c r="M428" s="50"/>
      <c r="N428" s="50"/>
      <c r="O428" s="50"/>
      <c r="P428" s="50"/>
      <c r="Q428" s="50"/>
      <c r="R428" s="50"/>
      <c r="S428" s="50"/>
      <c r="T428" s="50"/>
      <c r="U428" s="50"/>
      <c r="V428" s="50"/>
      <c r="W428" s="50"/>
      <c r="X428" s="50"/>
      <c r="Y428" s="50"/>
      <c r="Z428" s="50"/>
      <c r="AA428" s="50"/>
      <c r="AB428" s="50"/>
      <c r="AC428" s="50"/>
      <c r="AD428" s="50"/>
      <c r="AE428" s="50"/>
      <c r="AF428" s="50"/>
      <c r="AG428" s="50"/>
      <c r="AH428" s="50"/>
      <c r="AI428" s="50"/>
    </row>
    <row r="429" spans="9:35">
      <c r="I429" s="50"/>
      <c r="J429" s="50"/>
      <c r="K429" s="50"/>
      <c r="L429" s="50"/>
      <c r="M429" s="50"/>
      <c r="N429" s="50"/>
      <c r="O429" s="50"/>
      <c r="P429" s="50"/>
      <c r="Q429" s="50"/>
      <c r="R429" s="50"/>
      <c r="S429" s="50"/>
      <c r="T429" s="50"/>
      <c r="U429" s="50"/>
      <c r="V429" s="50"/>
      <c r="W429" s="50"/>
      <c r="X429" s="50"/>
      <c r="Y429" s="50"/>
      <c r="Z429" s="50"/>
      <c r="AA429" s="50"/>
      <c r="AB429" s="50"/>
      <c r="AC429" s="50"/>
      <c r="AD429" s="50"/>
      <c r="AE429" s="50"/>
      <c r="AF429" s="50"/>
      <c r="AG429" s="50"/>
      <c r="AH429" s="50"/>
      <c r="AI429" s="50"/>
    </row>
    <row r="430" spans="9:35">
      <c r="I430" s="50"/>
      <c r="J430" s="50"/>
      <c r="K430" s="50"/>
      <c r="L430" s="50"/>
      <c r="M430" s="50"/>
      <c r="N430" s="50"/>
      <c r="O430" s="50"/>
      <c r="P430" s="50"/>
      <c r="Q430" s="50"/>
      <c r="R430" s="50"/>
      <c r="S430" s="50"/>
      <c r="T430" s="50"/>
      <c r="U430" s="50"/>
      <c r="V430" s="50"/>
      <c r="W430" s="50"/>
      <c r="X430" s="50"/>
      <c r="Y430" s="50"/>
      <c r="Z430" s="50"/>
      <c r="AA430" s="50"/>
      <c r="AB430" s="50"/>
      <c r="AC430" s="50"/>
      <c r="AD430" s="50"/>
      <c r="AE430" s="50"/>
      <c r="AF430" s="50"/>
      <c r="AG430" s="50"/>
      <c r="AH430" s="50"/>
      <c r="AI430" s="50"/>
    </row>
    <row r="431" spans="9:35">
      <c r="I431" s="50"/>
      <c r="J431" s="50"/>
      <c r="K431" s="50"/>
      <c r="L431" s="50"/>
      <c r="M431" s="50"/>
      <c r="N431" s="50"/>
      <c r="O431" s="50"/>
      <c r="P431" s="50"/>
      <c r="Q431" s="50"/>
      <c r="R431" s="50"/>
      <c r="S431" s="50"/>
      <c r="T431" s="50"/>
      <c r="U431" s="50"/>
      <c r="V431" s="50"/>
      <c r="W431" s="50"/>
      <c r="X431" s="50"/>
      <c r="Y431" s="50"/>
      <c r="Z431" s="50"/>
      <c r="AA431" s="50"/>
      <c r="AB431" s="50"/>
      <c r="AC431" s="50"/>
      <c r="AD431" s="50"/>
      <c r="AE431" s="50"/>
      <c r="AF431" s="50"/>
      <c r="AG431" s="50"/>
      <c r="AH431" s="50"/>
      <c r="AI431" s="50"/>
    </row>
    <row r="432" spans="9:35">
      <c r="I432" s="50"/>
      <c r="J432" s="50"/>
      <c r="K432" s="50"/>
      <c r="L432" s="50"/>
      <c r="M432" s="50"/>
      <c r="N432" s="50"/>
      <c r="O432" s="50"/>
      <c r="P432" s="50"/>
      <c r="Q432" s="50"/>
      <c r="R432" s="50"/>
      <c r="S432" s="50"/>
      <c r="T432" s="50"/>
      <c r="U432" s="50"/>
      <c r="V432" s="50"/>
      <c r="W432" s="50"/>
      <c r="X432" s="50"/>
      <c r="Y432" s="50"/>
      <c r="Z432" s="50"/>
      <c r="AA432" s="50"/>
      <c r="AB432" s="50"/>
      <c r="AC432" s="50"/>
      <c r="AD432" s="50"/>
      <c r="AE432" s="50"/>
      <c r="AF432" s="50"/>
      <c r="AG432" s="50"/>
      <c r="AH432" s="50"/>
      <c r="AI432" s="50"/>
    </row>
    <row r="433" spans="9:35">
      <c r="I433" s="50"/>
      <c r="J433" s="50"/>
      <c r="K433" s="50"/>
      <c r="L433" s="50"/>
      <c r="M433" s="50"/>
      <c r="N433" s="50"/>
      <c r="O433" s="50"/>
      <c r="P433" s="50"/>
      <c r="Q433" s="50"/>
      <c r="R433" s="50"/>
      <c r="S433" s="50"/>
      <c r="T433" s="50"/>
      <c r="U433" s="50"/>
      <c r="V433" s="50"/>
      <c r="W433" s="50"/>
      <c r="X433" s="50"/>
      <c r="Y433" s="50"/>
      <c r="Z433" s="50"/>
      <c r="AA433" s="50"/>
      <c r="AB433" s="50"/>
      <c r="AC433" s="50"/>
      <c r="AD433" s="50"/>
      <c r="AE433" s="50"/>
      <c r="AF433" s="50"/>
      <c r="AG433" s="50"/>
      <c r="AH433" s="50"/>
      <c r="AI433" s="50"/>
    </row>
    <row r="434" spans="9:35">
      <c r="I434" s="50"/>
      <c r="J434" s="50"/>
      <c r="K434" s="50"/>
      <c r="L434" s="50"/>
      <c r="M434" s="50"/>
      <c r="N434" s="50"/>
      <c r="O434" s="50"/>
      <c r="P434" s="50"/>
      <c r="Q434" s="50"/>
      <c r="R434" s="50"/>
      <c r="S434" s="50"/>
      <c r="T434" s="50"/>
      <c r="U434" s="50"/>
      <c r="V434" s="50"/>
      <c r="W434" s="50"/>
      <c r="X434" s="50"/>
      <c r="Y434" s="50"/>
      <c r="Z434" s="50"/>
      <c r="AA434" s="50"/>
      <c r="AB434" s="50"/>
      <c r="AC434" s="50"/>
      <c r="AD434" s="50"/>
      <c r="AE434" s="50"/>
      <c r="AF434" s="50"/>
      <c r="AG434" s="50"/>
      <c r="AH434" s="50"/>
      <c r="AI434" s="50"/>
    </row>
    <row r="435" spans="9:35">
      <c r="I435" s="50"/>
      <c r="J435" s="50"/>
      <c r="K435" s="50"/>
      <c r="L435" s="50"/>
      <c r="M435" s="50"/>
      <c r="N435" s="50"/>
      <c r="O435" s="50"/>
      <c r="P435" s="50"/>
      <c r="Q435" s="50"/>
      <c r="R435" s="50"/>
      <c r="S435" s="50"/>
      <c r="T435" s="50"/>
      <c r="U435" s="50"/>
      <c r="V435" s="50"/>
      <c r="W435" s="50"/>
      <c r="X435" s="50"/>
      <c r="Y435" s="50"/>
      <c r="Z435" s="50"/>
      <c r="AA435" s="50"/>
      <c r="AB435" s="50"/>
      <c r="AC435" s="50"/>
      <c r="AD435" s="50"/>
      <c r="AE435" s="50"/>
      <c r="AF435" s="50"/>
      <c r="AG435" s="50"/>
      <c r="AH435" s="50"/>
      <c r="AI435" s="50"/>
    </row>
    <row r="436" spans="9:35">
      <c r="I436" s="50"/>
      <c r="J436" s="50"/>
      <c r="K436" s="50"/>
      <c r="L436" s="50"/>
      <c r="M436" s="50"/>
      <c r="N436" s="50"/>
      <c r="O436" s="50"/>
      <c r="P436" s="50"/>
      <c r="Q436" s="50"/>
      <c r="R436" s="50"/>
      <c r="S436" s="50"/>
      <c r="T436" s="50"/>
      <c r="U436" s="50"/>
      <c r="V436" s="50"/>
      <c r="W436" s="50"/>
      <c r="X436" s="50"/>
      <c r="Y436" s="50"/>
      <c r="Z436" s="50"/>
      <c r="AA436" s="50"/>
      <c r="AB436" s="50"/>
      <c r="AC436" s="50"/>
      <c r="AD436" s="50"/>
      <c r="AE436" s="50"/>
      <c r="AF436" s="50"/>
      <c r="AG436" s="50"/>
      <c r="AH436" s="50"/>
      <c r="AI436" s="50"/>
    </row>
    <row r="437" spans="9:35">
      <c r="I437" s="50"/>
      <c r="J437" s="50"/>
      <c r="K437" s="50"/>
      <c r="L437" s="50"/>
      <c r="M437" s="50"/>
      <c r="N437" s="50"/>
      <c r="O437" s="50"/>
      <c r="P437" s="50"/>
      <c r="Q437" s="50"/>
      <c r="R437" s="50"/>
      <c r="S437" s="50"/>
      <c r="T437" s="50"/>
      <c r="U437" s="50"/>
      <c r="V437" s="50"/>
      <c r="W437" s="50"/>
      <c r="X437" s="50"/>
      <c r="Y437" s="50"/>
      <c r="Z437" s="50"/>
      <c r="AA437" s="50"/>
      <c r="AB437" s="50"/>
      <c r="AC437" s="50"/>
      <c r="AD437" s="50"/>
      <c r="AE437" s="50"/>
      <c r="AF437" s="50"/>
      <c r="AG437" s="50"/>
      <c r="AH437" s="50"/>
      <c r="AI437" s="50"/>
    </row>
    <row r="438" spans="9:35">
      <c r="I438" s="50"/>
      <c r="J438" s="50"/>
      <c r="K438" s="50"/>
      <c r="L438" s="50"/>
      <c r="M438" s="50"/>
      <c r="N438" s="50"/>
      <c r="O438" s="50"/>
      <c r="P438" s="50"/>
      <c r="Q438" s="50"/>
      <c r="R438" s="50"/>
      <c r="S438" s="50"/>
      <c r="T438" s="50"/>
      <c r="U438" s="50"/>
      <c r="V438" s="50"/>
      <c r="W438" s="50"/>
      <c r="X438" s="50"/>
      <c r="Y438" s="50"/>
      <c r="Z438" s="50"/>
      <c r="AA438" s="50"/>
      <c r="AB438" s="50"/>
      <c r="AC438" s="50"/>
      <c r="AD438" s="50"/>
      <c r="AE438" s="50"/>
      <c r="AF438" s="50"/>
      <c r="AG438" s="50"/>
      <c r="AH438" s="50"/>
      <c r="AI438" s="50"/>
    </row>
    <row r="439" spans="9:35">
      <c r="I439" s="50"/>
      <c r="J439" s="50"/>
      <c r="K439" s="50"/>
      <c r="L439" s="50"/>
      <c r="M439" s="50"/>
      <c r="N439" s="50"/>
      <c r="O439" s="50"/>
      <c r="P439" s="50"/>
      <c r="Q439" s="50"/>
      <c r="R439" s="50"/>
      <c r="S439" s="50"/>
      <c r="T439" s="50"/>
      <c r="U439" s="50"/>
      <c r="V439" s="50"/>
      <c r="W439" s="50"/>
      <c r="X439" s="50"/>
      <c r="Y439" s="50"/>
      <c r="Z439" s="50"/>
      <c r="AA439" s="50"/>
      <c r="AB439" s="50"/>
      <c r="AC439" s="50"/>
      <c r="AD439" s="50"/>
      <c r="AE439" s="50"/>
      <c r="AF439" s="50"/>
      <c r="AG439" s="50"/>
      <c r="AH439" s="50"/>
      <c r="AI439" s="50"/>
    </row>
    <row r="440" spans="9:35">
      <c r="I440" s="50"/>
      <c r="J440" s="50"/>
      <c r="K440" s="50"/>
      <c r="L440" s="50"/>
      <c r="M440" s="50"/>
      <c r="N440" s="50"/>
      <c r="O440" s="50"/>
      <c r="P440" s="50"/>
      <c r="Q440" s="50"/>
      <c r="R440" s="50"/>
      <c r="S440" s="50"/>
      <c r="T440" s="50"/>
      <c r="U440" s="50"/>
      <c r="V440" s="50"/>
      <c r="W440" s="50"/>
      <c r="X440" s="50"/>
      <c r="Y440" s="50"/>
      <c r="Z440" s="50"/>
      <c r="AA440" s="50"/>
      <c r="AB440" s="50"/>
      <c r="AC440" s="50"/>
      <c r="AD440" s="50"/>
      <c r="AE440" s="50"/>
      <c r="AF440" s="50"/>
      <c r="AG440" s="50"/>
      <c r="AH440" s="50"/>
      <c r="AI440" s="50"/>
    </row>
    <row r="441" spans="9:35">
      <c r="I441" s="50"/>
      <c r="J441" s="50"/>
      <c r="K441" s="50"/>
      <c r="L441" s="50"/>
      <c r="M441" s="50"/>
      <c r="N441" s="50"/>
      <c r="O441" s="50"/>
      <c r="P441" s="50"/>
      <c r="Q441" s="50"/>
      <c r="R441" s="50"/>
      <c r="S441" s="50"/>
      <c r="T441" s="50"/>
      <c r="U441" s="50"/>
      <c r="V441" s="50"/>
      <c r="W441" s="50"/>
      <c r="X441" s="50"/>
      <c r="Y441" s="50"/>
      <c r="Z441" s="50"/>
      <c r="AA441" s="50"/>
      <c r="AB441" s="50"/>
      <c r="AC441" s="50"/>
      <c r="AD441" s="50"/>
      <c r="AE441" s="50"/>
      <c r="AF441" s="50"/>
      <c r="AG441" s="50"/>
      <c r="AH441" s="50"/>
      <c r="AI441" s="50"/>
    </row>
    <row r="442" spans="9:35">
      <c r="I442" s="50"/>
      <c r="J442" s="50"/>
      <c r="K442" s="50"/>
      <c r="L442" s="50"/>
      <c r="M442" s="50"/>
      <c r="N442" s="50"/>
      <c r="O442" s="50"/>
      <c r="P442" s="50"/>
      <c r="Q442" s="50"/>
      <c r="R442" s="50"/>
      <c r="S442" s="50"/>
      <c r="T442" s="50"/>
      <c r="U442" s="50"/>
      <c r="V442" s="50"/>
      <c r="W442" s="50"/>
      <c r="X442" s="50"/>
      <c r="Y442" s="50"/>
      <c r="Z442" s="50"/>
      <c r="AA442" s="50"/>
      <c r="AB442" s="50"/>
      <c r="AC442" s="50"/>
      <c r="AD442" s="50"/>
      <c r="AE442" s="50"/>
      <c r="AF442" s="50"/>
      <c r="AG442" s="50"/>
      <c r="AH442" s="50"/>
      <c r="AI442" s="50"/>
    </row>
    <row r="443" spans="9:35">
      <c r="I443" s="50"/>
      <c r="J443" s="50"/>
      <c r="K443" s="50"/>
      <c r="L443" s="50"/>
      <c r="M443" s="50"/>
      <c r="N443" s="50"/>
      <c r="O443" s="50"/>
      <c r="P443" s="50"/>
      <c r="Q443" s="50"/>
      <c r="R443" s="50"/>
      <c r="S443" s="50"/>
      <c r="T443" s="50"/>
      <c r="U443" s="50"/>
      <c r="V443" s="50"/>
      <c r="W443" s="50"/>
      <c r="X443" s="50"/>
      <c r="Y443" s="50"/>
      <c r="Z443" s="50"/>
      <c r="AA443" s="50"/>
      <c r="AB443" s="50"/>
      <c r="AC443" s="50"/>
      <c r="AD443" s="50"/>
      <c r="AE443" s="50"/>
      <c r="AF443" s="50"/>
      <c r="AG443" s="50"/>
      <c r="AH443" s="50"/>
      <c r="AI443" s="50"/>
    </row>
    <row r="444" spans="9:35">
      <c r="I444" s="50"/>
      <c r="J444" s="50"/>
      <c r="K444" s="50"/>
      <c r="L444" s="50"/>
      <c r="M444" s="50"/>
      <c r="N444" s="50"/>
      <c r="O444" s="50"/>
      <c r="P444" s="50"/>
      <c r="Q444" s="50"/>
      <c r="R444" s="50"/>
      <c r="S444" s="50"/>
      <c r="T444" s="50"/>
      <c r="U444" s="50"/>
      <c r="V444" s="50"/>
      <c r="W444" s="50"/>
      <c r="X444" s="50"/>
      <c r="Y444" s="50"/>
      <c r="Z444" s="50"/>
      <c r="AA444" s="50"/>
      <c r="AB444" s="50"/>
      <c r="AC444" s="50"/>
      <c r="AD444" s="50"/>
      <c r="AE444" s="50"/>
      <c r="AF444" s="50"/>
      <c r="AG444" s="50"/>
      <c r="AH444" s="50"/>
      <c r="AI444" s="50"/>
    </row>
    <row r="445" spans="9:35">
      <c r="I445" s="50"/>
      <c r="J445" s="50"/>
      <c r="K445" s="50"/>
      <c r="L445" s="50"/>
      <c r="M445" s="50"/>
      <c r="N445" s="50"/>
      <c r="O445" s="50"/>
      <c r="P445" s="50"/>
      <c r="Q445" s="50"/>
      <c r="R445" s="50"/>
      <c r="S445" s="50"/>
      <c r="T445" s="50"/>
      <c r="U445" s="50"/>
      <c r="V445" s="50"/>
      <c r="W445" s="50"/>
      <c r="X445" s="50"/>
      <c r="Y445" s="50"/>
      <c r="Z445" s="50"/>
      <c r="AA445" s="50"/>
      <c r="AB445" s="50"/>
      <c r="AC445" s="50"/>
      <c r="AD445" s="50"/>
      <c r="AE445" s="50"/>
      <c r="AF445" s="50"/>
      <c r="AG445" s="50"/>
      <c r="AH445" s="50"/>
      <c r="AI445" s="50"/>
    </row>
    <row r="446" spans="9:35">
      <c r="I446" s="50"/>
      <c r="J446" s="50"/>
      <c r="K446" s="50"/>
      <c r="L446" s="50"/>
      <c r="M446" s="50"/>
      <c r="N446" s="50"/>
      <c r="O446" s="50"/>
      <c r="P446" s="50"/>
      <c r="Q446" s="50"/>
      <c r="R446" s="50"/>
      <c r="S446" s="50"/>
      <c r="T446" s="50"/>
      <c r="U446" s="50"/>
      <c r="V446" s="50"/>
      <c r="W446" s="50"/>
      <c r="X446" s="50"/>
      <c r="Y446" s="50"/>
      <c r="Z446" s="50"/>
      <c r="AA446" s="50"/>
      <c r="AB446" s="50"/>
      <c r="AC446" s="50"/>
      <c r="AD446" s="50"/>
      <c r="AE446" s="50"/>
      <c r="AF446" s="50"/>
      <c r="AG446" s="50"/>
      <c r="AH446" s="50"/>
      <c r="AI446" s="50"/>
    </row>
    <row r="447" spans="9:35">
      <c r="I447" s="50"/>
      <c r="J447" s="50"/>
      <c r="K447" s="50"/>
      <c r="L447" s="50"/>
      <c r="M447" s="50"/>
      <c r="N447" s="50"/>
      <c r="O447" s="50"/>
      <c r="P447" s="50"/>
      <c r="Q447" s="50"/>
      <c r="R447" s="50"/>
      <c r="S447" s="50"/>
      <c r="T447" s="50"/>
      <c r="U447" s="50"/>
      <c r="V447" s="50"/>
      <c r="W447" s="50"/>
      <c r="X447" s="50"/>
      <c r="Y447" s="50"/>
      <c r="Z447" s="50"/>
      <c r="AA447" s="50"/>
      <c r="AB447" s="50"/>
      <c r="AC447" s="50"/>
      <c r="AD447" s="50"/>
      <c r="AE447" s="50"/>
      <c r="AF447" s="50"/>
      <c r="AG447" s="50"/>
      <c r="AH447" s="50"/>
      <c r="AI447" s="50"/>
    </row>
    <row r="448" spans="9:35">
      <c r="I448" s="50"/>
      <c r="J448" s="50"/>
      <c r="K448" s="50"/>
      <c r="L448" s="50"/>
      <c r="M448" s="50"/>
      <c r="N448" s="50"/>
      <c r="O448" s="50"/>
      <c r="P448" s="50"/>
      <c r="Q448" s="50"/>
      <c r="R448" s="50"/>
      <c r="S448" s="50"/>
      <c r="T448" s="50"/>
      <c r="U448" s="50"/>
      <c r="V448" s="50"/>
      <c r="W448" s="50"/>
      <c r="X448" s="50"/>
      <c r="Y448" s="50"/>
      <c r="Z448" s="50"/>
      <c r="AA448" s="50"/>
      <c r="AB448" s="50"/>
      <c r="AC448" s="50"/>
      <c r="AD448" s="50"/>
      <c r="AE448" s="50"/>
      <c r="AF448" s="50"/>
      <c r="AG448" s="50"/>
      <c r="AH448" s="50"/>
      <c r="AI448" s="50"/>
    </row>
    <row r="449" spans="9:35">
      <c r="I449" s="50"/>
      <c r="J449" s="50"/>
      <c r="K449" s="50"/>
      <c r="L449" s="50"/>
      <c r="M449" s="50"/>
      <c r="N449" s="50"/>
      <c r="O449" s="50"/>
      <c r="P449" s="50"/>
      <c r="Q449" s="50"/>
      <c r="R449" s="50"/>
      <c r="S449" s="50"/>
      <c r="T449" s="50"/>
      <c r="U449" s="50"/>
      <c r="V449" s="50"/>
      <c r="W449" s="50"/>
      <c r="X449" s="50"/>
      <c r="Y449" s="50"/>
      <c r="Z449" s="50"/>
      <c r="AA449" s="50"/>
      <c r="AB449" s="50"/>
      <c r="AC449" s="50"/>
      <c r="AD449" s="50"/>
      <c r="AE449" s="50"/>
      <c r="AF449" s="50"/>
      <c r="AG449" s="50"/>
      <c r="AH449" s="50"/>
      <c r="AI449" s="50"/>
    </row>
    <row r="450" spans="9:35">
      <c r="I450" s="50"/>
      <c r="J450" s="50"/>
      <c r="K450" s="50"/>
      <c r="L450" s="50"/>
      <c r="M450" s="50"/>
      <c r="N450" s="50"/>
      <c r="O450" s="50"/>
      <c r="P450" s="50"/>
      <c r="Q450" s="50"/>
      <c r="R450" s="50"/>
      <c r="S450" s="50"/>
      <c r="T450" s="50"/>
      <c r="U450" s="50"/>
      <c r="V450" s="50"/>
      <c r="W450" s="50"/>
      <c r="X450" s="50"/>
      <c r="Y450" s="50"/>
      <c r="Z450" s="50"/>
      <c r="AA450" s="50"/>
      <c r="AB450" s="50"/>
      <c r="AC450" s="50"/>
      <c r="AD450" s="50"/>
      <c r="AE450" s="50"/>
      <c r="AF450" s="50"/>
      <c r="AG450" s="50"/>
      <c r="AH450" s="50"/>
      <c r="AI450" s="50"/>
    </row>
    <row r="451" spans="9:35">
      <c r="I451" s="50"/>
      <c r="J451" s="50"/>
      <c r="K451" s="50"/>
      <c r="L451" s="50"/>
      <c r="M451" s="50"/>
      <c r="N451" s="50"/>
      <c r="O451" s="50"/>
      <c r="P451" s="50"/>
      <c r="Q451" s="50"/>
      <c r="R451" s="50"/>
      <c r="S451" s="50"/>
      <c r="T451" s="50"/>
      <c r="U451" s="50"/>
      <c r="V451" s="50"/>
      <c r="W451" s="50"/>
      <c r="X451" s="50"/>
      <c r="Y451" s="50"/>
      <c r="Z451" s="50"/>
      <c r="AA451" s="50"/>
      <c r="AB451" s="50"/>
      <c r="AC451" s="50"/>
      <c r="AD451" s="50"/>
      <c r="AE451" s="50"/>
      <c r="AF451" s="50"/>
      <c r="AG451" s="50"/>
      <c r="AH451" s="50"/>
      <c r="AI451" s="50"/>
    </row>
    <row r="452" spans="9:35">
      <c r="I452" s="50"/>
      <c r="J452" s="50"/>
      <c r="K452" s="50"/>
      <c r="L452" s="50"/>
      <c r="M452" s="50"/>
      <c r="N452" s="50"/>
      <c r="O452" s="50"/>
      <c r="P452" s="50"/>
      <c r="Q452" s="50"/>
      <c r="R452" s="50"/>
      <c r="S452" s="50"/>
      <c r="T452" s="50"/>
      <c r="U452" s="50"/>
      <c r="V452" s="50"/>
      <c r="W452" s="50"/>
      <c r="X452" s="50"/>
      <c r="Y452" s="50"/>
      <c r="Z452" s="50"/>
      <c r="AA452" s="50"/>
      <c r="AB452" s="50"/>
      <c r="AC452" s="50"/>
      <c r="AD452" s="50"/>
      <c r="AE452" s="50"/>
      <c r="AF452" s="50"/>
      <c r="AG452" s="50"/>
      <c r="AH452" s="50"/>
      <c r="AI452" s="50"/>
    </row>
    <row r="453" spans="9:35">
      <c r="I453" s="50"/>
      <c r="J453" s="50"/>
      <c r="K453" s="50"/>
      <c r="L453" s="50"/>
      <c r="M453" s="50"/>
      <c r="N453" s="50"/>
      <c r="O453" s="50"/>
      <c r="P453" s="50"/>
      <c r="Q453" s="50"/>
      <c r="R453" s="50"/>
      <c r="S453" s="50"/>
      <c r="T453" s="50"/>
      <c r="U453" s="50"/>
      <c r="V453" s="50"/>
      <c r="W453" s="50"/>
      <c r="X453" s="50"/>
      <c r="Y453" s="50"/>
      <c r="Z453" s="50"/>
      <c r="AA453" s="50"/>
      <c r="AB453" s="50"/>
      <c r="AC453" s="50"/>
      <c r="AD453" s="50"/>
      <c r="AE453" s="50"/>
      <c r="AF453" s="50"/>
      <c r="AG453" s="50"/>
      <c r="AH453" s="50"/>
      <c r="AI453" s="50"/>
    </row>
    <row r="454" spans="9:35">
      <c r="I454" s="50"/>
      <c r="J454" s="50"/>
      <c r="K454" s="50"/>
      <c r="L454" s="50"/>
      <c r="M454" s="50"/>
      <c r="N454" s="50"/>
      <c r="O454" s="50"/>
      <c r="P454" s="50"/>
      <c r="Q454" s="50"/>
      <c r="R454" s="50"/>
      <c r="S454" s="50"/>
      <c r="T454" s="50"/>
      <c r="U454" s="50"/>
      <c r="V454" s="50"/>
      <c r="W454" s="50"/>
      <c r="X454" s="50"/>
      <c r="Y454" s="50"/>
      <c r="Z454" s="50"/>
      <c r="AA454" s="50"/>
      <c r="AB454" s="50"/>
      <c r="AC454" s="50"/>
      <c r="AD454" s="50"/>
      <c r="AE454" s="50"/>
      <c r="AF454" s="50"/>
      <c r="AG454" s="50"/>
      <c r="AH454" s="50"/>
      <c r="AI454" s="50"/>
    </row>
    <row r="455" spans="9:35">
      <c r="I455" s="50"/>
      <c r="J455" s="50"/>
      <c r="K455" s="50"/>
      <c r="L455" s="50"/>
      <c r="M455" s="50"/>
      <c r="N455" s="50"/>
      <c r="O455" s="50"/>
      <c r="P455" s="50"/>
      <c r="Q455" s="50"/>
      <c r="R455" s="50"/>
      <c r="S455" s="50"/>
      <c r="T455" s="50"/>
      <c r="U455" s="50"/>
      <c r="V455" s="50"/>
      <c r="W455" s="50"/>
      <c r="X455" s="50"/>
      <c r="Y455" s="50"/>
      <c r="Z455" s="50"/>
      <c r="AA455" s="50"/>
      <c r="AB455" s="50"/>
      <c r="AC455" s="50"/>
      <c r="AD455" s="50"/>
      <c r="AE455" s="50"/>
      <c r="AF455" s="50"/>
      <c r="AG455" s="50"/>
      <c r="AH455" s="50"/>
      <c r="AI455" s="50"/>
    </row>
    <row r="456" spans="9:35">
      <c r="I456" s="50"/>
      <c r="J456" s="50"/>
      <c r="K456" s="50"/>
      <c r="L456" s="50"/>
      <c r="M456" s="50"/>
      <c r="N456" s="50"/>
      <c r="O456" s="50"/>
      <c r="P456" s="50"/>
      <c r="Q456" s="50"/>
      <c r="R456" s="50"/>
      <c r="S456" s="50"/>
      <c r="T456" s="50"/>
      <c r="U456" s="50"/>
      <c r="V456" s="50"/>
      <c r="W456" s="50"/>
      <c r="X456" s="50"/>
      <c r="Y456" s="50"/>
      <c r="Z456" s="50"/>
      <c r="AA456" s="50"/>
      <c r="AB456" s="50"/>
      <c r="AC456" s="50"/>
      <c r="AD456" s="50"/>
      <c r="AE456" s="50"/>
      <c r="AF456" s="50"/>
      <c r="AG456" s="50"/>
      <c r="AH456" s="50"/>
      <c r="AI456" s="50"/>
    </row>
    <row r="457" spans="9:35">
      <c r="I457" s="50"/>
      <c r="J457" s="50"/>
      <c r="K457" s="50"/>
      <c r="L457" s="50"/>
      <c r="M457" s="50"/>
      <c r="N457" s="50"/>
      <c r="O457" s="50"/>
      <c r="P457" s="50"/>
      <c r="Q457" s="50"/>
      <c r="R457" s="50"/>
      <c r="S457" s="50"/>
      <c r="T457" s="50"/>
      <c r="U457" s="50"/>
      <c r="V457" s="50"/>
      <c r="W457" s="50"/>
      <c r="X457" s="50"/>
      <c r="Y457" s="50"/>
      <c r="Z457" s="50"/>
      <c r="AA457" s="50"/>
      <c r="AB457" s="50"/>
      <c r="AC457" s="50"/>
      <c r="AD457" s="50"/>
      <c r="AE457" s="50"/>
      <c r="AF457" s="50"/>
      <c r="AG457" s="50"/>
      <c r="AH457" s="50"/>
      <c r="AI457" s="50"/>
    </row>
    <row r="458" spans="9:35">
      <c r="I458" s="50"/>
      <c r="J458" s="50"/>
      <c r="K458" s="50"/>
      <c r="L458" s="50"/>
      <c r="M458" s="50"/>
      <c r="N458" s="50"/>
      <c r="O458" s="50"/>
      <c r="P458" s="50"/>
      <c r="Q458" s="50"/>
      <c r="R458" s="50"/>
      <c r="S458" s="50"/>
      <c r="T458" s="50"/>
      <c r="U458" s="50"/>
      <c r="V458" s="50"/>
      <c r="W458" s="50"/>
      <c r="X458" s="50"/>
      <c r="Y458" s="50"/>
      <c r="Z458" s="50"/>
      <c r="AA458" s="50"/>
      <c r="AB458" s="50"/>
      <c r="AC458" s="50"/>
      <c r="AD458" s="50"/>
      <c r="AE458" s="50"/>
      <c r="AF458" s="50"/>
      <c r="AG458" s="50"/>
      <c r="AH458" s="50"/>
      <c r="AI458" s="50"/>
    </row>
    <row r="459" spans="9:35">
      <c r="I459" s="50"/>
      <c r="J459" s="50"/>
      <c r="K459" s="50"/>
      <c r="L459" s="50"/>
      <c r="M459" s="50"/>
      <c r="N459" s="50"/>
      <c r="O459" s="50"/>
      <c r="P459" s="50"/>
      <c r="Q459" s="50"/>
      <c r="R459" s="50"/>
      <c r="S459" s="50"/>
      <c r="T459" s="50"/>
      <c r="U459" s="50"/>
      <c r="V459" s="50"/>
      <c r="W459" s="50"/>
      <c r="X459" s="50"/>
      <c r="Y459" s="50"/>
      <c r="Z459" s="50"/>
      <c r="AA459" s="50"/>
      <c r="AB459" s="50"/>
      <c r="AC459" s="50"/>
      <c r="AD459" s="50"/>
      <c r="AE459" s="50"/>
      <c r="AF459" s="50"/>
      <c r="AG459" s="50"/>
      <c r="AH459" s="50"/>
      <c r="AI459" s="50"/>
    </row>
    <row r="460" spans="9:35">
      <c r="I460" s="50"/>
      <c r="J460" s="50"/>
      <c r="K460" s="50"/>
      <c r="L460" s="50"/>
      <c r="M460" s="50"/>
      <c r="N460" s="50"/>
      <c r="O460" s="50"/>
      <c r="P460" s="50"/>
      <c r="Q460" s="50"/>
      <c r="R460" s="50"/>
      <c r="S460" s="50"/>
      <c r="T460" s="50"/>
      <c r="U460" s="50"/>
      <c r="V460" s="50"/>
      <c r="W460" s="50"/>
      <c r="X460" s="50"/>
      <c r="Y460" s="50"/>
      <c r="Z460" s="50"/>
      <c r="AA460" s="50"/>
      <c r="AB460" s="50"/>
      <c r="AC460" s="50"/>
      <c r="AD460" s="50"/>
      <c r="AE460" s="50"/>
      <c r="AF460" s="50"/>
      <c r="AG460" s="50"/>
      <c r="AH460" s="50"/>
      <c r="AI460" s="50"/>
    </row>
    <row r="461" spans="9:35">
      <c r="I461" s="50"/>
      <c r="J461" s="50"/>
      <c r="K461" s="50"/>
      <c r="L461" s="50"/>
      <c r="M461" s="50"/>
      <c r="N461" s="50"/>
      <c r="O461" s="50"/>
      <c r="P461" s="50"/>
      <c r="Q461" s="50"/>
      <c r="R461" s="50"/>
      <c r="S461" s="50"/>
      <c r="T461" s="50"/>
      <c r="U461" s="50"/>
      <c r="V461" s="50"/>
      <c r="W461" s="50"/>
      <c r="X461" s="50"/>
      <c r="Y461" s="50"/>
      <c r="Z461" s="50"/>
      <c r="AA461" s="50"/>
      <c r="AB461" s="50"/>
      <c r="AC461" s="50"/>
      <c r="AD461" s="50"/>
      <c r="AE461" s="50"/>
      <c r="AF461" s="50"/>
      <c r="AG461" s="50"/>
      <c r="AH461" s="50"/>
      <c r="AI461" s="50"/>
    </row>
    <row r="462" spans="9:35">
      <c r="I462" s="50"/>
      <c r="J462" s="50"/>
      <c r="K462" s="50"/>
      <c r="L462" s="50"/>
      <c r="M462" s="50"/>
      <c r="N462" s="50"/>
      <c r="O462" s="50"/>
      <c r="P462" s="50"/>
      <c r="Q462" s="50"/>
      <c r="R462" s="50"/>
      <c r="S462" s="50"/>
      <c r="T462" s="50"/>
      <c r="U462" s="50"/>
      <c r="V462" s="50"/>
      <c r="W462" s="50"/>
      <c r="X462" s="50"/>
      <c r="Y462" s="50"/>
      <c r="Z462" s="50"/>
      <c r="AA462" s="50"/>
      <c r="AB462" s="50"/>
      <c r="AC462" s="50"/>
      <c r="AD462" s="50"/>
      <c r="AE462" s="50"/>
      <c r="AF462" s="50"/>
      <c r="AG462" s="50"/>
      <c r="AH462" s="50"/>
      <c r="AI462" s="50"/>
    </row>
    <row r="463" spans="9:35">
      <c r="I463" s="50"/>
      <c r="J463" s="50"/>
      <c r="K463" s="50"/>
      <c r="L463" s="50"/>
      <c r="M463" s="50"/>
      <c r="N463" s="50"/>
      <c r="O463" s="50"/>
      <c r="P463" s="50"/>
      <c r="Q463" s="50"/>
      <c r="R463" s="50"/>
      <c r="S463" s="50"/>
      <c r="T463" s="50"/>
      <c r="U463" s="50"/>
      <c r="V463" s="50"/>
      <c r="W463" s="50"/>
      <c r="X463" s="50"/>
      <c r="Y463" s="50"/>
      <c r="Z463" s="50"/>
      <c r="AA463" s="50"/>
      <c r="AB463" s="50"/>
      <c r="AC463" s="50"/>
      <c r="AD463" s="50"/>
      <c r="AE463" s="50"/>
      <c r="AF463" s="50"/>
      <c r="AG463" s="50"/>
      <c r="AH463" s="50"/>
      <c r="AI463" s="50"/>
    </row>
    <row r="464" spans="9:35">
      <c r="I464" s="50"/>
      <c r="J464" s="50"/>
      <c r="K464" s="50"/>
      <c r="L464" s="50"/>
      <c r="M464" s="50"/>
      <c r="N464" s="50"/>
      <c r="O464" s="50"/>
      <c r="P464" s="50"/>
      <c r="Q464" s="50"/>
      <c r="R464" s="50"/>
      <c r="S464" s="50"/>
      <c r="T464" s="50"/>
      <c r="U464" s="50"/>
      <c r="V464" s="50"/>
      <c r="W464" s="50"/>
      <c r="X464" s="50"/>
      <c r="Y464" s="50"/>
      <c r="Z464" s="50"/>
      <c r="AA464" s="50"/>
      <c r="AB464" s="50"/>
      <c r="AC464" s="50"/>
      <c r="AD464" s="50"/>
      <c r="AE464" s="50"/>
      <c r="AF464" s="50"/>
      <c r="AG464" s="50"/>
      <c r="AH464" s="50"/>
      <c r="AI464" s="50"/>
    </row>
    <row r="465" spans="9:35">
      <c r="I465" s="50"/>
      <c r="J465" s="50"/>
      <c r="K465" s="50"/>
      <c r="L465" s="50"/>
      <c r="M465" s="50"/>
      <c r="N465" s="50"/>
      <c r="O465" s="50"/>
      <c r="P465" s="50"/>
      <c r="Q465" s="50"/>
      <c r="R465" s="50"/>
      <c r="S465" s="50"/>
      <c r="T465" s="50"/>
      <c r="U465" s="50"/>
      <c r="V465" s="50"/>
      <c r="W465" s="50"/>
      <c r="X465" s="50"/>
      <c r="Y465" s="50"/>
      <c r="Z465" s="50"/>
      <c r="AA465" s="50"/>
      <c r="AB465" s="50"/>
      <c r="AC465" s="50"/>
      <c r="AD465" s="50"/>
      <c r="AE465" s="50"/>
      <c r="AF465" s="50"/>
      <c r="AG465" s="50"/>
      <c r="AH465" s="50"/>
      <c r="AI465" s="50"/>
    </row>
    <row r="466" spans="9:35">
      <c r="I466" s="50"/>
      <c r="J466" s="50"/>
      <c r="K466" s="50"/>
      <c r="L466" s="50"/>
      <c r="M466" s="50"/>
      <c r="N466" s="50"/>
      <c r="O466" s="50"/>
      <c r="P466" s="50"/>
      <c r="Q466" s="50"/>
      <c r="R466" s="50"/>
      <c r="S466" s="50"/>
      <c r="T466" s="50"/>
      <c r="U466" s="50"/>
      <c r="V466" s="50"/>
      <c r="W466" s="50"/>
      <c r="X466" s="50"/>
      <c r="Y466" s="50"/>
      <c r="Z466" s="50"/>
      <c r="AA466" s="50"/>
      <c r="AB466" s="50"/>
      <c r="AC466" s="50"/>
      <c r="AD466" s="50"/>
      <c r="AE466" s="50"/>
      <c r="AF466" s="50"/>
      <c r="AG466" s="50"/>
      <c r="AH466" s="50"/>
      <c r="AI466" s="50"/>
    </row>
    <row r="467" spans="9:35">
      <c r="I467" s="50"/>
      <c r="J467" s="50"/>
      <c r="K467" s="50"/>
      <c r="L467" s="50"/>
      <c r="M467" s="50"/>
      <c r="N467" s="50"/>
      <c r="O467" s="50"/>
      <c r="P467" s="50"/>
      <c r="Q467" s="50"/>
      <c r="R467" s="50"/>
      <c r="S467" s="50"/>
      <c r="T467" s="50"/>
      <c r="U467" s="50"/>
      <c r="V467" s="50"/>
      <c r="W467" s="50"/>
      <c r="X467" s="50"/>
      <c r="Y467" s="50"/>
      <c r="Z467" s="50"/>
      <c r="AA467" s="50"/>
      <c r="AB467" s="50"/>
      <c r="AC467" s="50"/>
      <c r="AD467" s="50"/>
      <c r="AE467" s="50"/>
      <c r="AF467" s="50"/>
      <c r="AG467" s="50"/>
      <c r="AH467" s="50"/>
      <c r="AI467" s="50"/>
    </row>
    <row r="468" spans="9:35">
      <c r="I468" s="50"/>
      <c r="J468" s="50"/>
      <c r="K468" s="50"/>
      <c r="L468" s="50"/>
      <c r="M468" s="50"/>
      <c r="N468" s="50"/>
      <c r="O468" s="50"/>
      <c r="P468" s="50"/>
      <c r="Q468" s="50"/>
      <c r="R468" s="50"/>
      <c r="S468" s="50"/>
      <c r="T468" s="50"/>
      <c r="U468" s="50"/>
      <c r="V468" s="50"/>
      <c r="W468" s="50"/>
      <c r="X468" s="50"/>
      <c r="Y468" s="50"/>
      <c r="Z468" s="50"/>
      <c r="AA468" s="50"/>
      <c r="AB468" s="50"/>
      <c r="AC468" s="50"/>
      <c r="AD468" s="50"/>
      <c r="AE468" s="50"/>
      <c r="AF468" s="50"/>
      <c r="AG468" s="50"/>
      <c r="AH468" s="50"/>
      <c r="AI468" s="50"/>
    </row>
    <row r="469" spans="9:35">
      <c r="I469" s="50"/>
      <c r="J469" s="50"/>
      <c r="K469" s="50"/>
      <c r="L469" s="50"/>
      <c r="M469" s="50"/>
      <c r="N469" s="50"/>
      <c r="O469" s="50"/>
      <c r="P469" s="50"/>
      <c r="Q469" s="50"/>
      <c r="R469" s="50"/>
      <c r="S469" s="50"/>
      <c r="T469" s="50"/>
      <c r="U469" s="50"/>
      <c r="V469" s="50"/>
      <c r="W469" s="50"/>
      <c r="X469" s="50"/>
      <c r="Y469" s="50"/>
      <c r="Z469" s="50"/>
      <c r="AA469" s="50"/>
      <c r="AB469" s="50"/>
      <c r="AC469" s="50"/>
      <c r="AD469" s="50"/>
      <c r="AE469" s="50"/>
      <c r="AF469" s="50"/>
      <c r="AG469" s="50"/>
      <c r="AH469" s="50"/>
      <c r="AI469" s="50"/>
    </row>
    <row r="470" spans="9:35">
      <c r="I470" s="50"/>
      <c r="J470" s="50"/>
      <c r="K470" s="50"/>
      <c r="L470" s="50"/>
      <c r="M470" s="50"/>
      <c r="N470" s="50"/>
      <c r="O470" s="50"/>
      <c r="P470" s="50"/>
      <c r="Q470" s="50"/>
      <c r="R470" s="50"/>
      <c r="S470" s="50"/>
      <c r="T470" s="50"/>
      <c r="U470" s="50"/>
      <c r="V470" s="50"/>
      <c r="W470" s="50"/>
      <c r="X470" s="50"/>
      <c r="Y470" s="50"/>
      <c r="Z470" s="50"/>
      <c r="AA470" s="50"/>
      <c r="AB470" s="50"/>
      <c r="AC470" s="50"/>
      <c r="AD470" s="50"/>
      <c r="AE470" s="50"/>
      <c r="AF470" s="50"/>
      <c r="AG470" s="50"/>
      <c r="AH470" s="50"/>
      <c r="AI470" s="50"/>
    </row>
    <row r="471" spans="9:35">
      <c r="I471" s="50"/>
      <c r="J471" s="50"/>
      <c r="K471" s="50"/>
      <c r="L471" s="50"/>
      <c r="M471" s="50"/>
      <c r="N471" s="50"/>
      <c r="O471" s="50"/>
      <c r="P471" s="50"/>
      <c r="Q471" s="50"/>
      <c r="R471" s="50"/>
      <c r="S471" s="50"/>
      <c r="T471" s="50"/>
      <c r="U471" s="50"/>
      <c r="V471" s="50"/>
      <c r="W471" s="50"/>
      <c r="X471" s="50"/>
      <c r="Y471" s="50"/>
      <c r="Z471" s="50"/>
      <c r="AA471" s="50"/>
      <c r="AB471" s="50"/>
      <c r="AC471" s="50"/>
      <c r="AD471" s="50"/>
      <c r="AE471" s="50"/>
      <c r="AF471" s="50"/>
      <c r="AG471" s="50"/>
      <c r="AH471" s="50"/>
      <c r="AI471" s="50"/>
    </row>
    <row r="472" spans="9:35">
      <c r="I472" s="50"/>
      <c r="J472" s="50"/>
      <c r="K472" s="50"/>
      <c r="L472" s="50"/>
      <c r="M472" s="50"/>
      <c r="N472" s="50"/>
      <c r="O472" s="50"/>
      <c r="P472" s="50"/>
      <c r="Q472" s="50"/>
      <c r="R472" s="50"/>
      <c r="S472" s="50"/>
      <c r="T472" s="50"/>
      <c r="U472" s="50"/>
      <c r="V472" s="50"/>
      <c r="W472" s="50"/>
      <c r="X472" s="50"/>
      <c r="Y472" s="50"/>
      <c r="Z472" s="50"/>
      <c r="AA472" s="50"/>
      <c r="AB472" s="50"/>
      <c r="AC472" s="50"/>
      <c r="AD472" s="50"/>
      <c r="AE472" s="50"/>
      <c r="AF472" s="50"/>
      <c r="AG472" s="50"/>
      <c r="AH472" s="50"/>
      <c r="AI472" s="50"/>
    </row>
    <row r="473" spans="9:35">
      <c r="I473" s="50"/>
      <c r="J473" s="50"/>
      <c r="K473" s="50"/>
      <c r="L473" s="50"/>
      <c r="M473" s="50"/>
      <c r="N473" s="50"/>
      <c r="O473" s="50"/>
      <c r="P473" s="50"/>
      <c r="Q473" s="50"/>
      <c r="R473" s="50"/>
      <c r="S473" s="50"/>
      <c r="T473" s="50"/>
      <c r="U473" s="50"/>
      <c r="V473" s="50"/>
      <c r="W473" s="50"/>
      <c r="X473" s="50"/>
      <c r="Y473" s="50"/>
      <c r="Z473" s="50"/>
      <c r="AA473" s="50"/>
      <c r="AB473" s="50"/>
      <c r="AC473" s="50"/>
      <c r="AD473" s="50"/>
      <c r="AE473" s="50"/>
      <c r="AF473" s="50"/>
      <c r="AG473" s="50"/>
      <c r="AH473" s="50"/>
      <c r="AI473" s="50"/>
    </row>
    <row r="474" spans="9:35">
      <c r="I474" s="50"/>
      <c r="J474" s="50"/>
      <c r="K474" s="50"/>
      <c r="L474" s="50"/>
      <c r="M474" s="50"/>
      <c r="N474" s="50"/>
      <c r="O474" s="50"/>
      <c r="P474" s="50"/>
      <c r="Q474" s="50"/>
      <c r="R474" s="50"/>
      <c r="S474" s="50"/>
      <c r="T474" s="50"/>
      <c r="U474" s="50"/>
      <c r="V474" s="50"/>
      <c r="W474" s="50"/>
      <c r="X474" s="50"/>
      <c r="Y474" s="50"/>
      <c r="Z474" s="50"/>
      <c r="AA474" s="50"/>
      <c r="AB474" s="50"/>
      <c r="AC474" s="50"/>
      <c r="AD474" s="50"/>
      <c r="AE474" s="50"/>
      <c r="AF474" s="50"/>
      <c r="AG474" s="50"/>
      <c r="AH474" s="50"/>
      <c r="AI474" s="50"/>
    </row>
    <row r="475" spans="9:35">
      <c r="I475" s="50"/>
      <c r="J475" s="50"/>
      <c r="K475" s="50"/>
      <c r="L475" s="50"/>
      <c r="M475" s="50"/>
      <c r="N475" s="50"/>
      <c r="O475" s="50"/>
      <c r="P475" s="50"/>
      <c r="Q475" s="50"/>
      <c r="R475" s="50"/>
      <c r="S475" s="50"/>
      <c r="T475" s="50"/>
      <c r="U475" s="50"/>
      <c r="V475" s="50"/>
      <c r="W475" s="50"/>
      <c r="X475" s="50"/>
      <c r="Y475" s="50"/>
      <c r="Z475" s="50"/>
      <c r="AA475" s="50"/>
      <c r="AB475" s="50"/>
      <c r="AC475" s="50"/>
      <c r="AD475" s="50"/>
      <c r="AE475" s="50"/>
      <c r="AF475" s="50"/>
      <c r="AG475" s="50"/>
      <c r="AH475" s="50"/>
      <c r="AI475" s="50"/>
    </row>
    <row r="476" spans="9:35">
      <c r="I476" s="50"/>
      <c r="J476" s="50"/>
      <c r="K476" s="50"/>
      <c r="L476" s="50"/>
      <c r="M476" s="50"/>
      <c r="N476" s="50"/>
      <c r="O476" s="50"/>
      <c r="P476" s="50"/>
      <c r="Q476" s="50"/>
      <c r="R476" s="50"/>
      <c r="S476" s="50"/>
      <c r="T476" s="50"/>
      <c r="U476" s="50"/>
      <c r="V476" s="50"/>
      <c r="W476" s="50"/>
      <c r="X476" s="50"/>
      <c r="Y476" s="50"/>
      <c r="Z476" s="50"/>
      <c r="AA476" s="50"/>
      <c r="AB476" s="50"/>
      <c r="AC476" s="50"/>
      <c r="AD476" s="50"/>
      <c r="AE476" s="50"/>
      <c r="AF476" s="50"/>
      <c r="AG476" s="50"/>
      <c r="AH476" s="50"/>
      <c r="AI476" s="50"/>
    </row>
    <row r="477" spans="9:35">
      <c r="I477" s="50"/>
      <c r="J477" s="50"/>
      <c r="K477" s="50"/>
      <c r="L477" s="50"/>
      <c r="M477" s="50"/>
      <c r="N477" s="50"/>
      <c r="O477" s="50"/>
      <c r="P477" s="50"/>
      <c r="Q477" s="50"/>
      <c r="R477" s="50"/>
      <c r="S477" s="50"/>
      <c r="T477" s="50"/>
      <c r="U477" s="50"/>
      <c r="V477" s="50"/>
      <c r="W477" s="50"/>
      <c r="X477" s="50"/>
      <c r="Y477" s="50"/>
      <c r="Z477" s="50"/>
      <c r="AA477" s="50"/>
      <c r="AB477" s="50"/>
      <c r="AC477" s="50"/>
      <c r="AD477" s="50"/>
      <c r="AE477" s="50"/>
      <c r="AF477" s="50"/>
      <c r="AG477" s="50"/>
      <c r="AH477" s="50"/>
      <c r="AI477" s="50"/>
    </row>
    <row r="478" spans="9:35">
      <c r="I478" s="50"/>
      <c r="J478" s="50"/>
      <c r="K478" s="50"/>
      <c r="L478" s="50"/>
      <c r="M478" s="50"/>
      <c r="N478" s="50"/>
      <c r="O478" s="50"/>
      <c r="P478" s="50"/>
      <c r="Q478" s="50"/>
      <c r="R478" s="50"/>
      <c r="S478" s="50"/>
      <c r="T478" s="50"/>
      <c r="U478" s="50"/>
      <c r="V478" s="50"/>
      <c r="W478" s="50"/>
      <c r="X478" s="50"/>
      <c r="Y478" s="50"/>
      <c r="Z478" s="50"/>
      <c r="AA478" s="50"/>
      <c r="AB478" s="50"/>
      <c r="AC478" s="50"/>
      <c r="AD478" s="50"/>
      <c r="AE478" s="50"/>
      <c r="AF478" s="50"/>
      <c r="AG478" s="50"/>
      <c r="AH478" s="50"/>
      <c r="AI478" s="50"/>
    </row>
    <row r="479" spans="9:35">
      <c r="I479" s="50"/>
      <c r="J479" s="50"/>
      <c r="K479" s="50"/>
      <c r="L479" s="50"/>
      <c r="M479" s="50"/>
      <c r="N479" s="50"/>
      <c r="O479" s="50"/>
      <c r="P479" s="50"/>
      <c r="Q479" s="50"/>
      <c r="R479" s="50"/>
      <c r="S479" s="50"/>
      <c r="T479" s="50"/>
      <c r="U479" s="50"/>
      <c r="V479" s="50"/>
      <c r="W479" s="50"/>
      <c r="X479" s="50"/>
      <c r="Y479" s="50"/>
      <c r="Z479" s="50"/>
      <c r="AA479" s="50"/>
      <c r="AB479" s="50"/>
      <c r="AC479" s="50"/>
      <c r="AD479" s="50"/>
      <c r="AE479" s="50"/>
      <c r="AF479" s="50"/>
      <c r="AG479" s="50"/>
      <c r="AH479" s="50"/>
      <c r="AI479" s="50"/>
    </row>
    <row r="480" spans="9:35">
      <c r="I480" s="50"/>
      <c r="J480" s="50"/>
      <c r="K480" s="50"/>
      <c r="L480" s="50"/>
      <c r="M480" s="50"/>
      <c r="N480" s="50"/>
      <c r="O480" s="50"/>
      <c r="P480" s="50"/>
      <c r="Q480" s="50"/>
      <c r="R480" s="50"/>
      <c r="S480" s="50"/>
      <c r="T480" s="50"/>
      <c r="U480" s="50"/>
      <c r="V480" s="50"/>
      <c r="W480" s="50"/>
      <c r="X480" s="50"/>
      <c r="Y480" s="50"/>
      <c r="Z480" s="50"/>
      <c r="AA480" s="50"/>
      <c r="AB480" s="50"/>
      <c r="AC480" s="50"/>
      <c r="AD480" s="50"/>
      <c r="AE480" s="50"/>
      <c r="AF480" s="50"/>
      <c r="AG480" s="50"/>
      <c r="AH480" s="50"/>
      <c r="AI480" s="50"/>
    </row>
    <row r="481" spans="9:35">
      <c r="I481" s="50"/>
      <c r="J481" s="50"/>
      <c r="K481" s="50"/>
      <c r="L481" s="50"/>
      <c r="M481" s="50"/>
      <c r="N481" s="50"/>
      <c r="O481" s="50"/>
      <c r="P481" s="50"/>
      <c r="Q481" s="50"/>
      <c r="R481" s="50"/>
      <c r="S481" s="50"/>
      <c r="T481" s="50"/>
      <c r="U481" s="50"/>
      <c r="V481" s="50"/>
      <c r="W481" s="50"/>
      <c r="X481" s="50"/>
      <c r="Y481" s="50"/>
      <c r="Z481" s="50"/>
      <c r="AA481" s="50"/>
      <c r="AB481" s="50"/>
      <c r="AC481" s="50"/>
      <c r="AD481" s="50"/>
      <c r="AE481" s="50"/>
      <c r="AF481" s="50"/>
      <c r="AG481" s="50"/>
      <c r="AH481" s="50"/>
      <c r="AI481" s="50"/>
    </row>
    <row r="482" spans="9:35">
      <c r="I482" s="50"/>
      <c r="J482" s="50"/>
      <c r="K482" s="50"/>
      <c r="L482" s="50"/>
      <c r="M482" s="50"/>
      <c r="N482" s="50"/>
      <c r="O482" s="50"/>
      <c r="P482" s="50"/>
      <c r="Q482" s="50"/>
      <c r="R482" s="50"/>
      <c r="S482" s="50"/>
      <c r="T482" s="50"/>
      <c r="U482" s="50"/>
      <c r="V482" s="50"/>
      <c r="W482" s="50"/>
      <c r="X482" s="50"/>
      <c r="Y482" s="50"/>
      <c r="Z482" s="50"/>
      <c r="AA482" s="50"/>
      <c r="AB482" s="50"/>
      <c r="AC482" s="50"/>
      <c r="AD482" s="50"/>
      <c r="AE482" s="50"/>
      <c r="AF482" s="50"/>
      <c r="AG482" s="50"/>
      <c r="AH482" s="50"/>
      <c r="AI482" s="50"/>
    </row>
    <row r="483" spans="9:35">
      <c r="I483" s="50"/>
      <c r="J483" s="50"/>
      <c r="K483" s="50"/>
      <c r="L483" s="50"/>
      <c r="M483" s="50"/>
      <c r="N483" s="50"/>
      <c r="O483" s="50"/>
      <c r="P483" s="50"/>
      <c r="Q483" s="50"/>
      <c r="R483" s="50"/>
      <c r="S483" s="50"/>
      <c r="T483" s="50"/>
      <c r="U483" s="50"/>
      <c r="V483" s="50"/>
      <c r="W483" s="50"/>
      <c r="X483" s="50"/>
      <c r="Y483" s="50"/>
      <c r="Z483" s="50"/>
      <c r="AA483" s="50"/>
      <c r="AB483" s="50"/>
      <c r="AC483" s="50"/>
      <c r="AD483" s="50"/>
      <c r="AE483" s="50"/>
      <c r="AF483" s="50"/>
      <c r="AG483" s="50"/>
      <c r="AH483" s="50"/>
      <c r="AI483" s="50"/>
    </row>
    <row r="484" spans="9:35">
      <c r="I484" s="50"/>
      <c r="J484" s="50"/>
      <c r="K484" s="50"/>
      <c r="L484" s="50"/>
      <c r="M484" s="50"/>
      <c r="N484" s="50"/>
      <c r="O484" s="50"/>
      <c r="P484" s="50"/>
      <c r="Q484" s="50"/>
      <c r="R484" s="50"/>
      <c r="S484" s="50"/>
      <c r="T484" s="50"/>
      <c r="U484" s="50"/>
      <c r="V484" s="50"/>
      <c r="W484" s="50"/>
      <c r="X484" s="50"/>
      <c r="Y484" s="50"/>
      <c r="Z484" s="50"/>
      <c r="AA484" s="50"/>
      <c r="AB484" s="50"/>
      <c r="AC484" s="50"/>
      <c r="AD484" s="50"/>
      <c r="AE484" s="50"/>
      <c r="AF484" s="50"/>
      <c r="AG484" s="50"/>
      <c r="AH484" s="50"/>
      <c r="AI484" s="50"/>
    </row>
    <row r="485" spans="9:35">
      <c r="I485" s="50"/>
      <c r="J485" s="50"/>
      <c r="K485" s="50"/>
      <c r="L485" s="50"/>
      <c r="M485" s="50"/>
      <c r="N485" s="50"/>
      <c r="O485" s="50"/>
      <c r="P485" s="50"/>
      <c r="Q485" s="50"/>
      <c r="R485" s="50"/>
      <c r="S485" s="50"/>
      <c r="T485" s="50"/>
      <c r="U485" s="50"/>
      <c r="V485" s="50"/>
      <c r="W485" s="50"/>
      <c r="X485" s="50"/>
      <c r="Y485" s="50"/>
      <c r="Z485" s="50"/>
      <c r="AA485" s="50"/>
      <c r="AB485" s="50"/>
      <c r="AC485" s="50"/>
      <c r="AD485" s="50"/>
      <c r="AE485" s="50"/>
      <c r="AF485" s="50"/>
      <c r="AG485" s="50"/>
      <c r="AH485" s="50"/>
      <c r="AI485" s="50"/>
    </row>
    <row r="486" spans="9:35">
      <c r="I486" s="50"/>
      <c r="J486" s="50"/>
      <c r="K486" s="50"/>
      <c r="L486" s="50"/>
      <c r="M486" s="50"/>
      <c r="N486" s="50"/>
      <c r="O486" s="50"/>
      <c r="P486" s="50"/>
      <c r="Q486" s="50"/>
      <c r="R486" s="50"/>
      <c r="S486" s="50"/>
      <c r="T486" s="50"/>
      <c r="U486" s="50"/>
      <c r="V486" s="50"/>
      <c r="W486" s="50"/>
      <c r="X486" s="50"/>
      <c r="Y486" s="50"/>
      <c r="Z486" s="50"/>
      <c r="AA486" s="50"/>
      <c r="AB486" s="50"/>
      <c r="AC486" s="50"/>
      <c r="AD486" s="50"/>
      <c r="AE486" s="50"/>
      <c r="AF486" s="50"/>
      <c r="AG486" s="50"/>
      <c r="AH486" s="50"/>
      <c r="AI486" s="50"/>
    </row>
    <row r="487" spans="9:35">
      <c r="I487" s="50"/>
      <c r="J487" s="50"/>
      <c r="K487" s="50"/>
      <c r="L487" s="50"/>
      <c r="M487" s="50"/>
      <c r="N487" s="50"/>
      <c r="O487" s="50"/>
      <c r="P487" s="50"/>
      <c r="Q487" s="50"/>
      <c r="R487" s="50"/>
      <c r="S487" s="50"/>
      <c r="T487" s="50"/>
      <c r="U487" s="50"/>
      <c r="V487" s="50"/>
      <c r="W487" s="50"/>
      <c r="X487" s="50"/>
      <c r="Y487" s="50"/>
      <c r="Z487" s="50"/>
      <c r="AA487" s="50"/>
      <c r="AB487" s="50"/>
      <c r="AC487" s="50"/>
      <c r="AD487" s="50"/>
      <c r="AE487" s="50"/>
      <c r="AF487" s="50"/>
      <c r="AG487" s="50"/>
      <c r="AH487" s="50"/>
      <c r="AI487" s="50"/>
    </row>
    <row r="488" spans="9:35">
      <c r="I488" s="50"/>
      <c r="J488" s="50"/>
      <c r="K488" s="50"/>
      <c r="L488" s="50"/>
      <c r="M488" s="50"/>
      <c r="N488" s="50"/>
      <c r="O488" s="50"/>
      <c r="P488" s="50"/>
      <c r="Q488" s="50"/>
      <c r="R488" s="50"/>
      <c r="S488" s="50"/>
      <c r="T488" s="50"/>
      <c r="U488" s="50"/>
      <c r="V488" s="50"/>
      <c r="W488" s="50"/>
      <c r="X488" s="50"/>
      <c r="Y488" s="50"/>
      <c r="Z488" s="50"/>
      <c r="AA488" s="50"/>
      <c r="AB488" s="50"/>
      <c r="AC488" s="50"/>
      <c r="AD488" s="50"/>
      <c r="AE488" s="50"/>
      <c r="AF488" s="50"/>
      <c r="AG488" s="50"/>
      <c r="AH488" s="50"/>
      <c r="AI488" s="50"/>
    </row>
    <row r="489" spans="9:35">
      <c r="I489" s="50"/>
      <c r="J489" s="50"/>
      <c r="K489" s="50"/>
      <c r="L489" s="50"/>
      <c r="M489" s="50"/>
      <c r="N489" s="50"/>
      <c r="O489" s="50"/>
      <c r="P489" s="50"/>
      <c r="Q489" s="50"/>
      <c r="R489" s="50"/>
      <c r="S489" s="50"/>
      <c r="T489" s="50"/>
      <c r="U489" s="50"/>
      <c r="V489" s="50"/>
      <c r="W489" s="50"/>
      <c r="X489" s="50"/>
      <c r="Y489" s="50"/>
      <c r="Z489" s="50"/>
      <c r="AA489" s="50"/>
      <c r="AB489" s="50"/>
      <c r="AC489" s="50"/>
      <c r="AD489" s="50"/>
      <c r="AE489" s="50"/>
      <c r="AF489" s="50"/>
      <c r="AG489" s="50"/>
      <c r="AH489" s="50"/>
      <c r="AI489" s="50"/>
    </row>
    <row r="490" spans="9:35">
      <c r="I490" s="50"/>
      <c r="J490" s="50"/>
      <c r="K490" s="50"/>
      <c r="L490" s="50"/>
      <c r="M490" s="50"/>
      <c r="N490" s="50"/>
      <c r="O490" s="50"/>
      <c r="P490" s="50"/>
      <c r="Q490" s="50"/>
      <c r="R490" s="50"/>
      <c r="S490" s="50"/>
      <c r="T490" s="50"/>
      <c r="U490" s="50"/>
      <c r="V490" s="50"/>
      <c r="W490" s="50"/>
      <c r="X490" s="50"/>
      <c r="Y490" s="50"/>
      <c r="Z490" s="50"/>
      <c r="AA490" s="50"/>
      <c r="AB490" s="50"/>
      <c r="AC490" s="50"/>
      <c r="AD490" s="50"/>
      <c r="AE490" s="50"/>
      <c r="AF490" s="50"/>
      <c r="AG490" s="50"/>
      <c r="AH490" s="50"/>
      <c r="AI490" s="50"/>
    </row>
    <row r="491" spans="9:35">
      <c r="I491" s="50"/>
      <c r="J491" s="50"/>
      <c r="K491" s="50"/>
      <c r="L491" s="50"/>
      <c r="M491" s="50"/>
      <c r="N491" s="50"/>
      <c r="O491" s="50"/>
      <c r="P491" s="50"/>
      <c r="Q491" s="50"/>
      <c r="R491" s="50"/>
      <c r="S491" s="50"/>
      <c r="T491" s="50"/>
      <c r="U491" s="50"/>
      <c r="V491" s="50"/>
      <c r="W491" s="50"/>
      <c r="X491" s="50"/>
      <c r="Y491" s="50"/>
      <c r="Z491" s="50"/>
      <c r="AA491" s="50"/>
      <c r="AB491" s="50"/>
      <c r="AC491" s="50"/>
      <c r="AD491" s="50"/>
      <c r="AE491" s="50"/>
      <c r="AF491" s="50"/>
      <c r="AG491" s="50"/>
      <c r="AH491" s="50"/>
      <c r="AI491" s="50"/>
    </row>
    <row r="492" spans="9:35">
      <c r="I492" s="50"/>
      <c r="J492" s="50"/>
      <c r="K492" s="50"/>
      <c r="L492" s="50"/>
      <c r="M492" s="50"/>
      <c r="N492" s="50"/>
      <c r="O492" s="50"/>
      <c r="P492" s="50"/>
      <c r="Q492" s="50"/>
      <c r="R492" s="50"/>
      <c r="S492" s="50"/>
      <c r="T492" s="50"/>
      <c r="U492" s="50"/>
      <c r="V492" s="50"/>
      <c r="W492" s="50"/>
      <c r="X492" s="50"/>
      <c r="Y492" s="50"/>
      <c r="Z492" s="50"/>
      <c r="AA492" s="50"/>
      <c r="AB492" s="50"/>
      <c r="AC492" s="50"/>
      <c r="AD492" s="50"/>
      <c r="AE492" s="50"/>
      <c r="AF492" s="50"/>
      <c r="AG492" s="50"/>
      <c r="AH492" s="50"/>
      <c r="AI492" s="50"/>
    </row>
    <row r="493" spans="9:35">
      <c r="I493" s="50"/>
      <c r="J493" s="50"/>
      <c r="K493" s="50"/>
      <c r="L493" s="50"/>
      <c r="M493" s="50"/>
      <c r="N493" s="50"/>
      <c r="O493" s="50"/>
      <c r="P493" s="50"/>
      <c r="Q493" s="50"/>
      <c r="R493" s="50"/>
      <c r="S493" s="50"/>
      <c r="T493" s="50"/>
      <c r="U493" s="50"/>
      <c r="V493" s="50"/>
      <c r="W493" s="50"/>
      <c r="X493" s="50"/>
      <c r="Y493" s="50"/>
      <c r="Z493" s="50"/>
      <c r="AA493" s="50"/>
      <c r="AB493" s="50"/>
      <c r="AC493" s="50"/>
      <c r="AD493" s="50"/>
      <c r="AE493" s="50"/>
      <c r="AF493" s="50"/>
      <c r="AG493" s="50"/>
      <c r="AH493" s="50"/>
      <c r="AI493" s="50"/>
    </row>
    <row r="494" spans="9:35">
      <c r="I494" s="50"/>
      <c r="J494" s="50"/>
      <c r="K494" s="50"/>
      <c r="L494" s="50"/>
      <c r="M494" s="50"/>
      <c r="N494" s="50"/>
      <c r="O494" s="50"/>
      <c r="P494" s="50"/>
      <c r="Q494" s="50"/>
      <c r="R494" s="50"/>
      <c r="S494" s="50"/>
      <c r="T494" s="50"/>
      <c r="U494" s="50"/>
      <c r="V494" s="50"/>
      <c r="W494" s="50"/>
      <c r="X494" s="50"/>
      <c r="Y494" s="50"/>
      <c r="Z494" s="50"/>
      <c r="AA494" s="50"/>
      <c r="AB494" s="50"/>
      <c r="AC494" s="50"/>
      <c r="AD494" s="50"/>
      <c r="AE494" s="50"/>
      <c r="AF494" s="50"/>
      <c r="AG494" s="50"/>
      <c r="AH494" s="50"/>
      <c r="AI494" s="50"/>
    </row>
    <row r="495" spans="9:35">
      <c r="I495" s="50"/>
      <c r="J495" s="50"/>
      <c r="K495" s="50"/>
      <c r="L495" s="50"/>
      <c r="M495" s="50"/>
      <c r="N495" s="50"/>
      <c r="O495" s="50"/>
      <c r="P495" s="50"/>
      <c r="Q495" s="50"/>
      <c r="R495" s="50"/>
      <c r="S495" s="50"/>
      <c r="T495" s="50"/>
      <c r="U495" s="50"/>
      <c r="V495" s="50"/>
      <c r="W495" s="50"/>
      <c r="X495" s="50"/>
      <c r="Y495" s="50"/>
      <c r="Z495" s="50"/>
      <c r="AA495" s="50"/>
      <c r="AB495" s="50"/>
      <c r="AC495" s="50"/>
      <c r="AD495" s="50"/>
      <c r="AE495" s="50"/>
      <c r="AF495" s="50"/>
      <c r="AG495" s="50"/>
      <c r="AH495" s="50"/>
      <c r="AI495" s="50"/>
    </row>
    <row r="496" spans="9:35">
      <c r="I496" s="50"/>
      <c r="J496" s="50"/>
      <c r="K496" s="50"/>
      <c r="L496" s="50"/>
      <c r="M496" s="50"/>
      <c r="N496" s="50"/>
      <c r="O496" s="50"/>
      <c r="P496" s="50"/>
      <c r="Q496" s="50"/>
      <c r="R496" s="50"/>
      <c r="S496" s="50"/>
      <c r="T496" s="50"/>
      <c r="U496" s="50"/>
      <c r="V496" s="50"/>
      <c r="W496" s="50"/>
      <c r="X496" s="50"/>
      <c r="Y496" s="50"/>
      <c r="Z496" s="50"/>
      <c r="AA496" s="50"/>
      <c r="AB496" s="50"/>
      <c r="AC496" s="50"/>
      <c r="AD496" s="50"/>
      <c r="AE496" s="50"/>
      <c r="AF496" s="50"/>
      <c r="AG496" s="50"/>
      <c r="AH496" s="50"/>
      <c r="AI496" s="50"/>
    </row>
    <row r="497" spans="9:35">
      <c r="I497" s="50"/>
      <c r="J497" s="50"/>
      <c r="K497" s="50"/>
      <c r="L497" s="50"/>
      <c r="M497" s="50"/>
      <c r="N497" s="50"/>
      <c r="O497" s="50"/>
      <c r="P497" s="50"/>
      <c r="Q497" s="50"/>
      <c r="R497" s="50"/>
      <c r="S497" s="50"/>
      <c r="T497" s="50"/>
      <c r="U497" s="50"/>
      <c r="V497" s="50"/>
      <c r="W497" s="50"/>
      <c r="X497" s="50"/>
      <c r="Y497" s="50"/>
      <c r="Z497" s="50"/>
      <c r="AA497" s="50"/>
      <c r="AB497" s="50"/>
      <c r="AC497" s="50"/>
      <c r="AD497" s="50"/>
      <c r="AE497" s="50"/>
      <c r="AF497" s="50"/>
      <c r="AG497" s="50"/>
      <c r="AH497" s="50"/>
      <c r="AI497" s="50"/>
    </row>
    <row r="498" spans="9:35">
      <c r="I498" s="50"/>
      <c r="J498" s="50"/>
      <c r="K498" s="50"/>
      <c r="L498" s="50"/>
      <c r="M498" s="50"/>
      <c r="N498" s="50"/>
      <c r="O498" s="50"/>
      <c r="P498" s="50"/>
      <c r="Q498" s="50"/>
      <c r="R498" s="50"/>
      <c r="S498" s="50"/>
      <c r="T498" s="50"/>
      <c r="U498" s="50"/>
      <c r="V498" s="50"/>
      <c r="W498" s="50"/>
      <c r="X498" s="50"/>
      <c r="Y498" s="50"/>
      <c r="Z498" s="50"/>
      <c r="AA498" s="50"/>
      <c r="AB498" s="50"/>
      <c r="AC498" s="50"/>
      <c r="AD498" s="50"/>
      <c r="AE498" s="50"/>
      <c r="AF498" s="50"/>
      <c r="AG498" s="50"/>
      <c r="AH498" s="50"/>
      <c r="AI498" s="50"/>
    </row>
    <row r="499" spans="9:35">
      <c r="I499" s="50"/>
      <c r="J499" s="50"/>
      <c r="K499" s="50"/>
      <c r="L499" s="50"/>
      <c r="M499" s="50"/>
      <c r="N499" s="50"/>
      <c r="O499" s="50"/>
      <c r="P499" s="50"/>
      <c r="Q499" s="50"/>
      <c r="R499" s="50"/>
      <c r="S499" s="50"/>
      <c r="T499" s="50"/>
      <c r="U499" s="50"/>
      <c r="V499" s="50"/>
      <c r="W499" s="50"/>
      <c r="X499" s="50"/>
      <c r="Y499" s="50"/>
      <c r="Z499" s="50"/>
      <c r="AA499" s="50"/>
      <c r="AB499" s="50"/>
      <c r="AC499" s="50"/>
      <c r="AD499" s="50"/>
      <c r="AE499" s="50"/>
      <c r="AF499" s="50"/>
      <c r="AG499" s="50"/>
      <c r="AH499" s="50"/>
      <c r="AI499" s="50"/>
    </row>
    <row r="500" spans="9:35">
      <c r="I500" s="50"/>
      <c r="J500" s="50"/>
      <c r="K500" s="50"/>
      <c r="L500" s="50"/>
      <c r="M500" s="50"/>
      <c r="N500" s="50"/>
      <c r="O500" s="50"/>
      <c r="P500" s="50"/>
      <c r="Q500" s="50"/>
      <c r="R500" s="50"/>
      <c r="S500" s="50"/>
      <c r="T500" s="50"/>
      <c r="U500" s="50"/>
      <c r="V500" s="50"/>
      <c r="W500" s="50"/>
      <c r="X500" s="50"/>
      <c r="Y500" s="50"/>
      <c r="Z500" s="50"/>
      <c r="AA500" s="50"/>
      <c r="AB500" s="50"/>
      <c r="AC500" s="50"/>
      <c r="AD500" s="50"/>
      <c r="AE500" s="50"/>
      <c r="AF500" s="50"/>
      <c r="AG500" s="50"/>
      <c r="AH500" s="50"/>
      <c r="AI500" s="50"/>
    </row>
    <row r="501" spans="9:35">
      <c r="I501" s="50"/>
      <c r="J501" s="50"/>
      <c r="K501" s="50"/>
      <c r="L501" s="50"/>
      <c r="M501" s="50"/>
      <c r="N501" s="50"/>
      <c r="O501" s="50"/>
      <c r="P501" s="50"/>
      <c r="Q501" s="50"/>
      <c r="R501" s="50"/>
      <c r="S501" s="50"/>
      <c r="T501" s="50"/>
      <c r="U501" s="50"/>
      <c r="V501" s="50"/>
      <c r="W501" s="50"/>
      <c r="X501" s="50"/>
      <c r="Y501" s="50"/>
      <c r="Z501" s="50"/>
      <c r="AA501" s="50"/>
      <c r="AB501" s="50"/>
      <c r="AC501" s="50"/>
      <c r="AD501" s="50"/>
      <c r="AE501" s="50"/>
      <c r="AF501" s="50"/>
      <c r="AG501" s="50"/>
      <c r="AH501" s="50"/>
      <c r="AI501" s="50"/>
    </row>
    <row r="502" spans="9:35">
      <c r="I502" s="50"/>
      <c r="J502" s="50"/>
      <c r="K502" s="50"/>
      <c r="L502" s="50"/>
      <c r="M502" s="50"/>
      <c r="N502" s="50"/>
      <c r="O502" s="50"/>
      <c r="P502" s="50"/>
      <c r="Q502" s="50"/>
      <c r="R502" s="50"/>
      <c r="S502" s="50"/>
      <c r="T502" s="50"/>
      <c r="U502" s="50"/>
      <c r="V502" s="50"/>
      <c r="W502" s="50"/>
      <c r="X502" s="50"/>
      <c r="Y502" s="50"/>
      <c r="Z502" s="50"/>
      <c r="AA502" s="50"/>
      <c r="AB502" s="50"/>
      <c r="AC502" s="50"/>
      <c r="AD502" s="50"/>
      <c r="AE502" s="50"/>
      <c r="AF502" s="50"/>
      <c r="AG502" s="50"/>
      <c r="AH502" s="50"/>
      <c r="AI502" s="50"/>
    </row>
    <row r="503" spans="9:35">
      <c r="I503" s="50"/>
      <c r="J503" s="50"/>
      <c r="K503" s="50"/>
      <c r="L503" s="50"/>
      <c r="M503" s="50"/>
      <c r="N503" s="50"/>
      <c r="O503" s="50"/>
      <c r="P503" s="50"/>
      <c r="Q503" s="50"/>
      <c r="R503" s="50"/>
      <c r="S503" s="50"/>
      <c r="T503" s="50"/>
      <c r="U503" s="50"/>
      <c r="V503" s="50"/>
      <c r="W503" s="50"/>
      <c r="X503" s="50"/>
      <c r="Y503" s="50"/>
      <c r="Z503" s="50"/>
      <c r="AA503" s="50"/>
      <c r="AB503" s="50"/>
      <c r="AC503" s="50"/>
      <c r="AD503" s="50"/>
      <c r="AE503" s="50"/>
      <c r="AF503" s="50"/>
      <c r="AG503" s="50"/>
      <c r="AH503" s="50"/>
      <c r="AI503" s="50"/>
    </row>
    <row r="504" spans="9:35">
      <c r="I504" s="50"/>
      <c r="J504" s="50"/>
      <c r="K504" s="50"/>
      <c r="L504" s="50"/>
      <c r="M504" s="50"/>
      <c r="N504" s="50"/>
      <c r="O504" s="50"/>
      <c r="P504" s="50"/>
      <c r="Q504" s="50"/>
      <c r="R504" s="50"/>
      <c r="S504" s="50"/>
      <c r="T504" s="50"/>
      <c r="U504" s="50"/>
      <c r="V504" s="50"/>
      <c r="W504" s="50"/>
      <c r="X504" s="50"/>
      <c r="Y504" s="50"/>
      <c r="Z504" s="50"/>
      <c r="AA504" s="50"/>
      <c r="AB504" s="50"/>
      <c r="AC504" s="50"/>
      <c r="AD504" s="50"/>
      <c r="AE504" s="50"/>
      <c r="AF504" s="50"/>
      <c r="AG504" s="50"/>
      <c r="AH504" s="50"/>
      <c r="AI504" s="50"/>
    </row>
    <row r="505" spans="9:35">
      <c r="I505" s="50"/>
      <c r="J505" s="50"/>
      <c r="K505" s="50"/>
      <c r="L505" s="50"/>
      <c r="M505" s="50"/>
      <c r="N505" s="50"/>
      <c r="O505" s="50"/>
      <c r="P505" s="50"/>
      <c r="Q505" s="50"/>
      <c r="R505" s="50"/>
      <c r="S505" s="50"/>
      <c r="T505" s="50"/>
      <c r="U505" s="50"/>
      <c r="V505" s="50"/>
      <c r="W505" s="50"/>
      <c r="X505" s="50"/>
      <c r="Y505" s="50"/>
      <c r="Z505" s="50"/>
      <c r="AA505" s="50"/>
      <c r="AB505" s="50"/>
      <c r="AC505" s="50"/>
      <c r="AD505" s="50"/>
      <c r="AE505" s="50"/>
      <c r="AF505" s="50"/>
      <c r="AG505" s="50"/>
      <c r="AH505" s="50"/>
      <c r="AI505" s="50"/>
    </row>
    <row r="506" spans="9:35">
      <c r="I506" s="50"/>
      <c r="J506" s="50"/>
      <c r="K506" s="50"/>
      <c r="L506" s="50"/>
      <c r="M506" s="50"/>
      <c r="N506" s="50"/>
      <c r="O506" s="50"/>
      <c r="P506" s="50"/>
      <c r="Q506" s="50"/>
      <c r="R506" s="50"/>
      <c r="S506" s="50"/>
      <c r="T506" s="50"/>
      <c r="U506" s="50"/>
      <c r="V506" s="50"/>
      <c r="W506" s="50"/>
      <c r="X506" s="50"/>
      <c r="Y506" s="50"/>
      <c r="Z506" s="50"/>
      <c r="AA506" s="50"/>
      <c r="AB506" s="50"/>
      <c r="AC506" s="50"/>
      <c r="AD506" s="50"/>
      <c r="AE506" s="50"/>
      <c r="AF506" s="50"/>
      <c r="AG506" s="50"/>
      <c r="AH506" s="50"/>
      <c r="AI506" s="50"/>
    </row>
    <row r="507" spans="9:35">
      <c r="I507" s="50"/>
      <c r="J507" s="50"/>
      <c r="K507" s="50"/>
      <c r="L507" s="50"/>
      <c r="M507" s="50"/>
      <c r="N507" s="50"/>
      <c r="O507" s="50"/>
      <c r="P507" s="50"/>
      <c r="Q507" s="50"/>
      <c r="R507" s="50"/>
      <c r="S507" s="50"/>
      <c r="T507" s="50"/>
      <c r="U507" s="50"/>
      <c r="V507" s="50"/>
      <c r="W507" s="50"/>
      <c r="X507" s="50"/>
      <c r="Y507" s="50"/>
      <c r="Z507" s="50"/>
      <c r="AA507" s="50"/>
      <c r="AB507" s="50"/>
      <c r="AC507" s="50"/>
      <c r="AD507" s="50"/>
      <c r="AE507" s="50"/>
      <c r="AF507" s="50"/>
      <c r="AG507" s="50"/>
      <c r="AH507" s="50"/>
      <c r="AI507" s="50"/>
    </row>
    <row r="508" spans="9:35">
      <c r="I508" s="50"/>
      <c r="J508" s="50"/>
      <c r="K508" s="50"/>
      <c r="L508" s="50"/>
      <c r="M508" s="50"/>
      <c r="N508" s="50"/>
      <c r="O508" s="50"/>
      <c r="P508" s="50"/>
      <c r="Q508" s="50"/>
      <c r="R508" s="50"/>
      <c r="S508" s="50"/>
      <c r="T508" s="50"/>
      <c r="U508" s="50"/>
      <c r="V508" s="50"/>
      <c r="W508" s="50"/>
      <c r="X508" s="50"/>
      <c r="Y508" s="50"/>
      <c r="Z508" s="50"/>
      <c r="AA508" s="50"/>
      <c r="AB508" s="50"/>
      <c r="AC508" s="50"/>
      <c r="AD508" s="50"/>
      <c r="AE508" s="50"/>
      <c r="AF508" s="50"/>
      <c r="AG508" s="50"/>
      <c r="AH508" s="50"/>
      <c r="AI508" s="50"/>
    </row>
    <row r="509" spans="9:35">
      <c r="I509" s="50"/>
      <c r="J509" s="50"/>
      <c r="K509" s="50"/>
      <c r="L509" s="50"/>
      <c r="M509" s="50"/>
      <c r="N509" s="50"/>
      <c r="O509" s="50"/>
      <c r="P509" s="50"/>
      <c r="Q509" s="50"/>
      <c r="R509" s="50"/>
      <c r="S509" s="50"/>
      <c r="T509" s="50"/>
      <c r="U509" s="50"/>
      <c r="V509" s="50"/>
      <c r="W509" s="50"/>
      <c r="X509" s="50"/>
      <c r="Y509" s="50"/>
      <c r="Z509" s="50"/>
      <c r="AA509" s="50"/>
      <c r="AB509" s="50"/>
      <c r="AC509" s="50"/>
      <c r="AD509" s="50"/>
      <c r="AE509" s="50"/>
      <c r="AF509" s="50"/>
      <c r="AG509" s="50"/>
      <c r="AH509" s="50"/>
      <c r="AI509" s="50"/>
    </row>
    <row r="510" spans="9:35">
      <c r="I510" s="50"/>
      <c r="J510" s="50"/>
      <c r="K510" s="50"/>
      <c r="L510" s="50"/>
      <c r="M510" s="50"/>
      <c r="N510" s="50"/>
      <c r="O510" s="50"/>
      <c r="P510" s="50"/>
      <c r="Q510" s="50"/>
      <c r="R510" s="50"/>
      <c r="S510" s="50"/>
      <c r="T510" s="50"/>
      <c r="U510" s="50"/>
      <c r="V510" s="50"/>
      <c r="W510" s="50"/>
      <c r="X510" s="50"/>
      <c r="Y510" s="50"/>
      <c r="Z510" s="50"/>
      <c r="AA510" s="50"/>
      <c r="AB510" s="50"/>
      <c r="AC510" s="50"/>
      <c r="AD510" s="50"/>
      <c r="AE510" s="50"/>
      <c r="AF510" s="50"/>
      <c r="AG510" s="50"/>
      <c r="AH510" s="50"/>
      <c r="AI510" s="50"/>
    </row>
    <row r="511" spans="9:35">
      <c r="I511" s="50"/>
      <c r="J511" s="50"/>
      <c r="K511" s="50"/>
      <c r="L511" s="50"/>
      <c r="M511" s="50"/>
      <c r="N511" s="50"/>
      <c r="O511" s="50"/>
      <c r="P511" s="50"/>
      <c r="Q511" s="50"/>
      <c r="R511" s="50"/>
      <c r="S511" s="50"/>
      <c r="T511" s="50"/>
      <c r="U511" s="50"/>
      <c r="V511" s="50"/>
      <c r="W511" s="50"/>
      <c r="X511" s="50"/>
      <c r="Y511" s="50"/>
      <c r="Z511" s="50"/>
      <c r="AA511" s="50"/>
      <c r="AB511" s="50"/>
      <c r="AC511" s="50"/>
      <c r="AD511" s="50"/>
      <c r="AE511" s="50"/>
      <c r="AF511" s="50"/>
      <c r="AG511" s="50"/>
      <c r="AH511" s="50"/>
      <c r="AI511" s="50"/>
    </row>
    <row r="512" spans="9:35">
      <c r="I512" s="50"/>
      <c r="J512" s="50"/>
      <c r="K512" s="50"/>
      <c r="L512" s="50"/>
      <c r="M512" s="50"/>
      <c r="N512" s="50"/>
      <c r="O512" s="50"/>
      <c r="P512" s="50"/>
      <c r="Q512" s="50"/>
      <c r="R512" s="50"/>
      <c r="S512" s="50"/>
      <c r="T512" s="50"/>
      <c r="U512" s="50"/>
      <c r="V512" s="50"/>
      <c r="W512" s="50"/>
      <c r="X512" s="50"/>
      <c r="Y512" s="50"/>
      <c r="Z512" s="50"/>
      <c r="AA512" s="50"/>
      <c r="AB512" s="50"/>
      <c r="AC512" s="50"/>
      <c r="AD512" s="50"/>
      <c r="AE512" s="50"/>
      <c r="AF512" s="50"/>
      <c r="AG512" s="50"/>
      <c r="AH512" s="50"/>
      <c r="AI512" s="50"/>
    </row>
    <row r="513" spans="9:35">
      <c r="I513" s="50"/>
      <c r="J513" s="50"/>
      <c r="K513" s="50"/>
      <c r="L513" s="50"/>
      <c r="M513" s="50"/>
      <c r="N513" s="50"/>
      <c r="O513" s="50"/>
      <c r="P513" s="50"/>
      <c r="Q513" s="50"/>
      <c r="R513" s="50"/>
      <c r="S513" s="50"/>
      <c r="T513" s="50"/>
      <c r="U513" s="50"/>
      <c r="V513" s="50"/>
      <c r="W513" s="50"/>
      <c r="X513" s="50"/>
      <c r="Y513" s="50"/>
      <c r="Z513" s="50"/>
      <c r="AA513" s="50"/>
      <c r="AB513" s="50"/>
      <c r="AC513" s="50"/>
      <c r="AD513" s="50"/>
      <c r="AE513" s="50"/>
      <c r="AF513" s="50"/>
      <c r="AG513" s="50"/>
      <c r="AH513" s="50"/>
      <c r="AI513" s="50"/>
    </row>
    <row r="514" spans="9:35">
      <c r="I514" s="50"/>
      <c r="J514" s="50"/>
      <c r="K514" s="50"/>
      <c r="L514" s="50"/>
      <c r="M514" s="50"/>
      <c r="N514" s="50"/>
      <c r="O514" s="50"/>
      <c r="P514" s="50"/>
      <c r="Q514" s="50"/>
      <c r="R514" s="50"/>
      <c r="S514" s="50"/>
      <c r="T514" s="50"/>
      <c r="U514" s="50"/>
      <c r="V514" s="50"/>
      <c r="W514" s="50"/>
      <c r="X514" s="50"/>
      <c r="Y514" s="50"/>
      <c r="Z514" s="50"/>
      <c r="AA514" s="50"/>
      <c r="AB514" s="50"/>
      <c r="AC514" s="50"/>
      <c r="AD514" s="50"/>
      <c r="AE514" s="50"/>
      <c r="AF514" s="50"/>
      <c r="AG514" s="50"/>
      <c r="AH514" s="50"/>
      <c r="AI514" s="50"/>
    </row>
    <row r="515" spans="9:35">
      <c r="I515" s="50"/>
      <c r="J515" s="50"/>
      <c r="K515" s="50"/>
      <c r="L515" s="50"/>
      <c r="M515" s="50"/>
      <c r="N515" s="50"/>
      <c r="O515" s="50"/>
      <c r="P515" s="50"/>
      <c r="Q515" s="50"/>
      <c r="R515" s="50"/>
      <c r="S515" s="50"/>
      <c r="T515" s="50"/>
      <c r="U515" s="50"/>
      <c r="V515" s="50"/>
      <c r="W515" s="50"/>
      <c r="X515" s="50"/>
      <c r="Y515" s="50"/>
      <c r="Z515" s="50"/>
      <c r="AA515" s="50"/>
      <c r="AB515" s="50"/>
      <c r="AC515" s="50"/>
      <c r="AD515" s="50"/>
      <c r="AE515" s="50"/>
      <c r="AF515" s="50"/>
      <c r="AG515" s="50"/>
      <c r="AH515" s="50"/>
      <c r="AI515" s="50"/>
    </row>
    <row r="516" spans="9:35">
      <c r="I516" s="50"/>
      <c r="J516" s="50"/>
      <c r="K516" s="50"/>
      <c r="L516" s="50"/>
      <c r="M516" s="50"/>
      <c r="N516" s="50"/>
      <c r="O516" s="50"/>
      <c r="P516" s="50"/>
      <c r="Q516" s="50"/>
      <c r="R516" s="50"/>
      <c r="S516" s="50"/>
      <c r="T516" s="50"/>
      <c r="U516" s="50"/>
      <c r="V516" s="50"/>
      <c r="W516" s="50"/>
      <c r="X516" s="50"/>
      <c r="Y516" s="50"/>
      <c r="Z516" s="50"/>
      <c r="AA516" s="50"/>
      <c r="AB516" s="50"/>
      <c r="AC516" s="50"/>
      <c r="AD516" s="50"/>
      <c r="AE516" s="50"/>
      <c r="AF516" s="50"/>
      <c r="AG516" s="50"/>
      <c r="AH516" s="50"/>
      <c r="AI516" s="50"/>
    </row>
    <row r="517" spans="9:35">
      <c r="I517" s="50"/>
      <c r="J517" s="50"/>
      <c r="K517" s="50"/>
      <c r="L517" s="50"/>
      <c r="M517" s="50"/>
      <c r="N517" s="50"/>
      <c r="O517" s="50"/>
      <c r="P517" s="50"/>
      <c r="Q517" s="50"/>
      <c r="R517" s="50"/>
      <c r="S517" s="50"/>
      <c r="T517" s="50"/>
      <c r="U517" s="50"/>
      <c r="V517" s="50"/>
      <c r="W517" s="50"/>
      <c r="X517" s="50"/>
      <c r="Y517" s="50"/>
      <c r="Z517" s="50"/>
      <c r="AA517" s="50"/>
      <c r="AB517" s="50"/>
      <c r="AC517" s="50"/>
      <c r="AD517" s="50"/>
      <c r="AE517" s="50"/>
      <c r="AF517" s="50"/>
      <c r="AG517" s="50"/>
      <c r="AH517" s="50"/>
      <c r="AI517" s="50"/>
    </row>
    <row r="518" spans="9:35">
      <c r="I518" s="50"/>
      <c r="J518" s="50"/>
      <c r="K518" s="50"/>
      <c r="L518" s="50"/>
      <c r="M518" s="50"/>
      <c r="N518" s="50"/>
      <c r="O518" s="50"/>
      <c r="P518" s="50"/>
      <c r="Q518" s="50"/>
      <c r="R518" s="50"/>
      <c r="S518" s="50"/>
      <c r="T518" s="50"/>
      <c r="U518" s="50"/>
      <c r="V518" s="50"/>
      <c r="W518" s="50"/>
      <c r="X518" s="50"/>
      <c r="Y518" s="50"/>
      <c r="Z518" s="50"/>
      <c r="AA518" s="50"/>
      <c r="AB518" s="50"/>
      <c r="AC518" s="50"/>
      <c r="AD518" s="50"/>
      <c r="AE518" s="50"/>
      <c r="AF518" s="50"/>
      <c r="AG518" s="50"/>
      <c r="AH518" s="50"/>
      <c r="AI518" s="50"/>
    </row>
    <row r="519" spans="9:35">
      <c r="I519" s="50"/>
      <c r="J519" s="50"/>
      <c r="K519" s="50"/>
      <c r="L519" s="50"/>
      <c r="M519" s="50"/>
      <c r="N519" s="50"/>
      <c r="O519" s="50"/>
      <c r="P519" s="50"/>
      <c r="Q519" s="50"/>
      <c r="R519" s="50"/>
      <c r="S519" s="50"/>
      <c r="T519" s="50"/>
      <c r="U519" s="50"/>
      <c r="V519" s="50"/>
      <c r="W519" s="50"/>
      <c r="X519" s="50"/>
      <c r="Y519" s="50"/>
      <c r="Z519" s="50"/>
      <c r="AA519" s="50"/>
      <c r="AB519" s="50"/>
      <c r="AC519" s="50"/>
      <c r="AD519" s="50"/>
      <c r="AE519" s="50"/>
      <c r="AF519" s="50"/>
      <c r="AG519" s="50"/>
      <c r="AH519" s="50"/>
      <c r="AI519" s="50"/>
    </row>
    <row r="520" spans="9:35">
      <c r="I520" s="50"/>
      <c r="J520" s="50"/>
      <c r="K520" s="50"/>
      <c r="L520" s="50"/>
      <c r="M520" s="50"/>
      <c r="N520" s="50"/>
      <c r="O520" s="50"/>
      <c r="P520" s="50"/>
      <c r="Q520" s="50"/>
      <c r="R520" s="50"/>
      <c r="S520" s="50"/>
      <c r="T520" s="50"/>
      <c r="U520" s="50"/>
      <c r="V520" s="50"/>
      <c r="W520" s="50"/>
      <c r="X520" s="50"/>
      <c r="Y520" s="50"/>
      <c r="Z520" s="50"/>
      <c r="AA520" s="50"/>
      <c r="AB520" s="50"/>
      <c r="AC520" s="50"/>
      <c r="AD520" s="50"/>
      <c r="AE520" s="50"/>
      <c r="AF520" s="50"/>
      <c r="AG520" s="50"/>
      <c r="AH520" s="50"/>
      <c r="AI520" s="50"/>
    </row>
    <row r="521" spans="9:35">
      <c r="I521" s="50"/>
      <c r="J521" s="50"/>
      <c r="K521" s="50"/>
      <c r="L521" s="50"/>
      <c r="M521" s="50"/>
      <c r="N521" s="50"/>
      <c r="O521" s="50"/>
      <c r="P521" s="50"/>
      <c r="Q521" s="50"/>
      <c r="R521" s="50"/>
      <c r="S521" s="50"/>
      <c r="T521" s="50"/>
      <c r="U521" s="50"/>
      <c r="V521" s="50"/>
      <c r="W521" s="50"/>
      <c r="X521" s="50"/>
      <c r="Y521" s="50"/>
      <c r="Z521" s="50"/>
      <c r="AA521" s="50"/>
      <c r="AB521" s="50"/>
      <c r="AC521" s="50"/>
      <c r="AD521" s="50"/>
      <c r="AE521" s="50"/>
      <c r="AF521" s="50"/>
      <c r="AG521" s="50"/>
      <c r="AH521" s="50"/>
      <c r="AI521" s="50"/>
    </row>
    <row r="522" spans="9:35">
      <c r="I522" s="50"/>
      <c r="J522" s="50"/>
      <c r="K522" s="50"/>
      <c r="L522" s="50"/>
      <c r="M522" s="50"/>
      <c r="N522" s="50"/>
      <c r="O522" s="50"/>
      <c r="P522" s="50"/>
      <c r="Q522" s="50"/>
      <c r="R522" s="50"/>
      <c r="S522" s="50"/>
      <c r="T522" s="50"/>
      <c r="U522" s="50"/>
      <c r="V522" s="50"/>
      <c r="W522" s="50"/>
      <c r="X522" s="50"/>
      <c r="Y522" s="50"/>
      <c r="Z522" s="50"/>
      <c r="AA522" s="50"/>
      <c r="AB522" s="50"/>
      <c r="AC522" s="50"/>
      <c r="AD522" s="50"/>
      <c r="AE522" s="50"/>
      <c r="AF522" s="50"/>
      <c r="AG522" s="50"/>
      <c r="AH522" s="50"/>
      <c r="AI522" s="50"/>
    </row>
    <row r="523" spans="9:35">
      <c r="I523" s="50"/>
      <c r="J523" s="50"/>
      <c r="K523" s="50"/>
      <c r="L523" s="50"/>
      <c r="M523" s="50"/>
      <c r="N523" s="50"/>
      <c r="O523" s="50"/>
      <c r="P523" s="50"/>
      <c r="Q523" s="50"/>
      <c r="R523" s="50"/>
      <c r="S523" s="50"/>
      <c r="T523" s="50"/>
      <c r="U523" s="50"/>
      <c r="V523" s="50"/>
      <c r="W523" s="50"/>
      <c r="X523" s="50"/>
      <c r="Y523" s="50"/>
      <c r="Z523" s="50"/>
      <c r="AA523" s="50"/>
      <c r="AB523" s="50"/>
      <c r="AC523" s="50"/>
      <c r="AD523" s="50"/>
      <c r="AE523" s="50"/>
      <c r="AF523" s="50"/>
      <c r="AG523" s="50"/>
      <c r="AH523" s="50"/>
      <c r="AI523" s="50"/>
    </row>
    <row r="524" spans="9:35">
      <c r="I524" s="50"/>
      <c r="J524" s="50"/>
      <c r="K524" s="50"/>
      <c r="L524" s="50"/>
      <c r="M524" s="50"/>
      <c r="N524" s="50"/>
      <c r="O524" s="50"/>
      <c r="P524" s="50"/>
      <c r="Q524" s="50"/>
      <c r="R524" s="50"/>
      <c r="S524" s="50"/>
      <c r="T524" s="50"/>
      <c r="U524" s="50"/>
      <c r="V524" s="50"/>
      <c r="W524" s="50"/>
      <c r="X524" s="50"/>
      <c r="Y524" s="50"/>
      <c r="Z524" s="50"/>
      <c r="AA524" s="50"/>
      <c r="AB524" s="50"/>
      <c r="AC524" s="50"/>
      <c r="AD524" s="50"/>
      <c r="AE524" s="50"/>
      <c r="AF524" s="50"/>
      <c r="AG524" s="50"/>
      <c r="AH524" s="50"/>
      <c r="AI524" s="50"/>
    </row>
    <row r="525" spans="9:35">
      <c r="I525" s="50"/>
      <c r="J525" s="50"/>
      <c r="K525" s="50"/>
      <c r="L525" s="50"/>
      <c r="M525" s="50"/>
      <c r="N525" s="50"/>
      <c r="O525" s="50"/>
      <c r="P525" s="50"/>
      <c r="Q525" s="50"/>
      <c r="R525" s="50"/>
      <c r="S525" s="50"/>
      <c r="T525" s="50"/>
      <c r="U525" s="50"/>
      <c r="V525" s="50"/>
      <c r="W525" s="50"/>
      <c r="X525" s="50"/>
      <c r="Y525" s="50"/>
      <c r="Z525" s="50"/>
      <c r="AA525" s="50"/>
      <c r="AB525" s="50"/>
      <c r="AC525" s="50"/>
      <c r="AD525" s="50"/>
      <c r="AE525" s="50"/>
      <c r="AF525" s="50"/>
      <c r="AG525" s="50"/>
      <c r="AH525" s="50"/>
      <c r="AI525" s="50"/>
    </row>
    <row r="526" spans="9:35">
      <c r="I526" s="50"/>
      <c r="J526" s="50"/>
      <c r="K526" s="50"/>
      <c r="L526" s="50"/>
      <c r="M526" s="50"/>
      <c r="N526" s="50"/>
      <c r="O526" s="50"/>
      <c r="P526" s="50"/>
      <c r="Q526" s="50"/>
      <c r="R526" s="50"/>
      <c r="S526" s="50"/>
      <c r="T526" s="50"/>
      <c r="U526" s="50"/>
      <c r="V526" s="50"/>
      <c r="W526" s="50"/>
      <c r="X526" s="50"/>
      <c r="Y526" s="50"/>
      <c r="Z526" s="50"/>
      <c r="AA526" s="50"/>
      <c r="AB526" s="50"/>
      <c r="AC526" s="50"/>
      <c r="AD526" s="50"/>
      <c r="AE526" s="50"/>
      <c r="AF526" s="50"/>
      <c r="AG526" s="50"/>
      <c r="AH526" s="50"/>
      <c r="AI526" s="50"/>
    </row>
    <row r="527" spans="9:35">
      <c r="I527" s="50"/>
      <c r="J527" s="50"/>
      <c r="K527" s="50"/>
      <c r="L527" s="50"/>
      <c r="M527" s="50"/>
      <c r="N527" s="50"/>
      <c r="O527" s="50"/>
      <c r="P527" s="50"/>
      <c r="Q527" s="50"/>
      <c r="R527" s="50"/>
      <c r="S527" s="50"/>
      <c r="T527" s="50"/>
      <c r="U527" s="50"/>
      <c r="V527" s="50"/>
      <c r="W527" s="50"/>
      <c r="X527" s="50"/>
      <c r="Y527" s="50"/>
      <c r="Z527" s="50"/>
      <c r="AA527" s="50"/>
      <c r="AB527" s="50"/>
      <c r="AC527" s="50"/>
      <c r="AD527" s="50"/>
      <c r="AE527" s="50"/>
      <c r="AF527" s="50"/>
      <c r="AG527" s="50"/>
      <c r="AH527" s="50"/>
      <c r="AI527" s="50"/>
    </row>
    <row r="528" spans="9:35">
      <c r="I528" s="50"/>
      <c r="J528" s="50"/>
      <c r="K528" s="50"/>
      <c r="L528" s="50"/>
      <c r="M528" s="50"/>
      <c r="N528" s="50"/>
      <c r="O528" s="50"/>
      <c r="P528" s="50"/>
      <c r="Q528" s="50"/>
      <c r="R528" s="50"/>
      <c r="S528" s="50"/>
      <c r="T528" s="50"/>
      <c r="U528" s="50"/>
      <c r="V528" s="50"/>
      <c r="W528" s="50"/>
      <c r="X528" s="50"/>
      <c r="Y528" s="50"/>
      <c r="Z528" s="50"/>
      <c r="AA528" s="50"/>
      <c r="AB528" s="50"/>
      <c r="AC528" s="50"/>
      <c r="AD528" s="50"/>
      <c r="AE528" s="50"/>
      <c r="AF528" s="50"/>
      <c r="AG528" s="50"/>
      <c r="AH528" s="50"/>
      <c r="AI528" s="50"/>
    </row>
    <row r="529" spans="9:35">
      <c r="I529" s="50"/>
      <c r="J529" s="50"/>
      <c r="K529" s="50"/>
      <c r="L529" s="50"/>
      <c r="M529" s="50"/>
      <c r="N529" s="50"/>
      <c r="O529" s="50"/>
      <c r="P529" s="50"/>
      <c r="Q529" s="50"/>
      <c r="R529" s="50"/>
      <c r="S529" s="50"/>
      <c r="T529" s="50"/>
      <c r="U529" s="50"/>
      <c r="V529" s="50"/>
      <c r="W529" s="50"/>
      <c r="X529" s="50"/>
      <c r="Y529" s="50"/>
      <c r="Z529" s="50"/>
      <c r="AA529" s="50"/>
      <c r="AB529" s="50"/>
      <c r="AC529" s="50"/>
      <c r="AD529" s="50"/>
      <c r="AE529" s="50"/>
      <c r="AF529" s="50"/>
      <c r="AG529" s="50"/>
      <c r="AH529" s="50"/>
      <c r="AI529" s="50"/>
    </row>
    <row r="530" spans="9:35">
      <c r="I530" s="50"/>
      <c r="J530" s="50"/>
      <c r="K530" s="50"/>
      <c r="L530" s="50"/>
      <c r="M530" s="50"/>
      <c r="N530" s="50"/>
      <c r="O530" s="50"/>
      <c r="P530" s="50"/>
      <c r="Q530" s="50"/>
      <c r="R530" s="50"/>
      <c r="S530" s="50"/>
      <c r="T530" s="50"/>
      <c r="U530" s="50"/>
      <c r="V530" s="50"/>
      <c r="W530" s="50"/>
      <c r="X530" s="50"/>
      <c r="Y530" s="50"/>
      <c r="Z530" s="50"/>
      <c r="AA530" s="50"/>
      <c r="AB530" s="50"/>
      <c r="AC530" s="50"/>
      <c r="AD530" s="50"/>
      <c r="AE530" s="50"/>
      <c r="AF530" s="50"/>
      <c r="AG530" s="50"/>
      <c r="AH530" s="50"/>
      <c r="AI530" s="50"/>
    </row>
    <row r="531" spans="9:35">
      <c r="I531" s="50"/>
      <c r="J531" s="50"/>
      <c r="K531" s="50"/>
      <c r="L531" s="50"/>
      <c r="M531" s="50"/>
      <c r="N531" s="50"/>
      <c r="O531" s="50"/>
      <c r="P531" s="50"/>
      <c r="Q531" s="50"/>
      <c r="R531" s="50"/>
      <c r="S531" s="50"/>
      <c r="T531" s="50"/>
      <c r="U531" s="50"/>
      <c r="V531" s="50"/>
      <c r="W531" s="50"/>
      <c r="X531" s="50"/>
      <c r="Y531" s="50"/>
      <c r="Z531" s="50"/>
      <c r="AA531" s="50"/>
      <c r="AB531" s="50"/>
      <c r="AC531" s="50"/>
      <c r="AD531" s="50"/>
      <c r="AE531" s="50"/>
      <c r="AF531" s="50"/>
      <c r="AG531" s="50"/>
      <c r="AH531" s="50"/>
      <c r="AI531" s="50"/>
    </row>
    <row r="532" spans="9:35">
      <c r="I532" s="50"/>
      <c r="J532" s="50"/>
      <c r="K532" s="50"/>
      <c r="L532" s="50"/>
      <c r="M532" s="50"/>
      <c r="N532" s="50"/>
      <c r="O532" s="50"/>
      <c r="P532" s="50"/>
      <c r="Q532" s="50"/>
      <c r="R532" s="50"/>
      <c r="S532" s="50"/>
      <c r="T532" s="50"/>
      <c r="U532" s="50"/>
      <c r="V532" s="50"/>
      <c r="W532" s="50"/>
      <c r="X532" s="50"/>
      <c r="Y532" s="50"/>
      <c r="Z532" s="50"/>
      <c r="AA532" s="50"/>
      <c r="AB532" s="50"/>
      <c r="AC532" s="50"/>
      <c r="AD532" s="50"/>
      <c r="AE532" s="50"/>
      <c r="AF532" s="50"/>
      <c r="AG532" s="50"/>
      <c r="AH532" s="50"/>
      <c r="AI532" s="50"/>
    </row>
    <row r="533" spans="9:35">
      <c r="I533" s="50"/>
      <c r="J533" s="50"/>
      <c r="K533" s="50"/>
      <c r="L533" s="50"/>
      <c r="M533" s="50"/>
      <c r="N533" s="50"/>
      <c r="O533" s="50"/>
      <c r="P533" s="50"/>
      <c r="Q533" s="50"/>
      <c r="R533" s="50"/>
      <c r="S533" s="50"/>
      <c r="T533" s="50"/>
      <c r="U533" s="50"/>
      <c r="V533" s="50"/>
      <c r="W533" s="50"/>
      <c r="X533" s="50"/>
      <c r="Y533" s="50"/>
      <c r="Z533" s="50"/>
      <c r="AA533" s="50"/>
      <c r="AB533" s="50"/>
      <c r="AC533" s="50"/>
      <c r="AD533" s="50"/>
      <c r="AE533" s="50"/>
      <c r="AF533" s="50"/>
      <c r="AG533" s="50"/>
      <c r="AH533" s="50"/>
      <c r="AI533" s="50"/>
    </row>
    <row r="534" spans="9:35">
      <c r="I534" s="50"/>
      <c r="J534" s="50"/>
      <c r="K534" s="50"/>
      <c r="L534" s="50"/>
      <c r="M534" s="50"/>
      <c r="N534" s="50"/>
      <c r="O534" s="50"/>
      <c r="P534" s="50"/>
      <c r="Q534" s="50"/>
      <c r="R534" s="50"/>
      <c r="S534" s="50"/>
      <c r="T534" s="50"/>
      <c r="U534" s="50"/>
      <c r="V534" s="50"/>
      <c r="W534" s="50"/>
      <c r="X534" s="50"/>
      <c r="Y534" s="50"/>
      <c r="Z534" s="50"/>
      <c r="AA534" s="50"/>
      <c r="AB534" s="50"/>
      <c r="AC534" s="50"/>
      <c r="AD534" s="50"/>
      <c r="AE534" s="50"/>
      <c r="AF534" s="50"/>
      <c r="AG534" s="50"/>
      <c r="AH534" s="50"/>
      <c r="AI534" s="50"/>
    </row>
    <row r="535" spans="9:35">
      <c r="I535" s="50"/>
      <c r="J535" s="50"/>
      <c r="K535" s="50"/>
      <c r="L535" s="50"/>
      <c r="M535" s="50"/>
      <c r="N535" s="50"/>
      <c r="O535" s="50"/>
      <c r="P535" s="50"/>
      <c r="Q535" s="50"/>
      <c r="R535" s="50"/>
      <c r="S535" s="50"/>
      <c r="T535" s="50"/>
      <c r="U535" s="50"/>
      <c r="V535" s="50"/>
      <c r="W535" s="50"/>
      <c r="X535" s="50"/>
      <c r="Y535" s="50"/>
      <c r="Z535" s="50"/>
      <c r="AA535" s="50"/>
      <c r="AB535" s="50"/>
      <c r="AC535" s="50"/>
      <c r="AD535" s="50"/>
      <c r="AE535" s="50"/>
      <c r="AF535" s="50"/>
      <c r="AG535" s="50"/>
      <c r="AH535" s="50"/>
      <c r="AI535" s="50"/>
    </row>
    <row r="536" spans="9:35">
      <c r="I536" s="50"/>
      <c r="J536" s="50"/>
      <c r="K536" s="50"/>
      <c r="L536" s="50"/>
      <c r="M536" s="50"/>
      <c r="N536" s="50"/>
      <c r="O536" s="50"/>
      <c r="P536" s="50"/>
      <c r="Q536" s="50"/>
      <c r="R536" s="50"/>
      <c r="S536" s="50"/>
      <c r="T536" s="50"/>
      <c r="U536" s="50"/>
      <c r="V536" s="50"/>
      <c r="W536" s="50"/>
      <c r="X536" s="50"/>
      <c r="Y536" s="50"/>
      <c r="Z536" s="50"/>
      <c r="AA536" s="50"/>
      <c r="AB536" s="50"/>
      <c r="AC536" s="50"/>
      <c r="AD536" s="50"/>
      <c r="AE536" s="50"/>
      <c r="AF536" s="50"/>
      <c r="AG536" s="50"/>
      <c r="AH536" s="50"/>
      <c r="AI536" s="50"/>
    </row>
    <row r="537" spans="9:35">
      <c r="I537" s="50"/>
      <c r="J537" s="50"/>
      <c r="K537" s="50"/>
      <c r="L537" s="50"/>
      <c r="M537" s="50"/>
      <c r="N537" s="50"/>
      <c r="O537" s="50"/>
      <c r="P537" s="50"/>
      <c r="Q537" s="50"/>
      <c r="R537" s="50"/>
      <c r="S537" s="50"/>
      <c r="T537" s="50"/>
      <c r="U537" s="50"/>
      <c r="V537" s="50"/>
      <c r="W537" s="50"/>
      <c r="X537" s="50"/>
      <c r="Y537" s="50"/>
      <c r="Z537" s="50"/>
      <c r="AA537" s="50"/>
      <c r="AB537" s="50"/>
      <c r="AC537" s="50"/>
      <c r="AD537" s="50"/>
      <c r="AE537" s="50"/>
      <c r="AF537" s="50"/>
      <c r="AG537" s="50"/>
      <c r="AH537" s="50"/>
      <c r="AI537" s="50"/>
    </row>
    <row r="538" spans="9:35">
      <c r="I538" s="50"/>
      <c r="J538" s="50"/>
      <c r="K538" s="50"/>
      <c r="L538" s="50"/>
      <c r="M538" s="50"/>
      <c r="N538" s="50"/>
      <c r="O538" s="50"/>
      <c r="P538" s="50"/>
      <c r="Q538" s="50"/>
      <c r="R538" s="50"/>
      <c r="S538" s="50"/>
      <c r="T538" s="50"/>
      <c r="U538" s="50"/>
      <c r="V538" s="50"/>
      <c r="W538" s="50"/>
      <c r="X538" s="50"/>
      <c r="Y538" s="50"/>
      <c r="Z538" s="50"/>
      <c r="AA538" s="50"/>
      <c r="AB538" s="50"/>
      <c r="AC538" s="50"/>
      <c r="AD538" s="50"/>
      <c r="AE538" s="50"/>
      <c r="AF538" s="50"/>
      <c r="AG538" s="50"/>
      <c r="AH538" s="50"/>
      <c r="AI538" s="50"/>
    </row>
    <row r="539" spans="9:35">
      <c r="I539" s="50"/>
      <c r="J539" s="50"/>
      <c r="K539" s="50"/>
      <c r="L539" s="50"/>
      <c r="M539" s="50"/>
      <c r="N539" s="50"/>
      <c r="O539" s="50"/>
      <c r="P539" s="50"/>
      <c r="Q539" s="50"/>
      <c r="R539" s="50"/>
      <c r="S539" s="50"/>
      <c r="T539" s="50"/>
      <c r="U539" s="50"/>
      <c r="V539" s="50"/>
      <c r="W539" s="50"/>
      <c r="X539" s="50"/>
      <c r="Y539" s="50"/>
      <c r="Z539" s="50"/>
      <c r="AA539" s="50"/>
      <c r="AB539" s="50"/>
      <c r="AC539" s="50"/>
      <c r="AD539" s="50"/>
      <c r="AE539" s="50"/>
      <c r="AF539" s="50"/>
      <c r="AG539" s="50"/>
      <c r="AH539" s="50"/>
      <c r="AI539" s="50"/>
    </row>
    <row r="540" spans="9:35">
      <c r="I540" s="50"/>
      <c r="J540" s="50"/>
      <c r="K540" s="50"/>
      <c r="L540" s="50"/>
      <c r="M540" s="50"/>
      <c r="N540" s="50"/>
      <c r="O540" s="50"/>
      <c r="P540" s="50"/>
      <c r="Q540" s="50"/>
      <c r="R540" s="50"/>
      <c r="S540" s="50"/>
      <c r="T540" s="50"/>
      <c r="U540" s="50"/>
      <c r="V540" s="50"/>
      <c r="W540" s="50"/>
      <c r="X540" s="50"/>
      <c r="Y540" s="50"/>
      <c r="Z540" s="50"/>
      <c r="AA540" s="50"/>
      <c r="AB540" s="50"/>
      <c r="AC540" s="50"/>
      <c r="AD540" s="50"/>
      <c r="AE540" s="50"/>
      <c r="AF540" s="50"/>
      <c r="AG540" s="50"/>
      <c r="AH540" s="50"/>
      <c r="AI540" s="50"/>
    </row>
    <row r="541" spans="9:35">
      <c r="I541" s="50"/>
      <c r="J541" s="50"/>
      <c r="K541" s="50"/>
      <c r="L541" s="50"/>
      <c r="M541" s="50"/>
      <c r="N541" s="50"/>
      <c r="O541" s="50"/>
      <c r="P541" s="50"/>
      <c r="Q541" s="50"/>
      <c r="R541" s="50"/>
      <c r="S541" s="50"/>
      <c r="T541" s="50"/>
      <c r="U541" s="50"/>
      <c r="V541" s="50"/>
      <c r="W541" s="50"/>
      <c r="X541" s="50"/>
      <c r="Y541" s="50"/>
      <c r="Z541" s="50"/>
      <c r="AA541" s="50"/>
      <c r="AB541" s="50"/>
      <c r="AC541" s="50"/>
      <c r="AD541" s="50"/>
      <c r="AE541" s="50"/>
      <c r="AF541" s="50"/>
      <c r="AG541" s="50"/>
      <c r="AH541" s="50"/>
      <c r="AI541" s="50"/>
    </row>
    <row r="542" spans="9:35">
      <c r="I542" s="50"/>
      <c r="J542" s="50"/>
      <c r="K542" s="50"/>
      <c r="L542" s="50"/>
      <c r="M542" s="50"/>
      <c r="N542" s="50"/>
      <c r="O542" s="50"/>
      <c r="P542" s="50"/>
      <c r="Q542" s="50"/>
      <c r="R542" s="50"/>
      <c r="S542" s="50"/>
      <c r="T542" s="50"/>
      <c r="U542" s="50"/>
      <c r="V542" s="50"/>
      <c r="W542" s="50"/>
      <c r="X542" s="50"/>
      <c r="Y542" s="50"/>
      <c r="Z542" s="50"/>
      <c r="AA542" s="50"/>
      <c r="AB542" s="50"/>
      <c r="AC542" s="50"/>
      <c r="AD542" s="50"/>
      <c r="AE542" s="50"/>
      <c r="AF542" s="50"/>
      <c r="AG542" s="50"/>
      <c r="AH542" s="50"/>
      <c r="AI542" s="50"/>
    </row>
    <row r="543" spans="9:35">
      <c r="I543" s="50"/>
      <c r="J543" s="50"/>
      <c r="K543" s="50"/>
      <c r="L543" s="50"/>
      <c r="M543" s="50"/>
      <c r="N543" s="50"/>
      <c r="O543" s="50"/>
      <c r="P543" s="50"/>
      <c r="Q543" s="50"/>
      <c r="R543" s="50"/>
      <c r="S543" s="50"/>
      <c r="T543" s="50"/>
      <c r="U543" s="50"/>
      <c r="V543" s="50"/>
      <c r="W543" s="50"/>
      <c r="X543" s="50"/>
      <c r="Y543" s="50"/>
      <c r="Z543" s="50"/>
      <c r="AA543" s="50"/>
      <c r="AB543" s="50"/>
      <c r="AC543" s="50"/>
      <c r="AD543" s="50"/>
      <c r="AE543" s="50"/>
      <c r="AF543" s="50"/>
      <c r="AG543" s="50"/>
      <c r="AH543" s="50"/>
      <c r="AI543" s="50"/>
    </row>
    <row r="544" spans="9:35">
      <c r="I544" s="50"/>
      <c r="J544" s="50"/>
      <c r="K544" s="50"/>
      <c r="L544" s="50"/>
      <c r="M544" s="50"/>
      <c r="N544" s="50"/>
      <c r="O544" s="50"/>
      <c r="P544" s="50"/>
      <c r="Q544" s="50"/>
      <c r="R544" s="50"/>
      <c r="S544" s="50"/>
      <c r="T544" s="50"/>
      <c r="U544" s="50"/>
      <c r="V544" s="50"/>
      <c r="W544" s="50"/>
      <c r="X544" s="50"/>
      <c r="Y544" s="50"/>
      <c r="Z544" s="50"/>
      <c r="AA544" s="50"/>
      <c r="AB544" s="50"/>
      <c r="AC544" s="50"/>
      <c r="AD544" s="50"/>
      <c r="AE544" s="50"/>
      <c r="AF544" s="50"/>
      <c r="AG544" s="50"/>
      <c r="AH544" s="50"/>
      <c r="AI544" s="50"/>
    </row>
    <row r="545" spans="9:35">
      <c r="I545" s="50"/>
      <c r="J545" s="50"/>
      <c r="K545" s="50"/>
      <c r="L545" s="50"/>
      <c r="M545" s="50"/>
      <c r="N545" s="50"/>
      <c r="O545" s="50"/>
      <c r="P545" s="50"/>
      <c r="Q545" s="50"/>
      <c r="R545" s="50"/>
      <c r="S545" s="50"/>
      <c r="T545" s="50"/>
      <c r="U545" s="50"/>
      <c r="V545" s="50"/>
      <c r="W545" s="50"/>
      <c r="X545" s="50"/>
      <c r="Y545" s="50"/>
      <c r="Z545" s="50"/>
      <c r="AA545" s="50"/>
      <c r="AB545" s="50"/>
      <c r="AC545" s="50"/>
      <c r="AD545" s="50"/>
      <c r="AE545" s="50"/>
      <c r="AF545" s="50"/>
      <c r="AG545" s="50"/>
      <c r="AH545" s="50"/>
      <c r="AI545" s="50"/>
    </row>
    <row r="546" spans="9:35">
      <c r="I546" s="50"/>
      <c r="J546" s="50"/>
      <c r="K546" s="50"/>
      <c r="L546" s="50"/>
      <c r="M546" s="50"/>
      <c r="N546" s="50"/>
      <c r="O546" s="50"/>
      <c r="P546" s="50"/>
      <c r="Q546" s="50"/>
      <c r="R546" s="50"/>
      <c r="S546" s="50"/>
      <c r="T546" s="50"/>
      <c r="U546" s="50"/>
      <c r="V546" s="50"/>
      <c r="W546" s="50"/>
      <c r="X546" s="50"/>
      <c r="Y546" s="50"/>
      <c r="Z546" s="50"/>
      <c r="AA546" s="50"/>
      <c r="AB546" s="50"/>
      <c r="AC546" s="50"/>
      <c r="AD546" s="50"/>
      <c r="AE546" s="50"/>
      <c r="AF546" s="50"/>
      <c r="AG546" s="50"/>
      <c r="AH546" s="50"/>
      <c r="AI546" s="50"/>
    </row>
    <row r="547" spans="9:35">
      <c r="I547" s="50"/>
      <c r="J547" s="50"/>
      <c r="K547" s="50"/>
      <c r="L547" s="50"/>
      <c r="M547" s="50"/>
      <c r="N547" s="50"/>
      <c r="O547" s="50"/>
      <c r="P547" s="50"/>
      <c r="Q547" s="50"/>
      <c r="R547" s="50"/>
      <c r="S547" s="50"/>
      <c r="T547" s="50"/>
      <c r="U547" s="50"/>
      <c r="V547" s="50"/>
      <c r="W547" s="50"/>
      <c r="X547" s="50"/>
      <c r="Y547" s="50"/>
      <c r="Z547" s="50"/>
      <c r="AA547" s="50"/>
      <c r="AB547" s="50"/>
      <c r="AC547" s="50"/>
      <c r="AD547" s="50"/>
      <c r="AE547" s="50"/>
      <c r="AF547" s="50"/>
      <c r="AG547" s="50"/>
      <c r="AH547" s="50"/>
      <c r="AI547" s="50"/>
    </row>
    <row r="548" spans="9:35">
      <c r="I548" s="50"/>
      <c r="J548" s="50"/>
      <c r="K548" s="50"/>
      <c r="L548" s="50"/>
      <c r="M548" s="50"/>
      <c r="N548" s="50"/>
      <c r="O548" s="50"/>
      <c r="P548" s="50"/>
      <c r="Q548" s="50"/>
      <c r="R548" s="50"/>
      <c r="S548" s="50"/>
      <c r="T548" s="50"/>
      <c r="U548" s="50"/>
      <c r="V548" s="50"/>
      <c r="W548" s="50"/>
      <c r="X548" s="50"/>
      <c r="Y548" s="50"/>
      <c r="Z548" s="50"/>
      <c r="AA548" s="50"/>
      <c r="AB548" s="50"/>
      <c r="AC548" s="50"/>
      <c r="AD548" s="50"/>
      <c r="AE548" s="50"/>
      <c r="AF548" s="50"/>
      <c r="AG548" s="50"/>
      <c r="AH548" s="50"/>
      <c r="AI548" s="50"/>
    </row>
    <row r="549" spans="9:35">
      <c r="I549" s="50"/>
      <c r="J549" s="50"/>
      <c r="K549" s="50"/>
      <c r="L549" s="50"/>
      <c r="M549" s="50"/>
      <c r="N549" s="50"/>
      <c r="O549" s="50"/>
      <c r="P549" s="50"/>
      <c r="Q549" s="50"/>
      <c r="R549" s="50"/>
      <c r="S549" s="50"/>
      <c r="T549" s="50"/>
      <c r="U549" s="50"/>
      <c r="V549" s="50"/>
      <c r="W549" s="50"/>
      <c r="X549" s="50"/>
      <c r="Y549" s="50"/>
      <c r="Z549" s="50"/>
      <c r="AA549" s="50"/>
      <c r="AB549" s="50"/>
      <c r="AC549" s="50"/>
      <c r="AD549" s="50"/>
      <c r="AE549" s="50"/>
      <c r="AF549" s="50"/>
      <c r="AG549" s="50"/>
      <c r="AH549" s="50"/>
      <c r="AI549" s="50"/>
    </row>
    <row r="550" spans="9:35">
      <c r="I550" s="50"/>
      <c r="J550" s="50"/>
      <c r="K550" s="50"/>
      <c r="L550" s="50"/>
      <c r="M550" s="50"/>
      <c r="N550" s="50"/>
      <c r="O550" s="50"/>
      <c r="P550" s="50"/>
      <c r="Q550" s="50"/>
      <c r="R550" s="50"/>
      <c r="S550" s="50"/>
      <c r="T550" s="50"/>
      <c r="U550" s="50"/>
      <c r="V550" s="50"/>
      <c r="W550" s="50"/>
      <c r="X550" s="50"/>
      <c r="Y550" s="50"/>
      <c r="Z550" s="50"/>
      <c r="AA550" s="50"/>
      <c r="AB550" s="50"/>
      <c r="AC550" s="50"/>
      <c r="AD550" s="50"/>
      <c r="AE550" s="50"/>
      <c r="AF550" s="50"/>
      <c r="AG550" s="50"/>
      <c r="AH550" s="50"/>
      <c r="AI550" s="50"/>
    </row>
    <row r="551" spans="9:35">
      <c r="I551" s="50"/>
      <c r="J551" s="50"/>
      <c r="K551" s="50"/>
      <c r="L551" s="50"/>
      <c r="M551" s="50"/>
      <c r="N551" s="50"/>
      <c r="O551" s="50"/>
      <c r="P551" s="50"/>
      <c r="Q551" s="50"/>
      <c r="R551" s="50"/>
      <c r="S551" s="50"/>
      <c r="T551" s="50"/>
      <c r="U551" s="50"/>
      <c r="V551" s="50"/>
      <c r="W551" s="50"/>
      <c r="X551" s="50"/>
      <c r="Y551" s="50"/>
      <c r="Z551" s="50"/>
      <c r="AA551" s="50"/>
      <c r="AB551" s="50"/>
      <c r="AC551" s="50"/>
      <c r="AD551" s="50"/>
      <c r="AE551" s="50"/>
      <c r="AF551" s="50"/>
      <c r="AG551" s="50"/>
      <c r="AH551" s="50"/>
      <c r="AI551" s="50"/>
    </row>
    <row r="552" spans="9:35">
      <c r="I552" s="50"/>
      <c r="J552" s="50"/>
      <c r="K552" s="50"/>
      <c r="L552" s="50"/>
      <c r="M552" s="50"/>
      <c r="N552" s="50"/>
      <c r="O552" s="50"/>
      <c r="P552" s="50"/>
      <c r="Q552" s="50"/>
      <c r="R552" s="50"/>
      <c r="S552" s="50"/>
      <c r="T552" s="50"/>
      <c r="U552" s="50"/>
      <c r="V552" s="50"/>
      <c r="W552" s="50"/>
      <c r="X552" s="50"/>
      <c r="Y552" s="50"/>
      <c r="Z552" s="50"/>
      <c r="AA552" s="50"/>
      <c r="AB552" s="50"/>
      <c r="AC552" s="50"/>
      <c r="AD552" s="50"/>
      <c r="AE552" s="50"/>
      <c r="AF552" s="50"/>
      <c r="AG552" s="50"/>
      <c r="AH552" s="50"/>
      <c r="AI552" s="50"/>
    </row>
    <row r="553" spans="9:35">
      <c r="I553" s="50"/>
      <c r="J553" s="50"/>
      <c r="K553" s="50"/>
      <c r="L553" s="50"/>
      <c r="M553" s="50"/>
      <c r="N553" s="50"/>
      <c r="O553" s="50"/>
      <c r="P553" s="50"/>
      <c r="Q553" s="50"/>
      <c r="R553" s="50"/>
      <c r="S553" s="50"/>
      <c r="T553" s="50"/>
      <c r="U553" s="50"/>
      <c r="V553" s="50"/>
      <c r="W553" s="50"/>
      <c r="X553" s="50"/>
      <c r="Y553" s="50"/>
      <c r="Z553" s="50"/>
      <c r="AA553" s="50"/>
      <c r="AB553" s="50"/>
      <c r="AC553" s="50"/>
      <c r="AD553" s="50"/>
      <c r="AE553" s="50"/>
      <c r="AF553" s="50"/>
      <c r="AG553" s="50"/>
      <c r="AH553" s="50"/>
      <c r="AI553" s="50"/>
    </row>
    <row r="554" spans="9:35">
      <c r="I554" s="50"/>
      <c r="J554" s="50"/>
      <c r="K554" s="50"/>
      <c r="L554" s="50"/>
      <c r="M554" s="50"/>
      <c r="N554" s="50"/>
      <c r="O554" s="50"/>
      <c r="P554" s="50"/>
      <c r="Q554" s="50"/>
      <c r="R554" s="50"/>
      <c r="S554" s="50"/>
      <c r="T554" s="50"/>
      <c r="U554" s="50"/>
      <c r="V554" s="50"/>
      <c r="W554" s="50"/>
      <c r="X554" s="50"/>
      <c r="Y554" s="50"/>
      <c r="Z554" s="50"/>
      <c r="AA554" s="50"/>
      <c r="AB554" s="50"/>
      <c r="AC554" s="50"/>
      <c r="AD554" s="50"/>
      <c r="AE554" s="50"/>
      <c r="AF554" s="50"/>
      <c r="AG554" s="50"/>
      <c r="AH554" s="50"/>
      <c r="AI554" s="50"/>
    </row>
    <row r="555" spans="9:35">
      <c r="I555" s="50"/>
      <c r="J555" s="50"/>
      <c r="K555" s="50"/>
      <c r="L555" s="50"/>
      <c r="M555" s="50"/>
      <c r="N555" s="50"/>
      <c r="O555" s="50"/>
      <c r="P555" s="50"/>
      <c r="Q555" s="50"/>
      <c r="R555" s="50"/>
      <c r="S555" s="50"/>
      <c r="T555" s="50"/>
      <c r="U555" s="50"/>
      <c r="V555" s="50"/>
      <c r="W555" s="50"/>
      <c r="X555" s="50"/>
      <c r="Y555" s="50"/>
      <c r="Z555" s="50"/>
      <c r="AA555" s="50"/>
      <c r="AB555" s="50"/>
      <c r="AC555" s="50"/>
      <c r="AD555" s="50"/>
      <c r="AE555" s="50"/>
      <c r="AF555" s="50"/>
      <c r="AG555" s="50"/>
      <c r="AH555" s="50"/>
      <c r="AI555" s="50"/>
    </row>
    <row r="556" spans="9:35">
      <c r="I556" s="50"/>
      <c r="J556" s="50"/>
      <c r="K556" s="50"/>
      <c r="L556" s="50"/>
      <c r="M556" s="50"/>
      <c r="N556" s="50"/>
      <c r="O556" s="50"/>
      <c r="P556" s="50"/>
      <c r="Q556" s="50"/>
      <c r="R556" s="50"/>
      <c r="S556" s="50"/>
      <c r="T556" s="50"/>
      <c r="U556" s="50"/>
      <c r="V556" s="50"/>
      <c r="W556" s="50"/>
      <c r="X556" s="50"/>
      <c r="Y556" s="50"/>
      <c r="Z556" s="50"/>
      <c r="AA556" s="50"/>
      <c r="AB556" s="50"/>
      <c r="AC556" s="50"/>
      <c r="AD556" s="50"/>
      <c r="AE556" s="50"/>
      <c r="AF556" s="50"/>
      <c r="AG556" s="50"/>
      <c r="AH556" s="50"/>
      <c r="AI556" s="50"/>
    </row>
    <row r="557" spans="9:35">
      <c r="I557" s="50"/>
      <c r="J557" s="50"/>
      <c r="K557" s="50"/>
      <c r="L557" s="50"/>
      <c r="M557" s="50"/>
      <c r="N557" s="50"/>
      <c r="O557" s="50"/>
      <c r="P557" s="50"/>
      <c r="Q557" s="50"/>
      <c r="R557" s="50"/>
      <c r="S557" s="50"/>
      <c r="T557" s="50"/>
      <c r="U557" s="50"/>
      <c r="V557" s="50"/>
      <c r="W557" s="50"/>
      <c r="X557" s="50"/>
      <c r="Y557" s="50"/>
      <c r="Z557" s="50"/>
      <c r="AA557" s="50"/>
      <c r="AB557" s="50"/>
      <c r="AC557" s="50"/>
      <c r="AD557" s="50"/>
      <c r="AE557" s="50"/>
      <c r="AF557" s="50"/>
      <c r="AG557" s="50"/>
      <c r="AH557" s="50"/>
      <c r="AI557" s="50"/>
    </row>
    <row r="558" spans="9:35">
      <c r="I558" s="50"/>
      <c r="J558" s="50"/>
      <c r="K558" s="50"/>
      <c r="L558" s="50"/>
      <c r="M558" s="50"/>
      <c r="N558" s="50"/>
      <c r="O558" s="50"/>
      <c r="P558" s="50"/>
      <c r="Q558" s="50"/>
      <c r="R558" s="50"/>
      <c r="S558" s="50"/>
      <c r="T558" s="50"/>
      <c r="U558" s="50"/>
      <c r="V558" s="50"/>
      <c r="W558" s="50"/>
      <c r="X558" s="50"/>
      <c r="Y558" s="50"/>
      <c r="Z558" s="50"/>
      <c r="AA558" s="50"/>
      <c r="AB558" s="50"/>
      <c r="AC558" s="50"/>
      <c r="AD558" s="50"/>
      <c r="AE558" s="50"/>
      <c r="AF558" s="50"/>
      <c r="AG558" s="50"/>
      <c r="AH558" s="50"/>
      <c r="AI558" s="50"/>
    </row>
    <row r="559" spans="9:35">
      <c r="I559" s="50"/>
      <c r="J559" s="50"/>
      <c r="K559" s="50"/>
      <c r="L559" s="50"/>
      <c r="M559" s="50"/>
      <c r="N559" s="50"/>
      <c r="O559" s="50"/>
      <c r="P559" s="50"/>
      <c r="Q559" s="50"/>
      <c r="R559" s="50"/>
      <c r="S559" s="50"/>
      <c r="T559" s="50"/>
      <c r="U559" s="50"/>
      <c r="V559" s="50"/>
      <c r="W559" s="50"/>
      <c r="X559" s="50"/>
      <c r="Y559" s="50"/>
      <c r="Z559" s="50"/>
      <c r="AA559" s="50"/>
      <c r="AB559" s="50"/>
      <c r="AC559" s="50"/>
      <c r="AD559" s="50"/>
      <c r="AE559" s="50"/>
      <c r="AF559" s="50"/>
      <c r="AG559" s="50"/>
      <c r="AH559" s="50"/>
      <c r="AI559" s="50"/>
    </row>
    <row r="560" spans="9:35">
      <c r="I560" s="50"/>
      <c r="J560" s="50"/>
      <c r="K560" s="50"/>
      <c r="L560" s="50"/>
      <c r="M560" s="50"/>
      <c r="N560" s="50"/>
      <c r="O560" s="50"/>
      <c r="P560" s="50"/>
      <c r="Q560" s="50"/>
      <c r="R560" s="50"/>
      <c r="S560" s="50"/>
      <c r="T560" s="50"/>
      <c r="U560" s="50"/>
      <c r="V560" s="50"/>
      <c r="W560" s="50"/>
      <c r="X560" s="50"/>
      <c r="Y560" s="50"/>
      <c r="Z560" s="50"/>
      <c r="AA560" s="50"/>
      <c r="AB560" s="50"/>
      <c r="AC560" s="50"/>
      <c r="AD560" s="50"/>
      <c r="AE560" s="50"/>
      <c r="AF560" s="50"/>
      <c r="AG560" s="50"/>
      <c r="AH560" s="50"/>
      <c r="AI560" s="50"/>
    </row>
    <row r="561" spans="9:35">
      <c r="I561" s="50"/>
      <c r="J561" s="50"/>
      <c r="K561" s="50"/>
      <c r="L561" s="50"/>
      <c r="M561" s="50"/>
      <c r="N561" s="50"/>
      <c r="O561" s="50"/>
      <c r="P561" s="50"/>
      <c r="Q561" s="50"/>
      <c r="R561" s="50"/>
      <c r="S561" s="50"/>
      <c r="T561" s="50"/>
      <c r="U561" s="50"/>
      <c r="V561" s="50"/>
      <c r="W561" s="50"/>
      <c r="X561" s="50"/>
      <c r="Y561" s="50"/>
      <c r="Z561" s="50"/>
      <c r="AA561" s="50"/>
      <c r="AB561" s="50"/>
      <c r="AC561" s="50"/>
      <c r="AD561" s="50"/>
      <c r="AE561" s="50"/>
      <c r="AF561" s="50"/>
      <c r="AG561" s="50"/>
      <c r="AH561" s="50"/>
      <c r="AI561" s="50"/>
    </row>
    <row r="562" spans="9:35">
      <c r="I562" s="50"/>
      <c r="J562" s="50"/>
      <c r="K562" s="50"/>
      <c r="L562" s="50"/>
      <c r="M562" s="50"/>
      <c r="N562" s="50"/>
      <c r="O562" s="50"/>
      <c r="P562" s="50"/>
      <c r="Q562" s="50"/>
      <c r="R562" s="50"/>
      <c r="S562" s="50"/>
      <c r="T562" s="50"/>
      <c r="U562" s="50"/>
      <c r="V562" s="50"/>
      <c r="W562" s="50"/>
      <c r="X562" s="50"/>
      <c r="Y562" s="50"/>
      <c r="Z562" s="50"/>
      <c r="AA562" s="50"/>
      <c r="AB562" s="50"/>
      <c r="AC562" s="50"/>
      <c r="AD562" s="50"/>
      <c r="AE562" s="50"/>
      <c r="AF562" s="50"/>
      <c r="AG562" s="50"/>
      <c r="AH562" s="50"/>
      <c r="AI562" s="50"/>
    </row>
    <row r="563" spans="9:35">
      <c r="I563" s="50"/>
      <c r="J563" s="50"/>
      <c r="K563" s="50"/>
      <c r="L563" s="50"/>
      <c r="M563" s="50"/>
      <c r="N563" s="50"/>
      <c r="O563" s="50"/>
      <c r="P563" s="50"/>
      <c r="Q563" s="50"/>
      <c r="R563" s="50"/>
      <c r="S563" s="50"/>
      <c r="T563" s="50"/>
      <c r="U563" s="50"/>
      <c r="V563" s="50"/>
      <c r="W563" s="50"/>
      <c r="X563" s="50"/>
      <c r="Y563" s="50"/>
      <c r="Z563" s="50"/>
      <c r="AA563" s="50"/>
      <c r="AB563" s="50"/>
      <c r="AC563" s="50"/>
      <c r="AD563" s="50"/>
      <c r="AE563" s="50"/>
      <c r="AF563" s="50"/>
      <c r="AG563" s="50"/>
      <c r="AH563" s="50"/>
      <c r="AI563" s="50"/>
    </row>
    <row r="564" spans="9:35">
      <c r="I564" s="50"/>
      <c r="J564" s="50"/>
      <c r="K564" s="50"/>
      <c r="L564" s="50"/>
      <c r="M564" s="50"/>
      <c r="N564" s="50"/>
      <c r="O564" s="50"/>
      <c r="P564" s="50"/>
      <c r="Q564" s="50"/>
      <c r="R564" s="50"/>
      <c r="S564" s="50"/>
      <c r="T564" s="50"/>
      <c r="U564" s="50"/>
      <c r="V564" s="50"/>
      <c r="W564" s="50"/>
      <c r="X564" s="50"/>
      <c r="Y564" s="50"/>
      <c r="Z564" s="50"/>
      <c r="AA564" s="50"/>
      <c r="AB564" s="50"/>
      <c r="AC564" s="50"/>
      <c r="AD564" s="50"/>
      <c r="AE564" s="50"/>
      <c r="AF564" s="50"/>
      <c r="AG564" s="50"/>
      <c r="AH564" s="50"/>
      <c r="AI564" s="50"/>
    </row>
    <row r="565" spans="9:35">
      <c r="I565" s="50"/>
      <c r="J565" s="50"/>
      <c r="K565" s="50"/>
      <c r="L565" s="50"/>
      <c r="M565" s="50"/>
      <c r="N565" s="50"/>
      <c r="O565" s="50"/>
      <c r="P565" s="50"/>
      <c r="Q565" s="50"/>
      <c r="R565" s="50"/>
      <c r="S565" s="50"/>
      <c r="T565" s="50"/>
      <c r="U565" s="50"/>
      <c r="V565" s="50"/>
      <c r="W565" s="50"/>
      <c r="X565" s="50"/>
      <c r="Y565" s="50"/>
      <c r="Z565" s="50"/>
      <c r="AA565" s="50"/>
      <c r="AB565" s="50"/>
      <c r="AC565" s="50"/>
      <c r="AD565" s="50"/>
      <c r="AE565" s="50"/>
      <c r="AF565" s="50"/>
      <c r="AG565" s="50"/>
      <c r="AH565" s="50"/>
      <c r="AI565" s="50"/>
    </row>
    <row r="566" spans="9:35">
      <c r="I566" s="50"/>
      <c r="J566" s="50"/>
      <c r="K566" s="50"/>
      <c r="L566" s="50"/>
      <c r="M566" s="50"/>
      <c r="N566" s="50"/>
      <c r="O566" s="50"/>
      <c r="P566" s="50"/>
      <c r="Q566" s="50"/>
      <c r="R566" s="50"/>
      <c r="S566" s="50"/>
      <c r="T566" s="50"/>
      <c r="U566" s="50"/>
      <c r="V566" s="50"/>
      <c r="W566" s="50"/>
      <c r="X566" s="50"/>
      <c r="Y566" s="50"/>
      <c r="Z566" s="50"/>
      <c r="AA566" s="50"/>
      <c r="AB566" s="50"/>
      <c r="AC566" s="50"/>
      <c r="AD566" s="50"/>
      <c r="AE566" s="50"/>
      <c r="AF566" s="50"/>
      <c r="AG566" s="50"/>
      <c r="AH566" s="50"/>
      <c r="AI566" s="50"/>
    </row>
    <row r="567" spans="9:35">
      <c r="I567" s="50"/>
      <c r="J567" s="50"/>
      <c r="K567" s="50"/>
      <c r="L567" s="50"/>
      <c r="M567" s="50"/>
      <c r="N567" s="50"/>
      <c r="O567" s="50"/>
      <c r="P567" s="50"/>
      <c r="Q567" s="50"/>
      <c r="R567" s="50"/>
      <c r="S567" s="50"/>
      <c r="T567" s="50"/>
      <c r="U567" s="50"/>
      <c r="V567" s="50"/>
      <c r="W567" s="50"/>
      <c r="X567" s="50"/>
      <c r="Y567" s="50"/>
      <c r="Z567" s="50"/>
      <c r="AA567" s="50"/>
      <c r="AB567" s="50"/>
      <c r="AC567" s="50"/>
      <c r="AD567" s="50"/>
      <c r="AE567" s="50"/>
      <c r="AF567" s="50"/>
      <c r="AG567" s="50"/>
      <c r="AH567" s="50"/>
      <c r="AI567" s="50"/>
    </row>
    <row r="568" spans="9:35">
      <c r="I568" s="50"/>
      <c r="J568" s="50"/>
      <c r="K568" s="50"/>
      <c r="L568" s="50"/>
      <c r="M568" s="50"/>
      <c r="N568" s="50"/>
      <c r="O568" s="50"/>
      <c r="P568" s="50"/>
      <c r="Q568" s="50"/>
      <c r="R568" s="50"/>
      <c r="S568" s="50"/>
      <c r="T568" s="50"/>
      <c r="U568" s="50"/>
      <c r="V568" s="50"/>
      <c r="W568" s="50"/>
      <c r="X568" s="50"/>
      <c r="Y568" s="50"/>
      <c r="Z568" s="50"/>
      <c r="AA568" s="50"/>
      <c r="AB568" s="50"/>
      <c r="AC568" s="50"/>
      <c r="AD568" s="50"/>
      <c r="AE568" s="50"/>
      <c r="AF568" s="50"/>
      <c r="AG568" s="50"/>
      <c r="AH568" s="50"/>
      <c r="AI568" s="50"/>
    </row>
    <row r="569" spans="9:35">
      <c r="I569" s="50"/>
      <c r="J569" s="50"/>
      <c r="K569" s="50"/>
      <c r="L569" s="50"/>
      <c r="M569" s="50"/>
      <c r="N569" s="50"/>
      <c r="O569" s="50"/>
      <c r="P569" s="50"/>
      <c r="Q569" s="50"/>
      <c r="R569" s="50"/>
      <c r="S569" s="50"/>
      <c r="T569" s="50"/>
      <c r="U569" s="50"/>
      <c r="V569" s="50"/>
      <c r="W569" s="50"/>
      <c r="X569" s="50"/>
      <c r="Y569" s="50"/>
      <c r="Z569" s="50"/>
      <c r="AA569" s="50"/>
      <c r="AB569" s="50"/>
      <c r="AC569" s="50"/>
      <c r="AD569" s="50"/>
      <c r="AE569" s="50"/>
      <c r="AF569" s="50"/>
      <c r="AG569" s="50"/>
      <c r="AH569" s="50"/>
      <c r="AI569" s="50"/>
    </row>
    <row r="570" spans="9:35">
      <c r="I570" s="50"/>
      <c r="J570" s="50"/>
      <c r="K570" s="50"/>
      <c r="L570" s="50"/>
      <c r="M570" s="50"/>
      <c r="N570" s="50"/>
      <c r="O570" s="50"/>
      <c r="P570" s="50"/>
      <c r="Q570" s="50"/>
      <c r="R570" s="50"/>
      <c r="S570" s="50"/>
      <c r="T570" s="50"/>
      <c r="U570" s="50"/>
      <c r="V570" s="50"/>
      <c r="W570" s="50"/>
      <c r="X570" s="50"/>
      <c r="Y570" s="50"/>
      <c r="Z570" s="50"/>
      <c r="AA570" s="50"/>
      <c r="AB570" s="50"/>
      <c r="AC570" s="50"/>
      <c r="AD570" s="50"/>
      <c r="AE570" s="50"/>
      <c r="AF570" s="50"/>
      <c r="AG570" s="50"/>
      <c r="AH570" s="50"/>
      <c r="AI570" s="50"/>
    </row>
    <row r="571" spans="9:35">
      <c r="I571" s="50"/>
      <c r="J571" s="50"/>
      <c r="K571" s="50"/>
      <c r="L571" s="50"/>
      <c r="M571" s="50"/>
      <c r="N571" s="50"/>
      <c r="O571" s="50"/>
      <c r="P571" s="50"/>
      <c r="Q571" s="50"/>
      <c r="R571" s="50"/>
      <c r="S571" s="50"/>
      <c r="T571" s="50"/>
      <c r="U571" s="50"/>
      <c r="V571" s="50"/>
      <c r="W571" s="50"/>
      <c r="X571" s="50"/>
      <c r="Y571" s="50"/>
      <c r="Z571" s="50"/>
      <c r="AA571" s="50"/>
      <c r="AB571" s="50"/>
      <c r="AC571" s="50"/>
      <c r="AD571" s="50"/>
      <c r="AE571" s="50"/>
      <c r="AF571" s="50"/>
      <c r="AG571" s="50"/>
      <c r="AH571" s="50"/>
      <c r="AI571" s="50"/>
    </row>
    <row r="572" spans="9:35">
      <c r="I572" s="50"/>
      <c r="J572" s="50"/>
      <c r="K572" s="50"/>
      <c r="L572" s="50"/>
      <c r="M572" s="50"/>
      <c r="N572" s="50"/>
      <c r="O572" s="50"/>
      <c r="P572" s="50"/>
      <c r="Q572" s="50"/>
      <c r="R572" s="50"/>
      <c r="S572" s="50"/>
      <c r="T572" s="50"/>
      <c r="U572" s="50"/>
      <c r="V572" s="50"/>
      <c r="W572" s="50"/>
      <c r="X572" s="50"/>
      <c r="Y572" s="50"/>
      <c r="Z572" s="50"/>
      <c r="AA572" s="50"/>
      <c r="AB572" s="50"/>
      <c r="AC572" s="50"/>
      <c r="AD572" s="50"/>
      <c r="AE572" s="50"/>
      <c r="AF572" s="50"/>
      <c r="AG572" s="50"/>
      <c r="AH572" s="50"/>
      <c r="AI572" s="50"/>
    </row>
    <row r="573" spans="9:35">
      <c r="I573" s="50"/>
      <c r="J573" s="50"/>
      <c r="K573" s="50"/>
      <c r="L573" s="50"/>
      <c r="M573" s="50"/>
      <c r="N573" s="50"/>
      <c r="O573" s="50"/>
      <c r="P573" s="50"/>
      <c r="Q573" s="50"/>
      <c r="R573" s="50"/>
      <c r="S573" s="50"/>
      <c r="T573" s="50"/>
      <c r="U573" s="50"/>
      <c r="V573" s="50"/>
      <c r="W573" s="50"/>
      <c r="X573" s="50"/>
      <c r="Y573" s="50"/>
      <c r="Z573" s="50"/>
      <c r="AA573" s="50"/>
      <c r="AB573" s="50"/>
      <c r="AC573" s="50"/>
      <c r="AD573" s="50"/>
      <c r="AE573" s="50"/>
      <c r="AF573" s="50"/>
      <c r="AG573" s="50"/>
      <c r="AH573" s="50"/>
      <c r="AI573" s="50"/>
    </row>
    <row r="574" spans="9:35">
      <c r="I574" s="50"/>
      <c r="J574" s="50"/>
      <c r="K574" s="50"/>
      <c r="L574" s="50"/>
      <c r="M574" s="50"/>
      <c r="N574" s="50"/>
      <c r="O574" s="50"/>
      <c r="P574" s="50"/>
      <c r="Q574" s="50"/>
      <c r="R574" s="50"/>
      <c r="S574" s="50"/>
      <c r="T574" s="50"/>
      <c r="U574" s="50"/>
      <c r="V574" s="50"/>
      <c r="W574" s="50"/>
      <c r="X574" s="50"/>
      <c r="Y574" s="50"/>
      <c r="Z574" s="50"/>
      <c r="AA574" s="50"/>
      <c r="AB574" s="50"/>
      <c r="AC574" s="50"/>
      <c r="AD574" s="50"/>
      <c r="AE574" s="50"/>
      <c r="AF574" s="50"/>
      <c r="AG574" s="50"/>
      <c r="AH574" s="50"/>
      <c r="AI574" s="50"/>
    </row>
    <row r="575" spans="9:35">
      <c r="I575" s="50"/>
      <c r="J575" s="50"/>
      <c r="K575" s="50"/>
      <c r="L575" s="50"/>
      <c r="M575" s="50"/>
      <c r="N575" s="50"/>
      <c r="O575" s="50"/>
      <c r="P575" s="50"/>
      <c r="Q575" s="50"/>
      <c r="R575" s="50"/>
      <c r="S575" s="50"/>
      <c r="T575" s="50"/>
      <c r="U575" s="50"/>
      <c r="V575" s="50"/>
      <c r="W575" s="50"/>
      <c r="X575" s="50"/>
      <c r="Y575" s="50"/>
      <c r="Z575" s="50"/>
      <c r="AA575" s="50"/>
      <c r="AB575" s="50"/>
      <c r="AC575" s="50"/>
      <c r="AD575" s="50"/>
      <c r="AE575" s="50"/>
      <c r="AF575" s="50"/>
      <c r="AG575" s="50"/>
      <c r="AH575" s="50"/>
      <c r="AI575" s="50"/>
    </row>
    <row r="576" spans="9:35">
      <c r="I576" s="50"/>
      <c r="J576" s="50"/>
      <c r="K576" s="50"/>
      <c r="L576" s="50"/>
      <c r="M576" s="50"/>
      <c r="N576" s="50"/>
      <c r="O576" s="50"/>
      <c r="P576" s="50"/>
      <c r="Q576" s="50"/>
      <c r="R576" s="50"/>
      <c r="S576" s="50"/>
      <c r="T576" s="50"/>
      <c r="U576" s="50"/>
      <c r="V576" s="50"/>
      <c r="W576" s="50"/>
      <c r="X576" s="50"/>
      <c r="Y576" s="50"/>
      <c r="Z576" s="50"/>
      <c r="AA576" s="50"/>
      <c r="AB576" s="50"/>
      <c r="AC576" s="50"/>
      <c r="AD576" s="50"/>
      <c r="AE576" s="50"/>
      <c r="AF576" s="50"/>
      <c r="AG576" s="50"/>
      <c r="AH576" s="50"/>
      <c r="AI576" s="50"/>
    </row>
    <row r="577" spans="9:35">
      <c r="I577" s="50"/>
      <c r="J577" s="50"/>
      <c r="K577" s="50"/>
      <c r="L577" s="50"/>
      <c r="M577" s="50"/>
      <c r="N577" s="50"/>
      <c r="O577" s="50"/>
      <c r="P577" s="50"/>
      <c r="Q577" s="50"/>
      <c r="R577" s="50"/>
      <c r="S577" s="50"/>
      <c r="T577" s="50"/>
      <c r="U577" s="50"/>
      <c r="V577" s="50"/>
      <c r="W577" s="50"/>
      <c r="X577" s="50"/>
      <c r="Y577" s="50"/>
      <c r="Z577" s="50"/>
      <c r="AA577" s="50"/>
      <c r="AB577" s="50"/>
      <c r="AC577" s="50"/>
      <c r="AD577" s="50"/>
      <c r="AE577" s="50"/>
      <c r="AF577" s="50"/>
      <c r="AG577" s="50"/>
      <c r="AH577" s="50"/>
      <c r="AI577" s="50"/>
    </row>
    <row r="578" spans="9:35">
      <c r="I578" s="50"/>
      <c r="J578" s="50"/>
      <c r="K578" s="50"/>
      <c r="L578" s="50"/>
      <c r="M578" s="50"/>
      <c r="N578" s="50"/>
      <c r="O578" s="50"/>
      <c r="P578" s="50"/>
      <c r="Q578" s="50"/>
      <c r="R578" s="50"/>
      <c r="S578" s="50"/>
      <c r="T578" s="50"/>
      <c r="U578" s="50"/>
      <c r="V578" s="50"/>
      <c r="W578" s="50"/>
      <c r="X578" s="50"/>
      <c r="Y578" s="50"/>
      <c r="Z578" s="50"/>
      <c r="AA578" s="50"/>
      <c r="AB578" s="50"/>
      <c r="AC578" s="50"/>
      <c r="AD578" s="50"/>
      <c r="AE578" s="50"/>
      <c r="AF578" s="50"/>
      <c r="AG578" s="50"/>
      <c r="AH578" s="50"/>
      <c r="AI578" s="50"/>
    </row>
    <row r="579" spans="9:35">
      <c r="I579" s="50"/>
      <c r="J579" s="50"/>
      <c r="K579" s="50"/>
      <c r="L579" s="50"/>
      <c r="M579" s="50"/>
      <c r="N579" s="50"/>
      <c r="O579" s="50"/>
      <c r="P579" s="50"/>
      <c r="Q579" s="50"/>
      <c r="R579" s="50"/>
      <c r="S579" s="50"/>
      <c r="T579" s="50"/>
      <c r="U579" s="50"/>
      <c r="V579" s="50"/>
      <c r="W579" s="50"/>
      <c r="X579" s="50"/>
      <c r="Y579" s="50"/>
      <c r="Z579" s="50"/>
      <c r="AA579" s="50"/>
      <c r="AB579" s="50"/>
      <c r="AC579" s="50"/>
      <c r="AD579" s="50"/>
      <c r="AE579" s="50"/>
      <c r="AF579" s="50"/>
      <c r="AG579" s="50"/>
      <c r="AH579" s="50"/>
      <c r="AI579" s="50"/>
    </row>
    <row r="580" spans="9:35">
      <c r="I580" s="50"/>
      <c r="J580" s="50"/>
      <c r="K580" s="50"/>
      <c r="L580" s="50"/>
      <c r="M580" s="50"/>
      <c r="N580" s="50"/>
      <c r="O580" s="50"/>
      <c r="P580" s="50"/>
      <c r="Q580" s="50"/>
      <c r="R580" s="50"/>
      <c r="S580" s="50"/>
      <c r="T580" s="50"/>
      <c r="U580" s="50"/>
      <c r="V580" s="50"/>
      <c r="W580" s="50"/>
      <c r="X580" s="50"/>
      <c r="Y580" s="50"/>
      <c r="Z580" s="50"/>
      <c r="AA580" s="50"/>
      <c r="AB580" s="50"/>
      <c r="AC580" s="50"/>
      <c r="AD580" s="50"/>
      <c r="AE580" s="50"/>
      <c r="AF580" s="50"/>
      <c r="AG580" s="50"/>
      <c r="AH580" s="50"/>
      <c r="AI580" s="50"/>
    </row>
    <row r="581" spans="9:35">
      <c r="I581" s="50"/>
      <c r="J581" s="50"/>
      <c r="K581" s="50"/>
      <c r="L581" s="50"/>
      <c r="M581" s="50"/>
      <c r="N581" s="50"/>
      <c r="O581" s="50"/>
      <c r="P581" s="50"/>
      <c r="Q581" s="50"/>
      <c r="R581" s="50"/>
      <c r="S581" s="50"/>
      <c r="T581" s="50"/>
      <c r="U581" s="50"/>
      <c r="V581" s="50"/>
      <c r="W581" s="50"/>
      <c r="X581" s="50"/>
      <c r="Y581" s="50"/>
      <c r="Z581" s="50"/>
      <c r="AA581" s="50"/>
      <c r="AB581" s="50"/>
      <c r="AC581" s="50"/>
      <c r="AD581" s="50"/>
      <c r="AE581" s="50"/>
      <c r="AF581" s="50"/>
      <c r="AG581" s="50"/>
      <c r="AH581" s="50"/>
      <c r="AI581" s="50"/>
    </row>
    <row r="582" spans="9:35">
      <c r="I582" s="50"/>
      <c r="J582" s="50"/>
      <c r="K582" s="50"/>
      <c r="L582" s="50"/>
      <c r="M582" s="50"/>
      <c r="N582" s="50"/>
      <c r="O582" s="50"/>
      <c r="P582" s="50"/>
      <c r="Q582" s="50"/>
      <c r="R582" s="50"/>
      <c r="S582" s="50"/>
      <c r="T582" s="50"/>
      <c r="U582" s="50"/>
      <c r="V582" s="50"/>
      <c r="W582" s="50"/>
      <c r="X582" s="50"/>
      <c r="Y582" s="50"/>
      <c r="Z582" s="50"/>
      <c r="AA582" s="50"/>
      <c r="AB582" s="50"/>
      <c r="AC582" s="50"/>
      <c r="AD582" s="50"/>
      <c r="AE582" s="50"/>
      <c r="AF582" s="50"/>
      <c r="AG582" s="50"/>
      <c r="AH582" s="50"/>
      <c r="AI582" s="50"/>
    </row>
    <row r="583" spans="9:35">
      <c r="I583" s="50"/>
      <c r="J583" s="50"/>
      <c r="K583" s="50"/>
      <c r="L583" s="50"/>
      <c r="M583" s="50"/>
      <c r="N583" s="50"/>
      <c r="O583" s="50"/>
      <c r="P583" s="50"/>
      <c r="Q583" s="50"/>
      <c r="R583" s="50"/>
      <c r="S583" s="50"/>
      <c r="T583" s="50"/>
      <c r="U583" s="50"/>
      <c r="V583" s="50"/>
      <c r="W583" s="50"/>
      <c r="X583" s="50"/>
      <c r="Y583" s="50"/>
      <c r="Z583" s="50"/>
      <c r="AA583" s="50"/>
      <c r="AB583" s="50"/>
      <c r="AC583" s="50"/>
      <c r="AD583" s="50"/>
      <c r="AE583" s="50"/>
      <c r="AF583" s="50"/>
      <c r="AG583" s="50"/>
      <c r="AH583" s="50"/>
      <c r="AI583" s="50"/>
    </row>
    <row r="584" spans="9:35">
      <c r="I584" s="50"/>
      <c r="J584" s="50"/>
      <c r="K584" s="50"/>
      <c r="L584" s="50"/>
      <c r="M584" s="50"/>
      <c r="N584" s="50"/>
      <c r="O584" s="50"/>
      <c r="P584" s="50"/>
      <c r="Q584" s="50"/>
      <c r="R584" s="50"/>
      <c r="S584" s="50"/>
      <c r="T584" s="50"/>
      <c r="U584" s="50"/>
      <c r="V584" s="50"/>
      <c r="W584" s="50"/>
      <c r="X584" s="50"/>
      <c r="Y584" s="50"/>
      <c r="Z584" s="50"/>
      <c r="AA584" s="50"/>
      <c r="AB584" s="50"/>
      <c r="AC584" s="50"/>
      <c r="AD584" s="50"/>
      <c r="AE584" s="50"/>
      <c r="AF584" s="50"/>
      <c r="AG584" s="50"/>
      <c r="AH584" s="50"/>
      <c r="AI584" s="50"/>
    </row>
    <row r="585" spans="9:35">
      <c r="I585" s="50"/>
      <c r="J585" s="50"/>
      <c r="K585" s="50"/>
      <c r="L585" s="50"/>
      <c r="M585" s="50"/>
      <c r="N585" s="50"/>
      <c r="O585" s="50"/>
      <c r="P585" s="50"/>
      <c r="Q585" s="50"/>
      <c r="R585" s="50"/>
      <c r="S585" s="50"/>
      <c r="T585" s="50"/>
      <c r="U585" s="50"/>
      <c r="V585" s="50"/>
      <c r="W585" s="50"/>
      <c r="X585" s="50"/>
      <c r="Y585" s="50"/>
      <c r="Z585" s="50"/>
      <c r="AA585" s="50"/>
      <c r="AB585" s="50"/>
      <c r="AC585" s="50"/>
      <c r="AD585" s="50"/>
      <c r="AE585" s="50"/>
      <c r="AF585" s="50"/>
      <c r="AG585" s="50"/>
      <c r="AH585" s="50"/>
      <c r="AI585" s="50"/>
    </row>
    <row r="586" spans="9:35">
      <c r="I586" s="50"/>
      <c r="J586" s="50"/>
      <c r="K586" s="50"/>
      <c r="L586" s="50"/>
      <c r="M586" s="50"/>
      <c r="N586" s="50"/>
      <c r="O586" s="50"/>
      <c r="P586" s="50"/>
      <c r="Q586" s="50"/>
      <c r="R586" s="50"/>
      <c r="S586" s="50"/>
      <c r="T586" s="50"/>
      <c r="U586" s="50"/>
      <c r="V586" s="50"/>
      <c r="W586" s="50"/>
      <c r="X586" s="50"/>
      <c r="Y586" s="50"/>
      <c r="Z586" s="50"/>
      <c r="AA586" s="50"/>
      <c r="AB586" s="50"/>
      <c r="AC586" s="50"/>
      <c r="AD586" s="50"/>
      <c r="AE586" s="50"/>
      <c r="AF586" s="50"/>
      <c r="AG586" s="50"/>
      <c r="AH586" s="50"/>
      <c r="AI586" s="50"/>
    </row>
    <row r="587" spans="9:35">
      <c r="I587" s="50"/>
      <c r="J587" s="50"/>
      <c r="K587" s="50"/>
      <c r="L587" s="50"/>
      <c r="M587" s="50"/>
      <c r="N587" s="50"/>
      <c r="O587" s="50"/>
      <c r="P587" s="50"/>
      <c r="Q587" s="50"/>
      <c r="R587" s="50"/>
      <c r="S587" s="50"/>
      <c r="T587" s="50"/>
      <c r="U587" s="50"/>
      <c r="V587" s="50"/>
      <c r="W587" s="50"/>
      <c r="X587" s="50"/>
      <c r="Y587" s="50"/>
      <c r="Z587" s="50"/>
      <c r="AA587" s="50"/>
      <c r="AB587" s="50"/>
      <c r="AC587" s="50"/>
      <c r="AD587" s="50"/>
      <c r="AE587" s="50"/>
      <c r="AF587" s="50"/>
      <c r="AG587" s="50"/>
      <c r="AH587" s="50"/>
      <c r="AI587" s="50"/>
    </row>
    <row r="588" spans="9:35">
      <c r="I588" s="50"/>
      <c r="J588" s="50"/>
      <c r="K588" s="50"/>
      <c r="L588" s="50"/>
      <c r="M588" s="50"/>
      <c r="N588" s="50"/>
      <c r="O588" s="50"/>
      <c r="P588" s="50"/>
      <c r="Q588" s="50"/>
      <c r="R588" s="50"/>
      <c r="S588" s="50"/>
      <c r="T588" s="50"/>
      <c r="U588" s="50"/>
      <c r="V588" s="50"/>
      <c r="W588" s="50"/>
      <c r="X588" s="50"/>
      <c r="Y588" s="50"/>
      <c r="Z588" s="50"/>
      <c r="AA588" s="50"/>
      <c r="AB588" s="50"/>
      <c r="AC588" s="50"/>
      <c r="AD588" s="50"/>
      <c r="AE588" s="50"/>
      <c r="AF588" s="50"/>
      <c r="AG588" s="50"/>
      <c r="AH588" s="50"/>
      <c r="AI588" s="50"/>
    </row>
    <row r="589" spans="9:35">
      <c r="I589" s="50"/>
      <c r="J589" s="50"/>
      <c r="K589" s="50"/>
      <c r="L589" s="50"/>
      <c r="M589" s="50"/>
      <c r="N589" s="50"/>
      <c r="O589" s="50"/>
      <c r="P589" s="50"/>
      <c r="Q589" s="50"/>
      <c r="R589" s="50"/>
      <c r="S589" s="50"/>
      <c r="T589" s="50"/>
      <c r="U589" s="50"/>
      <c r="V589" s="50"/>
      <c r="W589" s="50"/>
      <c r="X589" s="50"/>
      <c r="Y589" s="50"/>
      <c r="Z589" s="50"/>
      <c r="AA589" s="50"/>
      <c r="AB589" s="50"/>
      <c r="AC589" s="50"/>
      <c r="AD589" s="50"/>
      <c r="AE589" s="50"/>
      <c r="AF589" s="50"/>
      <c r="AG589" s="50"/>
      <c r="AH589" s="50"/>
      <c r="AI589" s="50"/>
    </row>
    <row r="590" spans="9:35">
      <c r="I590" s="50"/>
      <c r="J590" s="50"/>
      <c r="K590" s="50"/>
      <c r="L590" s="50"/>
      <c r="M590" s="50"/>
      <c r="N590" s="50"/>
      <c r="O590" s="50"/>
      <c r="P590" s="50"/>
      <c r="Q590" s="50"/>
      <c r="R590" s="50"/>
      <c r="S590" s="50"/>
      <c r="T590" s="50"/>
      <c r="U590" s="50"/>
      <c r="V590" s="50"/>
      <c r="W590" s="50"/>
      <c r="X590" s="50"/>
      <c r="Y590" s="50"/>
      <c r="Z590" s="50"/>
      <c r="AA590" s="50"/>
      <c r="AB590" s="50"/>
      <c r="AC590" s="50"/>
      <c r="AD590" s="50"/>
      <c r="AE590" s="50"/>
      <c r="AF590" s="50"/>
      <c r="AG590" s="50"/>
      <c r="AH590" s="50"/>
      <c r="AI590" s="50"/>
    </row>
    <row r="591" spans="9:35">
      <c r="I591" s="50"/>
      <c r="J591" s="50"/>
      <c r="K591" s="50"/>
      <c r="L591" s="50"/>
      <c r="M591" s="50"/>
      <c r="N591" s="50"/>
      <c r="O591" s="50"/>
      <c r="P591" s="50"/>
      <c r="Q591" s="50"/>
      <c r="R591" s="50"/>
      <c r="S591" s="50"/>
      <c r="T591" s="50"/>
      <c r="U591" s="50"/>
      <c r="V591" s="50"/>
      <c r="W591" s="50"/>
      <c r="X591" s="50"/>
      <c r="Y591" s="50"/>
      <c r="Z591" s="50"/>
      <c r="AA591" s="50"/>
      <c r="AB591" s="50"/>
      <c r="AC591" s="50"/>
      <c r="AD591" s="50"/>
      <c r="AE591" s="50"/>
      <c r="AF591" s="50"/>
      <c r="AG591" s="50"/>
      <c r="AH591" s="50"/>
      <c r="AI591" s="50"/>
    </row>
    <row r="592" spans="9:35">
      <c r="I592" s="50"/>
      <c r="J592" s="50"/>
      <c r="K592" s="50"/>
      <c r="L592" s="50"/>
      <c r="M592" s="50"/>
      <c r="N592" s="50"/>
      <c r="O592" s="50"/>
      <c r="P592" s="50"/>
      <c r="Q592" s="50"/>
      <c r="R592" s="50"/>
      <c r="S592" s="50"/>
      <c r="T592" s="50"/>
      <c r="U592" s="50"/>
      <c r="V592" s="50"/>
      <c r="W592" s="50"/>
      <c r="X592" s="50"/>
      <c r="Y592" s="50"/>
      <c r="Z592" s="50"/>
      <c r="AA592" s="50"/>
      <c r="AB592" s="50"/>
      <c r="AC592" s="50"/>
      <c r="AD592" s="50"/>
      <c r="AE592" s="50"/>
      <c r="AF592" s="50"/>
      <c r="AG592" s="50"/>
      <c r="AH592" s="50"/>
      <c r="AI592" s="50"/>
    </row>
    <row r="593" spans="9:35">
      <c r="I593" s="50"/>
      <c r="J593" s="50"/>
      <c r="K593" s="50"/>
      <c r="L593" s="50"/>
      <c r="M593" s="50"/>
      <c r="N593" s="50"/>
      <c r="O593" s="50"/>
      <c r="P593" s="50"/>
      <c r="Q593" s="50"/>
      <c r="R593" s="50"/>
      <c r="S593" s="50"/>
      <c r="T593" s="50"/>
      <c r="U593" s="50"/>
      <c r="V593" s="50"/>
      <c r="W593" s="50"/>
      <c r="X593" s="50"/>
      <c r="Y593" s="50"/>
      <c r="Z593" s="50"/>
      <c r="AA593" s="50"/>
      <c r="AB593" s="50"/>
      <c r="AC593" s="50"/>
      <c r="AD593" s="50"/>
      <c r="AE593" s="50"/>
      <c r="AF593" s="50"/>
      <c r="AG593" s="50"/>
      <c r="AH593" s="50"/>
      <c r="AI593" s="50"/>
    </row>
    <row r="594" spans="9:35">
      <c r="I594" s="50"/>
      <c r="J594" s="50"/>
      <c r="K594" s="50"/>
      <c r="L594" s="50"/>
      <c r="M594" s="50"/>
      <c r="N594" s="50"/>
      <c r="O594" s="50"/>
      <c r="P594" s="50"/>
      <c r="Q594" s="50"/>
      <c r="R594" s="50"/>
      <c r="S594" s="50"/>
      <c r="T594" s="50"/>
      <c r="U594" s="50"/>
      <c r="V594" s="50"/>
      <c r="W594" s="50"/>
      <c r="X594" s="50"/>
      <c r="Y594" s="50"/>
      <c r="Z594" s="50"/>
      <c r="AA594" s="50"/>
      <c r="AB594" s="50"/>
      <c r="AC594" s="50"/>
      <c r="AD594" s="50"/>
      <c r="AE594" s="50"/>
      <c r="AF594" s="50"/>
      <c r="AG594" s="50"/>
      <c r="AH594" s="50"/>
      <c r="AI594" s="50"/>
    </row>
    <row r="595" spans="9:35">
      <c r="I595" s="50"/>
      <c r="J595" s="50"/>
      <c r="K595" s="50"/>
      <c r="L595" s="50"/>
      <c r="M595" s="50"/>
      <c r="N595" s="50"/>
      <c r="O595" s="50"/>
      <c r="P595" s="50"/>
      <c r="Q595" s="50"/>
      <c r="R595" s="50"/>
      <c r="S595" s="50"/>
      <c r="T595" s="50"/>
      <c r="U595" s="50"/>
      <c r="V595" s="50"/>
      <c r="W595" s="50"/>
      <c r="X595" s="50"/>
      <c r="Y595" s="50"/>
      <c r="Z595" s="50"/>
      <c r="AA595" s="50"/>
      <c r="AB595" s="50"/>
      <c r="AC595" s="50"/>
      <c r="AD595" s="50"/>
      <c r="AE595" s="50"/>
      <c r="AF595" s="50"/>
      <c r="AG595" s="50"/>
      <c r="AH595" s="50"/>
      <c r="AI595" s="50"/>
    </row>
    <row r="596" spans="9:35">
      <c r="I596" s="50"/>
      <c r="J596" s="50"/>
      <c r="K596" s="50"/>
      <c r="L596" s="50"/>
      <c r="M596" s="50"/>
      <c r="N596" s="50"/>
      <c r="O596" s="50"/>
      <c r="P596" s="50"/>
      <c r="Q596" s="50"/>
      <c r="R596" s="50"/>
      <c r="S596" s="50"/>
      <c r="T596" s="50"/>
      <c r="U596" s="50"/>
      <c r="V596" s="50"/>
      <c r="W596" s="50"/>
      <c r="X596" s="50"/>
      <c r="Y596" s="50"/>
      <c r="Z596" s="50"/>
      <c r="AA596" s="50"/>
      <c r="AB596" s="50"/>
      <c r="AC596" s="50"/>
      <c r="AD596" s="50"/>
      <c r="AE596" s="50"/>
      <c r="AF596" s="50"/>
      <c r="AG596" s="50"/>
      <c r="AH596" s="50"/>
      <c r="AI596" s="50"/>
    </row>
    <row r="597" spans="9:35">
      <c r="I597" s="50"/>
      <c r="J597" s="50"/>
      <c r="K597" s="50"/>
      <c r="L597" s="50"/>
      <c r="M597" s="50"/>
      <c r="N597" s="50"/>
      <c r="O597" s="50"/>
      <c r="P597" s="50"/>
      <c r="Q597" s="50"/>
      <c r="R597" s="50"/>
      <c r="S597" s="50"/>
      <c r="T597" s="50"/>
      <c r="U597" s="50"/>
      <c r="V597" s="50"/>
      <c r="W597" s="50"/>
      <c r="X597" s="50"/>
      <c r="Y597" s="50"/>
      <c r="Z597" s="50"/>
      <c r="AA597" s="50"/>
      <c r="AB597" s="50"/>
      <c r="AC597" s="50"/>
      <c r="AD597" s="50"/>
      <c r="AE597" s="50"/>
      <c r="AF597" s="50"/>
      <c r="AG597" s="50"/>
      <c r="AH597" s="50"/>
      <c r="AI597" s="50"/>
    </row>
    <row r="598" spans="9:35">
      <c r="I598" s="50"/>
      <c r="J598" s="50"/>
      <c r="K598" s="50"/>
      <c r="L598" s="50"/>
      <c r="M598" s="50"/>
      <c r="N598" s="50"/>
      <c r="O598" s="50"/>
      <c r="P598" s="50"/>
      <c r="Q598" s="50"/>
      <c r="R598" s="50"/>
      <c r="S598" s="50"/>
      <c r="T598" s="50"/>
      <c r="U598" s="50"/>
      <c r="V598" s="50"/>
      <c r="W598" s="50"/>
      <c r="X598" s="50"/>
      <c r="Y598" s="50"/>
      <c r="Z598" s="50"/>
      <c r="AA598" s="50"/>
      <c r="AB598" s="50"/>
      <c r="AC598" s="50"/>
      <c r="AD598" s="50"/>
      <c r="AE598" s="50"/>
      <c r="AF598" s="50"/>
      <c r="AG598" s="50"/>
      <c r="AH598" s="50"/>
      <c r="AI598" s="50"/>
    </row>
    <row r="599" spans="9:35">
      <c r="I599" s="50"/>
      <c r="J599" s="50"/>
      <c r="K599" s="50"/>
      <c r="L599" s="50"/>
      <c r="M599" s="50"/>
      <c r="N599" s="50"/>
      <c r="O599" s="50"/>
      <c r="P599" s="50"/>
      <c r="Q599" s="50"/>
      <c r="R599" s="50"/>
      <c r="S599" s="50"/>
      <c r="T599" s="50"/>
      <c r="U599" s="50"/>
      <c r="V599" s="50"/>
      <c r="W599" s="50"/>
      <c r="X599" s="50"/>
      <c r="Y599" s="50"/>
      <c r="Z599" s="50"/>
      <c r="AA599" s="50"/>
      <c r="AB599" s="50"/>
      <c r="AC599" s="50"/>
      <c r="AD599" s="50"/>
      <c r="AE599" s="50"/>
      <c r="AF599" s="50"/>
      <c r="AG599" s="50"/>
      <c r="AH599" s="50"/>
      <c r="AI599" s="50"/>
    </row>
    <row r="600" spans="9:35">
      <c r="I600" s="50"/>
      <c r="J600" s="50"/>
      <c r="K600" s="50"/>
      <c r="L600" s="50"/>
      <c r="M600" s="50"/>
      <c r="N600" s="50"/>
      <c r="O600" s="50"/>
      <c r="P600" s="50"/>
      <c r="Q600" s="50"/>
      <c r="R600" s="50"/>
      <c r="S600" s="50"/>
      <c r="T600" s="50"/>
      <c r="U600" s="50"/>
      <c r="V600" s="50"/>
      <c r="W600" s="50"/>
      <c r="X600" s="50"/>
      <c r="Y600" s="50"/>
      <c r="Z600" s="50"/>
      <c r="AA600" s="50"/>
      <c r="AB600" s="50"/>
      <c r="AC600" s="50"/>
      <c r="AD600" s="50"/>
      <c r="AE600" s="50"/>
      <c r="AF600" s="50"/>
      <c r="AG600" s="50"/>
      <c r="AH600" s="50"/>
      <c r="AI600" s="50"/>
    </row>
    <row r="601" spans="9:35">
      <c r="I601" s="50"/>
      <c r="J601" s="50"/>
      <c r="K601" s="50"/>
      <c r="L601" s="50"/>
      <c r="M601" s="50"/>
      <c r="N601" s="50"/>
      <c r="O601" s="50"/>
      <c r="P601" s="50"/>
      <c r="Q601" s="50"/>
      <c r="R601" s="50"/>
      <c r="S601" s="50"/>
      <c r="T601" s="50"/>
      <c r="U601" s="50"/>
      <c r="V601" s="50"/>
      <c r="W601" s="50"/>
      <c r="X601" s="50"/>
      <c r="Y601" s="50"/>
      <c r="Z601" s="50"/>
      <c r="AA601" s="50"/>
      <c r="AB601" s="50"/>
      <c r="AC601" s="50"/>
      <c r="AD601" s="50"/>
      <c r="AE601" s="50"/>
      <c r="AF601" s="50"/>
      <c r="AG601" s="50"/>
      <c r="AH601" s="50"/>
      <c r="AI601" s="50"/>
    </row>
    <row r="602" spans="9:35">
      <c r="I602" s="50"/>
      <c r="J602" s="50"/>
      <c r="K602" s="50"/>
      <c r="L602" s="50"/>
      <c r="M602" s="50"/>
      <c r="N602" s="50"/>
      <c r="O602" s="50"/>
      <c r="P602" s="50"/>
      <c r="Q602" s="50"/>
      <c r="R602" s="50"/>
      <c r="S602" s="50"/>
      <c r="T602" s="50"/>
      <c r="U602" s="50"/>
      <c r="V602" s="50"/>
      <c r="W602" s="50"/>
      <c r="X602" s="50"/>
      <c r="Y602" s="50"/>
      <c r="Z602" s="50"/>
      <c r="AA602" s="50"/>
      <c r="AB602" s="50"/>
      <c r="AC602" s="50"/>
      <c r="AD602" s="50"/>
      <c r="AE602" s="50"/>
      <c r="AF602" s="50"/>
      <c r="AG602" s="50"/>
      <c r="AH602" s="50"/>
      <c r="AI602" s="50"/>
    </row>
    <row r="603" spans="9:35">
      <c r="I603" s="50"/>
      <c r="J603" s="50"/>
      <c r="K603" s="50"/>
      <c r="L603" s="50"/>
      <c r="M603" s="50"/>
      <c r="N603" s="50"/>
      <c r="O603" s="50"/>
      <c r="P603" s="50"/>
      <c r="Q603" s="50"/>
      <c r="R603" s="50"/>
      <c r="S603" s="50"/>
      <c r="T603" s="50"/>
      <c r="U603" s="50"/>
      <c r="V603" s="50"/>
      <c r="W603" s="50"/>
      <c r="X603" s="50"/>
      <c r="Y603" s="50"/>
      <c r="Z603" s="50"/>
      <c r="AA603" s="50"/>
      <c r="AB603" s="50"/>
      <c r="AC603" s="50"/>
      <c r="AD603" s="50"/>
      <c r="AE603" s="50"/>
      <c r="AF603" s="50"/>
      <c r="AG603" s="50"/>
      <c r="AH603" s="50"/>
      <c r="AI603" s="50"/>
    </row>
    <row r="604" spans="9:35">
      <c r="I604" s="50"/>
      <c r="J604" s="50"/>
      <c r="K604" s="50"/>
      <c r="L604" s="50"/>
      <c r="M604" s="50"/>
      <c r="N604" s="50"/>
      <c r="O604" s="50"/>
      <c r="P604" s="50"/>
      <c r="Q604" s="50"/>
      <c r="R604" s="50"/>
      <c r="S604" s="50"/>
      <c r="T604" s="50"/>
      <c r="U604" s="50"/>
      <c r="V604" s="50"/>
      <c r="W604" s="50"/>
      <c r="X604" s="50"/>
      <c r="Y604" s="50"/>
      <c r="Z604" s="50"/>
      <c r="AA604" s="50"/>
      <c r="AB604" s="50"/>
      <c r="AC604" s="50"/>
      <c r="AD604" s="50"/>
      <c r="AE604" s="50"/>
      <c r="AF604" s="50"/>
      <c r="AG604" s="50"/>
      <c r="AH604" s="50"/>
      <c r="AI604" s="50"/>
    </row>
    <row r="605" spans="9:35">
      <c r="I605" s="50"/>
      <c r="J605" s="50"/>
      <c r="K605" s="50"/>
      <c r="L605" s="50"/>
      <c r="M605" s="50"/>
      <c r="N605" s="50"/>
      <c r="O605" s="50"/>
      <c r="P605" s="50"/>
      <c r="Q605" s="50"/>
      <c r="R605" s="50"/>
      <c r="S605" s="50"/>
      <c r="T605" s="50"/>
      <c r="U605" s="50"/>
      <c r="V605" s="50"/>
      <c r="W605" s="50"/>
      <c r="X605" s="50"/>
      <c r="Y605" s="50"/>
      <c r="Z605" s="50"/>
      <c r="AA605" s="50"/>
      <c r="AB605" s="50"/>
      <c r="AC605" s="50"/>
      <c r="AD605" s="50"/>
      <c r="AE605" s="50"/>
      <c r="AF605" s="50"/>
      <c r="AG605" s="50"/>
      <c r="AH605" s="50"/>
      <c r="AI605" s="50"/>
    </row>
    <row r="606" spans="9:35">
      <c r="I606" s="50"/>
      <c r="J606" s="50"/>
      <c r="K606" s="50"/>
      <c r="L606" s="50"/>
      <c r="M606" s="50"/>
      <c r="N606" s="50"/>
      <c r="O606" s="50"/>
      <c r="P606" s="50"/>
      <c r="Q606" s="50"/>
      <c r="R606" s="50"/>
      <c r="S606" s="50"/>
      <c r="T606" s="50"/>
      <c r="U606" s="50"/>
      <c r="V606" s="50"/>
      <c r="W606" s="50"/>
      <c r="X606" s="50"/>
      <c r="Y606" s="50"/>
      <c r="Z606" s="50"/>
      <c r="AA606" s="50"/>
      <c r="AB606" s="50"/>
      <c r="AC606" s="50"/>
      <c r="AD606" s="50"/>
      <c r="AE606" s="50"/>
      <c r="AF606" s="50"/>
      <c r="AG606" s="50"/>
      <c r="AH606" s="50"/>
      <c r="AI606" s="50"/>
    </row>
    <row r="607" spans="9:35">
      <c r="I607" s="50"/>
      <c r="J607" s="50"/>
      <c r="K607" s="50"/>
      <c r="L607" s="50"/>
      <c r="M607" s="50"/>
      <c r="N607" s="50"/>
      <c r="O607" s="50"/>
      <c r="P607" s="50"/>
      <c r="Q607" s="50"/>
      <c r="R607" s="50"/>
      <c r="S607" s="50"/>
      <c r="T607" s="50"/>
      <c r="U607" s="50"/>
      <c r="V607" s="50"/>
      <c r="W607" s="50"/>
      <c r="X607" s="50"/>
      <c r="Y607" s="50"/>
      <c r="Z607" s="50"/>
      <c r="AA607" s="50"/>
      <c r="AB607" s="50"/>
      <c r="AC607" s="50"/>
      <c r="AD607" s="50"/>
      <c r="AE607" s="50"/>
      <c r="AF607" s="50"/>
      <c r="AG607" s="50"/>
      <c r="AH607" s="50"/>
      <c r="AI607" s="50"/>
    </row>
    <row r="608" spans="9:35">
      <c r="I608" s="50"/>
      <c r="J608" s="50"/>
      <c r="K608" s="50"/>
      <c r="L608" s="50"/>
      <c r="M608" s="50"/>
      <c r="N608" s="50"/>
      <c r="O608" s="50"/>
      <c r="P608" s="50"/>
      <c r="Q608" s="50"/>
      <c r="R608" s="50"/>
      <c r="S608" s="50"/>
      <c r="T608" s="50"/>
      <c r="U608" s="50"/>
      <c r="V608" s="50"/>
      <c r="W608" s="50"/>
      <c r="X608" s="50"/>
      <c r="Y608" s="50"/>
      <c r="Z608" s="50"/>
      <c r="AA608" s="50"/>
      <c r="AB608" s="50"/>
      <c r="AC608" s="50"/>
      <c r="AD608" s="50"/>
      <c r="AE608" s="50"/>
      <c r="AF608" s="50"/>
      <c r="AG608" s="50"/>
      <c r="AH608" s="50"/>
      <c r="AI608" s="50"/>
    </row>
    <row r="609" spans="9:35">
      <c r="I609" s="50"/>
      <c r="J609" s="50"/>
      <c r="K609" s="50"/>
      <c r="L609" s="50"/>
      <c r="M609" s="50"/>
      <c r="N609" s="50"/>
      <c r="O609" s="50"/>
      <c r="P609" s="50"/>
      <c r="Q609" s="50"/>
      <c r="R609" s="50"/>
      <c r="S609" s="50"/>
      <c r="T609" s="50"/>
      <c r="U609" s="50"/>
      <c r="V609" s="50"/>
      <c r="W609" s="50"/>
      <c r="X609" s="50"/>
      <c r="Y609" s="50"/>
      <c r="Z609" s="50"/>
      <c r="AA609" s="50"/>
      <c r="AB609" s="50"/>
      <c r="AC609" s="50"/>
      <c r="AD609" s="50"/>
      <c r="AE609" s="50"/>
      <c r="AF609" s="50"/>
      <c r="AG609" s="50"/>
      <c r="AH609" s="50"/>
      <c r="AI609" s="50"/>
    </row>
    <row r="610" spans="9:35">
      <c r="I610" s="50"/>
      <c r="J610" s="50"/>
      <c r="K610" s="50"/>
      <c r="L610" s="50"/>
      <c r="M610" s="50"/>
      <c r="N610" s="50"/>
      <c r="O610" s="50"/>
      <c r="P610" s="50"/>
      <c r="Q610" s="50"/>
      <c r="R610" s="50"/>
      <c r="S610" s="50"/>
      <c r="T610" s="50"/>
      <c r="U610" s="50"/>
      <c r="V610" s="50"/>
      <c r="W610" s="50"/>
      <c r="X610" s="50"/>
      <c r="Y610" s="50"/>
      <c r="Z610" s="50"/>
      <c r="AA610" s="50"/>
      <c r="AB610" s="50"/>
      <c r="AC610" s="50"/>
      <c r="AD610" s="50"/>
      <c r="AE610" s="50"/>
      <c r="AF610" s="50"/>
      <c r="AG610" s="50"/>
      <c r="AH610" s="50"/>
      <c r="AI610" s="50"/>
    </row>
    <row r="611" spans="9:35">
      <c r="I611" s="50"/>
      <c r="J611" s="50"/>
      <c r="K611" s="50"/>
      <c r="L611" s="50"/>
      <c r="M611" s="50"/>
      <c r="N611" s="50"/>
      <c r="O611" s="50"/>
      <c r="P611" s="50"/>
      <c r="Q611" s="50"/>
      <c r="R611" s="50"/>
      <c r="S611" s="50"/>
      <c r="T611" s="50"/>
      <c r="U611" s="50"/>
      <c r="V611" s="50"/>
      <c r="W611" s="50"/>
      <c r="X611" s="50"/>
      <c r="Y611" s="50"/>
      <c r="Z611" s="50"/>
      <c r="AA611" s="50"/>
      <c r="AB611" s="50"/>
      <c r="AC611" s="50"/>
      <c r="AD611" s="50"/>
      <c r="AE611" s="50"/>
      <c r="AF611" s="50"/>
      <c r="AG611" s="50"/>
      <c r="AH611" s="50"/>
      <c r="AI611" s="50"/>
    </row>
    <row r="612" spans="9:35">
      <c r="I612" s="50"/>
      <c r="J612" s="50"/>
      <c r="K612" s="50"/>
      <c r="L612" s="50"/>
      <c r="M612" s="50"/>
      <c r="N612" s="50"/>
      <c r="O612" s="50"/>
      <c r="P612" s="50"/>
      <c r="Q612" s="50"/>
      <c r="R612" s="50"/>
      <c r="S612" s="50"/>
      <c r="T612" s="50"/>
      <c r="U612" s="50"/>
      <c r="V612" s="50"/>
      <c r="W612" s="50"/>
      <c r="X612" s="50"/>
      <c r="Y612" s="50"/>
      <c r="Z612" s="50"/>
      <c r="AA612" s="50"/>
      <c r="AB612" s="50"/>
      <c r="AC612" s="50"/>
      <c r="AD612" s="50"/>
      <c r="AE612" s="50"/>
      <c r="AF612" s="50"/>
      <c r="AG612" s="50"/>
      <c r="AH612" s="50"/>
      <c r="AI612" s="50"/>
    </row>
    <row r="613" spans="9:35">
      <c r="I613" s="50"/>
      <c r="J613" s="50"/>
      <c r="K613" s="50"/>
      <c r="L613" s="50"/>
      <c r="M613" s="50"/>
      <c r="N613" s="50"/>
      <c r="O613" s="50"/>
      <c r="P613" s="50"/>
      <c r="Q613" s="50"/>
      <c r="R613" s="50"/>
      <c r="S613" s="50"/>
      <c r="T613" s="50"/>
      <c r="U613" s="50"/>
      <c r="V613" s="50"/>
      <c r="W613" s="50"/>
      <c r="X613" s="50"/>
      <c r="Y613" s="50"/>
      <c r="Z613" s="50"/>
      <c r="AA613" s="50"/>
      <c r="AB613" s="50"/>
      <c r="AC613" s="50"/>
      <c r="AD613" s="50"/>
      <c r="AE613" s="50"/>
      <c r="AF613" s="50"/>
      <c r="AG613" s="50"/>
      <c r="AH613" s="50"/>
      <c r="AI613" s="50"/>
    </row>
    <row r="614" spans="9:35">
      <c r="I614" s="50"/>
      <c r="J614" s="50"/>
      <c r="K614" s="50"/>
      <c r="L614" s="50"/>
      <c r="M614" s="50"/>
      <c r="N614" s="50"/>
      <c r="O614" s="50"/>
      <c r="P614" s="50"/>
      <c r="Q614" s="50"/>
      <c r="R614" s="50"/>
      <c r="S614" s="50"/>
      <c r="T614" s="50"/>
      <c r="U614" s="50"/>
      <c r="V614" s="50"/>
      <c r="W614" s="50"/>
      <c r="X614" s="50"/>
      <c r="Y614" s="50"/>
      <c r="Z614" s="50"/>
      <c r="AA614" s="50"/>
      <c r="AB614" s="50"/>
      <c r="AC614" s="50"/>
      <c r="AD614" s="50"/>
      <c r="AE614" s="50"/>
      <c r="AF614" s="50"/>
      <c r="AG614" s="50"/>
      <c r="AH614" s="50"/>
      <c r="AI614" s="50"/>
    </row>
    <row r="615" spans="9:35">
      <c r="I615" s="50"/>
      <c r="J615" s="50"/>
      <c r="K615" s="50"/>
      <c r="L615" s="50"/>
      <c r="M615" s="50"/>
      <c r="N615" s="50"/>
      <c r="O615" s="50"/>
      <c r="P615" s="50"/>
      <c r="Q615" s="50"/>
      <c r="R615" s="50"/>
      <c r="S615" s="50"/>
      <c r="T615" s="50"/>
      <c r="U615" s="50"/>
      <c r="V615" s="50"/>
      <c r="W615" s="50"/>
      <c r="X615" s="50"/>
      <c r="Y615" s="50"/>
      <c r="Z615" s="50"/>
      <c r="AA615" s="50"/>
      <c r="AB615" s="50"/>
      <c r="AC615" s="50"/>
      <c r="AD615" s="50"/>
      <c r="AE615" s="50"/>
      <c r="AF615" s="50"/>
      <c r="AG615" s="50"/>
      <c r="AH615" s="50"/>
      <c r="AI615" s="50"/>
    </row>
    <row r="616" spans="9:35">
      <c r="I616" s="50"/>
      <c r="J616" s="50"/>
      <c r="K616" s="50"/>
      <c r="L616" s="50"/>
      <c r="M616" s="50"/>
      <c r="N616" s="50"/>
      <c r="O616" s="50"/>
      <c r="P616" s="50"/>
      <c r="Q616" s="50"/>
      <c r="R616" s="50"/>
      <c r="S616" s="50"/>
      <c r="T616" s="50"/>
      <c r="U616" s="50"/>
      <c r="V616" s="50"/>
      <c r="W616" s="50"/>
      <c r="X616" s="50"/>
      <c r="Y616" s="50"/>
      <c r="Z616" s="50"/>
      <c r="AA616" s="50"/>
      <c r="AB616" s="50"/>
      <c r="AC616" s="50"/>
      <c r="AD616" s="50"/>
      <c r="AE616" s="50"/>
      <c r="AF616" s="50"/>
      <c r="AG616" s="50"/>
      <c r="AH616" s="50"/>
      <c r="AI616" s="50"/>
    </row>
    <row r="617" spans="9:35">
      <c r="I617" s="50"/>
      <c r="J617" s="50"/>
      <c r="K617" s="50"/>
      <c r="L617" s="50"/>
      <c r="M617" s="50"/>
      <c r="N617" s="50"/>
      <c r="O617" s="50"/>
      <c r="P617" s="50"/>
      <c r="Q617" s="50"/>
      <c r="R617" s="50"/>
      <c r="S617" s="50"/>
      <c r="T617" s="50"/>
      <c r="U617" s="50"/>
      <c r="V617" s="50"/>
      <c r="W617" s="50"/>
      <c r="X617" s="50"/>
      <c r="Y617" s="50"/>
      <c r="Z617" s="50"/>
      <c r="AA617" s="50"/>
      <c r="AB617" s="50"/>
      <c r="AC617" s="50"/>
      <c r="AD617" s="50"/>
      <c r="AE617" s="50"/>
      <c r="AF617" s="50"/>
      <c r="AG617" s="50"/>
      <c r="AH617" s="50"/>
      <c r="AI617" s="50"/>
    </row>
    <row r="618" spans="9:35">
      <c r="I618" s="50"/>
      <c r="J618" s="50"/>
      <c r="K618" s="50"/>
      <c r="L618" s="50"/>
      <c r="M618" s="50"/>
      <c r="N618" s="50"/>
      <c r="O618" s="50"/>
      <c r="P618" s="50"/>
      <c r="Q618" s="50"/>
      <c r="R618" s="50"/>
      <c r="S618" s="50"/>
      <c r="T618" s="50"/>
      <c r="U618" s="50"/>
      <c r="V618" s="50"/>
      <c r="W618" s="50"/>
      <c r="X618" s="50"/>
      <c r="Y618" s="50"/>
      <c r="Z618" s="50"/>
      <c r="AA618" s="50"/>
      <c r="AB618" s="50"/>
      <c r="AC618" s="50"/>
      <c r="AD618" s="50"/>
      <c r="AE618" s="50"/>
      <c r="AF618" s="50"/>
      <c r="AG618" s="50"/>
      <c r="AH618" s="50"/>
      <c r="AI618" s="50"/>
    </row>
    <row r="619" spans="9:35">
      <c r="I619" s="50"/>
      <c r="J619" s="50"/>
      <c r="K619" s="50"/>
      <c r="L619" s="50"/>
      <c r="M619" s="50"/>
      <c r="N619" s="50"/>
      <c r="O619" s="50"/>
      <c r="P619" s="50"/>
      <c r="Q619" s="50"/>
      <c r="R619" s="50"/>
      <c r="S619" s="50"/>
      <c r="T619" s="50"/>
      <c r="U619" s="50"/>
      <c r="V619" s="50"/>
      <c r="W619" s="50"/>
      <c r="X619" s="50"/>
      <c r="Y619" s="50"/>
      <c r="Z619" s="50"/>
      <c r="AA619" s="50"/>
      <c r="AB619" s="50"/>
      <c r="AC619" s="50"/>
      <c r="AD619" s="50"/>
      <c r="AE619" s="50"/>
      <c r="AF619" s="50"/>
      <c r="AG619" s="50"/>
      <c r="AH619" s="50"/>
      <c r="AI619" s="50"/>
    </row>
    <row r="620" spans="9:35">
      <c r="I620" s="50"/>
      <c r="J620" s="50"/>
      <c r="K620" s="50"/>
      <c r="L620" s="50"/>
      <c r="M620" s="50"/>
      <c r="N620" s="50"/>
      <c r="O620" s="50"/>
      <c r="P620" s="50"/>
      <c r="Q620" s="50"/>
      <c r="R620" s="50"/>
      <c r="S620" s="50"/>
      <c r="T620" s="50"/>
      <c r="U620" s="50"/>
      <c r="V620" s="50"/>
      <c r="W620" s="50"/>
      <c r="X620" s="50"/>
      <c r="Y620" s="50"/>
      <c r="Z620" s="50"/>
      <c r="AA620" s="50"/>
      <c r="AB620" s="50"/>
      <c r="AC620" s="50"/>
      <c r="AD620" s="50"/>
      <c r="AE620" s="50"/>
      <c r="AF620" s="50"/>
      <c r="AG620" s="50"/>
      <c r="AH620" s="50"/>
      <c r="AI620" s="50"/>
    </row>
    <row r="621" spans="9:35">
      <c r="I621" s="50"/>
      <c r="J621" s="50"/>
      <c r="K621" s="50"/>
      <c r="L621" s="50"/>
      <c r="M621" s="50"/>
      <c r="N621" s="50"/>
      <c r="O621" s="50"/>
      <c r="P621" s="50"/>
      <c r="Q621" s="50"/>
      <c r="R621" s="50"/>
      <c r="S621" s="50"/>
      <c r="T621" s="50"/>
      <c r="U621" s="50"/>
      <c r="V621" s="50"/>
      <c r="W621" s="50"/>
      <c r="X621" s="50"/>
      <c r="Y621" s="50"/>
      <c r="Z621" s="50"/>
      <c r="AA621" s="50"/>
      <c r="AB621" s="50"/>
      <c r="AC621" s="50"/>
      <c r="AD621" s="50"/>
      <c r="AE621" s="50"/>
      <c r="AF621" s="50"/>
      <c r="AG621" s="50"/>
      <c r="AH621" s="50"/>
      <c r="AI621" s="50"/>
    </row>
    <row r="622" spans="9:35">
      <c r="I622" s="50"/>
      <c r="J622" s="50"/>
      <c r="K622" s="50"/>
      <c r="L622" s="50"/>
      <c r="M622" s="50"/>
      <c r="N622" s="50"/>
      <c r="O622" s="50"/>
      <c r="P622" s="50"/>
      <c r="Q622" s="50"/>
      <c r="R622" s="50"/>
      <c r="S622" s="50"/>
      <c r="T622" s="50"/>
      <c r="U622" s="50"/>
      <c r="V622" s="50"/>
      <c r="W622" s="50"/>
      <c r="X622" s="50"/>
      <c r="Y622" s="50"/>
      <c r="Z622" s="50"/>
      <c r="AA622" s="50"/>
      <c r="AB622" s="50"/>
      <c r="AC622" s="50"/>
      <c r="AD622" s="50"/>
      <c r="AE622" s="50"/>
      <c r="AF622" s="50"/>
      <c r="AG622" s="50"/>
      <c r="AH622" s="50"/>
      <c r="AI622" s="50"/>
    </row>
    <row r="623" spans="9:35">
      <c r="I623" s="50"/>
      <c r="J623" s="50"/>
      <c r="K623" s="50"/>
      <c r="L623" s="50"/>
      <c r="M623" s="50"/>
      <c r="N623" s="50"/>
      <c r="O623" s="50"/>
      <c r="P623" s="50"/>
      <c r="Q623" s="50"/>
      <c r="R623" s="50"/>
      <c r="S623" s="50"/>
      <c r="T623" s="50"/>
      <c r="U623" s="50"/>
      <c r="V623" s="50"/>
      <c r="W623" s="50"/>
      <c r="X623" s="50"/>
      <c r="Y623" s="50"/>
      <c r="Z623" s="50"/>
      <c r="AA623" s="50"/>
      <c r="AB623" s="50"/>
      <c r="AC623" s="50"/>
      <c r="AD623" s="50"/>
      <c r="AE623" s="50"/>
      <c r="AF623" s="50"/>
      <c r="AG623" s="50"/>
      <c r="AH623" s="50"/>
      <c r="AI623" s="50"/>
    </row>
    <row r="624" spans="9:35">
      <c r="I624" s="50"/>
      <c r="J624" s="50"/>
      <c r="K624" s="50"/>
      <c r="L624" s="50"/>
      <c r="M624" s="50"/>
      <c r="N624" s="50"/>
      <c r="O624" s="50"/>
      <c r="P624" s="50"/>
      <c r="Q624" s="50"/>
      <c r="R624" s="50"/>
      <c r="S624" s="50"/>
      <c r="T624" s="50"/>
      <c r="U624" s="50"/>
      <c r="V624" s="50"/>
      <c r="W624" s="50"/>
      <c r="X624" s="50"/>
      <c r="Y624" s="50"/>
      <c r="Z624" s="50"/>
      <c r="AA624" s="50"/>
      <c r="AB624" s="50"/>
      <c r="AC624" s="50"/>
      <c r="AD624" s="50"/>
      <c r="AE624" s="50"/>
      <c r="AF624" s="50"/>
      <c r="AG624" s="50"/>
      <c r="AH624" s="50"/>
      <c r="AI624" s="50"/>
    </row>
    <row r="625" spans="9:35">
      <c r="I625" s="50"/>
      <c r="J625" s="50"/>
      <c r="K625" s="50"/>
      <c r="L625" s="50"/>
      <c r="M625" s="50"/>
      <c r="N625" s="50"/>
      <c r="O625" s="50"/>
      <c r="P625" s="50"/>
      <c r="Q625" s="50"/>
      <c r="R625" s="50"/>
      <c r="S625" s="50"/>
      <c r="T625" s="50"/>
      <c r="U625" s="50"/>
      <c r="V625" s="50"/>
      <c r="W625" s="50"/>
      <c r="X625" s="50"/>
      <c r="Y625" s="50"/>
      <c r="Z625" s="50"/>
      <c r="AA625" s="50"/>
      <c r="AB625" s="50"/>
      <c r="AC625" s="50"/>
      <c r="AD625" s="50"/>
      <c r="AE625" s="50"/>
      <c r="AF625" s="50"/>
      <c r="AG625" s="50"/>
      <c r="AH625" s="50"/>
      <c r="AI625" s="50"/>
    </row>
    <row r="626" spans="9:35">
      <c r="I626" s="50"/>
      <c r="J626" s="50"/>
      <c r="K626" s="50"/>
      <c r="L626" s="50"/>
      <c r="M626" s="50"/>
      <c r="N626" s="50"/>
      <c r="O626" s="50"/>
      <c r="P626" s="50"/>
      <c r="Q626" s="50"/>
      <c r="R626" s="50"/>
      <c r="S626" s="50"/>
      <c r="T626" s="50"/>
      <c r="U626" s="50"/>
      <c r="V626" s="50"/>
      <c r="W626" s="50"/>
      <c r="X626" s="50"/>
      <c r="Y626" s="50"/>
      <c r="Z626" s="50"/>
      <c r="AA626" s="50"/>
      <c r="AB626" s="50"/>
      <c r="AC626" s="50"/>
      <c r="AD626" s="50"/>
      <c r="AE626" s="50"/>
      <c r="AF626" s="50"/>
      <c r="AG626" s="50"/>
      <c r="AH626" s="50"/>
      <c r="AI626" s="50"/>
    </row>
    <row r="627" spans="9:35">
      <c r="I627" s="50"/>
      <c r="J627" s="50"/>
      <c r="K627" s="50"/>
      <c r="L627" s="50"/>
      <c r="M627" s="50"/>
      <c r="N627" s="50"/>
      <c r="O627" s="50"/>
      <c r="P627" s="50"/>
      <c r="Q627" s="50"/>
      <c r="R627" s="50"/>
      <c r="S627" s="50"/>
      <c r="T627" s="50"/>
      <c r="U627" s="50"/>
      <c r="V627" s="50"/>
      <c r="W627" s="50"/>
      <c r="X627" s="50"/>
      <c r="Y627" s="50"/>
      <c r="Z627" s="50"/>
      <c r="AA627" s="50"/>
      <c r="AB627" s="50"/>
      <c r="AC627" s="50"/>
      <c r="AD627" s="50"/>
      <c r="AE627" s="50"/>
      <c r="AF627" s="50"/>
      <c r="AG627" s="50"/>
      <c r="AH627" s="50"/>
      <c r="AI627" s="50"/>
    </row>
    <row r="628" spans="9:35">
      <c r="I628" s="50"/>
      <c r="J628" s="50"/>
      <c r="K628" s="50"/>
      <c r="L628" s="50"/>
      <c r="M628" s="50"/>
      <c r="N628" s="50"/>
      <c r="O628" s="50"/>
      <c r="P628" s="50"/>
      <c r="Q628" s="50"/>
      <c r="R628" s="50"/>
      <c r="S628" s="50"/>
      <c r="T628" s="50"/>
      <c r="U628" s="50"/>
      <c r="V628" s="50"/>
      <c r="W628" s="50"/>
      <c r="X628" s="50"/>
      <c r="Y628" s="50"/>
      <c r="Z628" s="50"/>
      <c r="AA628" s="50"/>
      <c r="AB628" s="50"/>
      <c r="AC628" s="50"/>
      <c r="AD628" s="50"/>
      <c r="AE628" s="50"/>
      <c r="AF628" s="50"/>
      <c r="AG628" s="50"/>
      <c r="AH628" s="50"/>
      <c r="AI628" s="50"/>
    </row>
    <row r="629" spans="9:35">
      <c r="I629" s="50"/>
      <c r="J629" s="50"/>
      <c r="K629" s="50"/>
      <c r="L629" s="50"/>
      <c r="M629" s="50"/>
      <c r="N629" s="50"/>
      <c r="O629" s="50"/>
      <c r="P629" s="50"/>
      <c r="Q629" s="50"/>
      <c r="R629" s="50"/>
      <c r="S629" s="50"/>
      <c r="T629" s="50"/>
      <c r="U629" s="50"/>
      <c r="V629" s="50"/>
      <c r="W629" s="50"/>
      <c r="X629" s="50"/>
      <c r="Y629" s="50"/>
      <c r="Z629" s="50"/>
      <c r="AA629" s="50"/>
      <c r="AB629" s="50"/>
      <c r="AC629" s="50"/>
      <c r="AD629" s="50"/>
      <c r="AE629" s="50"/>
      <c r="AF629" s="50"/>
      <c r="AG629" s="50"/>
      <c r="AH629" s="50"/>
      <c r="AI629" s="50"/>
    </row>
    <row r="630" spans="9:35">
      <c r="I630" s="50"/>
      <c r="J630" s="50"/>
      <c r="K630" s="50"/>
      <c r="L630" s="50"/>
      <c r="M630" s="50"/>
      <c r="N630" s="50"/>
      <c r="O630" s="50"/>
      <c r="P630" s="50"/>
      <c r="Q630" s="50"/>
      <c r="R630" s="50"/>
      <c r="S630" s="50"/>
      <c r="T630" s="50"/>
      <c r="U630" s="50"/>
      <c r="V630" s="50"/>
      <c r="W630" s="50"/>
      <c r="X630" s="50"/>
      <c r="Y630" s="50"/>
      <c r="Z630" s="50"/>
      <c r="AA630" s="50"/>
      <c r="AB630" s="50"/>
      <c r="AC630" s="50"/>
      <c r="AD630" s="50"/>
      <c r="AE630" s="50"/>
      <c r="AF630" s="50"/>
      <c r="AG630" s="50"/>
      <c r="AH630" s="50"/>
      <c r="AI630" s="50"/>
    </row>
    <row r="631" spans="9:35">
      <c r="I631" s="50"/>
      <c r="J631" s="50"/>
      <c r="K631" s="50"/>
      <c r="L631" s="50"/>
      <c r="M631" s="50"/>
      <c r="N631" s="50"/>
      <c r="O631" s="50"/>
      <c r="P631" s="50"/>
      <c r="Q631" s="50"/>
      <c r="R631" s="50"/>
      <c r="S631" s="50"/>
      <c r="T631" s="50"/>
      <c r="U631" s="50"/>
      <c r="V631" s="50"/>
      <c r="W631" s="50"/>
      <c r="X631" s="50"/>
      <c r="Y631" s="50"/>
      <c r="Z631" s="50"/>
      <c r="AA631" s="50"/>
      <c r="AB631" s="50"/>
      <c r="AC631" s="50"/>
      <c r="AD631" s="50"/>
      <c r="AE631" s="50"/>
      <c r="AF631" s="50"/>
      <c r="AG631" s="50"/>
      <c r="AH631" s="50"/>
      <c r="AI631" s="50"/>
    </row>
    <row r="632" spans="9:35">
      <c r="I632" s="50"/>
      <c r="J632" s="50"/>
      <c r="K632" s="50"/>
      <c r="L632" s="50"/>
      <c r="M632" s="50"/>
      <c r="N632" s="50"/>
      <c r="O632" s="50"/>
      <c r="P632" s="50"/>
      <c r="Q632" s="50"/>
      <c r="R632" s="50"/>
      <c r="S632" s="50"/>
      <c r="T632" s="50"/>
      <c r="U632" s="50"/>
      <c r="V632" s="50"/>
      <c r="W632" s="50"/>
      <c r="X632" s="50"/>
      <c r="Y632" s="50"/>
      <c r="Z632" s="50"/>
      <c r="AA632" s="50"/>
      <c r="AB632" s="50"/>
      <c r="AC632" s="50"/>
      <c r="AD632" s="50"/>
      <c r="AE632" s="50"/>
      <c r="AF632" s="50"/>
      <c r="AG632" s="50"/>
      <c r="AH632" s="50"/>
      <c r="AI632" s="50"/>
    </row>
    <row r="633" spans="9:35">
      <c r="I633" s="50"/>
      <c r="J633" s="50"/>
      <c r="K633" s="50"/>
      <c r="L633" s="50"/>
      <c r="M633" s="50"/>
      <c r="N633" s="50"/>
      <c r="O633" s="50"/>
      <c r="P633" s="50"/>
      <c r="Q633" s="50"/>
      <c r="R633" s="50"/>
      <c r="S633" s="50"/>
      <c r="T633" s="50"/>
      <c r="U633" s="50"/>
      <c r="V633" s="50"/>
      <c r="W633" s="50"/>
      <c r="X633" s="50"/>
      <c r="Y633" s="50"/>
      <c r="Z633" s="50"/>
      <c r="AA633" s="50"/>
      <c r="AB633" s="50"/>
      <c r="AC633" s="50"/>
      <c r="AD633" s="50"/>
      <c r="AE633" s="50"/>
      <c r="AF633" s="50"/>
      <c r="AG633" s="50"/>
      <c r="AH633" s="50"/>
      <c r="AI633" s="50"/>
    </row>
    <row r="634" spans="9:35">
      <c r="I634" s="50"/>
      <c r="J634" s="50"/>
      <c r="K634" s="50"/>
      <c r="L634" s="50"/>
      <c r="M634" s="50"/>
      <c r="N634" s="50"/>
      <c r="O634" s="50"/>
      <c r="P634" s="50"/>
      <c r="Q634" s="50"/>
      <c r="R634" s="50"/>
      <c r="S634" s="50"/>
      <c r="T634" s="50"/>
      <c r="U634" s="50"/>
      <c r="V634" s="50"/>
      <c r="W634" s="50"/>
      <c r="X634" s="50"/>
      <c r="Y634" s="50"/>
      <c r="Z634" s="50"/>
      <c r="AA634" s="50"/>
      <c r="AB634" s="50"/>
      <c r="AC634" s="50"/>
      <c r="AD634" s="50"/>
      <c r="AE634" s="50"/>
      <c r="AF634" s="50"/>
      <c r="AG634" s="50"/>
      <c r="AH634" s="50"/>
      <c r="AI634" s="50"/>
    </row>
    <row r="635" spans="9:35">
      <c r="I635" s="50"/>
      <c r="J635" s="50"/>
      <c r="K635" s="50"/>
      <c r="L635" s="50"/>
      <c r="M635" s="50"/>
      <c r="N635" s="50"/>
      <c r="O635" s="50"/>
      <c r="P635" s="50"/>
      <c r="Q635" s="50"/>
      <c r="R635" s="50"/>
      <c r="S635" s="50"/>
      <c r="T635" s="50"/>
      <c r="U635" s="50"/>
      <c r="V635" s="50"/>
      <c r="W635" s="50"/>
      <c r="X635" s="50"/>
      <c r="Y635" s="50"/>
      <c r="Z635" s="50"/>
      <c r="AA635" s="50"/>
      <c r="AB635" s="50"/>
      <c r="AC635" s="50"/>
      <c r="AD635" s="50"/>
      <c r="AE635" s="50"/>
      <c r="AF635" s="50"/>
      <c r="AG635" s="50"/>
      <c r="AH635" s="50"/>
      <c r="AI635" s="50"/>
    </row>
    <row r="636" spans="9:35">
      <c r="I636" s="50"/>
      <c r="J636" s="50"/>
      <c r="K636" s="50"/>
      <c r="L636" s="50"/>
      <c r="M636" s="50"/>
      <c r="N636" s="50"/>
      <c r="O636" s="50"/>
      <c r="P636" s="50"/>
      <c r="Q636" s="50"/>
      <c r="R636" s="50"/>
      <c r="S636" s="50"/>
      <c r="T636" s="50"/>
      <c r="U636" s="50"/>
      <c r="V636" s="50"/>
      <c r="W636" s="50"/>
      <c r="X636" s="50"/>
      <c r="Y636" s="50"/>
      <c r="Z636" s="50"/>
      <c r="AA636" s="50"/>
      <c r="AB636" s="50"/>
      <c r="AC636" s="50"/>
      <c r="AD636" s="50"/>
      <c r="AE636" s="50"/>
      <c r="AF636" s="50"/>
      <c r="AG636" s="50"/>
      <c r="AH636" s="50"/>
      <c r="AI636" s="50"/>
    </row>
    <row r="637" spans="9:35">
      <c r="I637" s="50"/>
      <c r="J637" s="50"/>
      <c r="K637" s="50"/>
      <c r="L637" s="50"/>
      <c r="M637" s="50"/>
      <c r="N637" s="50"/>
      <c r="O637" s="50"/>
      <c r="P637" s="50"/>
      <c r="Q637" s="50"/>
      <c r="R637" s="50"/>
      <c r="S637" s="50"/>
      <c r="T637" s="50"/>
      <c r="U637" s="50"/>
      <c r="V637" s="50"/>
      <c r="W637" s="50"/>
      <c r="X637" s="50"/>
      <c r="Y637" s="50"/>
      <c r="Z637" s="50"/>
      <c r="AA637" s="50"/>
      <c r="AB637" s="50"/>
      <c r="AC637" s="50"/>
      <c r="AD637" s="50"/>
      <c r="AE637" s="50"/>
      <c r="AF637" s="50"/>
      <c r="AG637" s="50"/>
      <c r="AH637" s="50"/>
      <c r="AI637" s="50"/>
    </row>
    <row r="638" spans="9:35">
      <c r="I638" s="50"/>
      <c r="J638" s="50"/>
      <c r="K638" s="50"/>
      <c r="L638" s="50"/>
      <c r="M638" s="50"/>
      <c r="N638" s="50"/>
      <c r="O638" s="50"/>
      <c r="P638" s="50"/>
      <c r="Q638" s="50"/>
      <c r="R638" s="50"/>
      <c r="S638" s="50"/>
      <c r="T638" s="50"/>
      <c r="U638" s="50"/>
      <c r="V638" s="50"/>
      <c r="W638" s="50"/>
      <c r="X638" s="50"/>
      <c r="Y638" s="50"/>
      <c r="Z638" s="50"/>
      <c r="AA638" s="50"/>
      <c r="AB638" s="50"/>
      <c r="AC638" s="50"/>
      <c r="AD638" s="50"/>
      <c r="AE638" s="50"/>
      <c r="AF638" s="50"/>
      <c r="AG638" s="50"/>
      <c r="AH638" s="50"/>
      <c r="AI638" s="50"/>
    </row>
    <row r="639" spans="9:35">
      <c r="I639" s="50"/>
      <c r="J639" s="50"/>
      <c r="K639" s="50"/>
      <c r="L639" s="50"/>
      <c r="M639" s="50"/>
      <c r="N639" s="50"/>
      <c r="O639" s="50"/>
      <c r="P639" s="50"/>
      <c r="Q639" s="50"/>
      <c r="R639" s="50"/>
      <c r="S639" s="50"/>
      <c r="T639" s="50"/>
      <c r="U639" s="50"/>
      <c r="V639" s="50"/>
      <c r="W639" s="50"/>
      <c r="X639" s="50"/>
      <c r="Y639" s="50"/>
      <c r="Z639" s="50"/>
      <c r="AA639" s="50"/>
      <c r="AB639" s="50"/>
      <c r="AC639" s="50"/>
      <c r="AD639" s="50"/>
      <c r="AE639" s="50"/>
      <c r="AF639" s="50"/>
      <c r="AG639" s="50"/>
      <c r="AH639" s="50"/>
      <c r="AI639" s="50"/>
    </row>
    <row r="640" spans="9:35">
      <c r="I640" s="50"/>
      <c r="J640" s="50"/>
      <c r="K640" s="50"/>
      <c r="L640" s="50"/>
      <c r="M640" s="50"/>
      <c r="N640" s="50"/>
      <c r="O640" s="50"/>
      <c r="P640" s="50"/>
      <c r="Q640" s="50"/>
      <c r="R640" s="50"/>
      <c r="S640" s="50"/>
      <c r="T640" s="50"/>
      <c r="U640" s="50"/>
      <c r="V640" s="50"/>
      <c r="W640" s="50"/>
      <c r="X640" s="50"/>
      <c r="Y640" s="50"/>
      <c r="Z640" s="50"/>
      <c r="AA640" s="50"/>
      <c r="AB640" s="50"/>
      <c r="AC640" s="50"/>
      <c r="AD640" s="50"/>
      <c r="AE640" s="50"/>
      <c r="AF640" s="50"/>
      <c r="AG640" s="50"/>
      <c r="AH640" s="50"/>
      <c r="AI640" s="50"/>
    </row>
    <row r="641" spans="9:35">
      <c r="I641" s="50"/>
      <c r="J641" s="50"/>
      <c r="K641" s="50"/>
      <c r="L641" s="50"/>
      <c r="M641" s="50"/>
      <c r="N641" s="50"/>
      <c r="O641" s="50"/>
      <c r="P641" s="50"/>
      <c r="Q641" s="50"/>
      <c r="R641" s="50"/>
      <c r="S641" s="50"/>
      <c r="T641" s="50"/>
      <c r="U641" s="50"/>
      <c r="V641" s="50"/>
      <c r="W641" s="50"/>
      <c r="X641" s="50"/>
      <c r="Y641" s="50"/>
      <c r="Z641" s="50"/>
      <c r="AA641" s="50"/>
      <c r="AB641" s="50"/>
      <c r="AC641" s="50"/>
      <c r="AD641" s="50"/>
      <c r="AE641" s="50"/>
      <c r="AF641" s="50"/>
      <c r="AG641" s="50"/>
      <c r="AH641" s="50"/>
      <c r="AI641" s="50"/>
    </row>
    <row r="642" spans="9:35">
      <c r="I642" s="50"/>
      <c r="J642" s="50"/>
      <c r="K642" s="50"/>
      <c r="L642" s="50"/>
      <c r="M642" s="50"/>
      <c r="N642" s="50"/>
      <c r="O642" s="50"/>
      <c r="P642" s="50"/>
      <c r="Q642" s="50"/>
      <c r="R642" s="50"/>
      <c r="S642" s="50"/>
      <c r="T642" s="50"/>
      <c r="U642" s="50"/>
      <c r="V642" s="50"/>
      <c r="W642" s="50"/>
      <c r="X642" s="50"/>
      <c r="Y642" s="50"/>
      <c r="Z642" s="50"/>
      <c r="AA642" s="50"/>
      <c r="AB642" s="50"/>
      <c r="AC642" s="50"/>
      <c r="AD642" s="50"/>
      <c r="AE642" s="50"/>
      <c r="AF642" s="50"/>
      <c r="AG642" s="50"/>
      <c r="AH642" s="50"/>
      <c r="AI642" s="50"/>
    </row>
    <row r="643" spans="9:35">
      <c r="I643" s="50"/>
      <c r="J643" s="50"/>
      <c r="K643" s="50"/>
      <c r="L643" s="50"/>
      <c r="M643" s="50"/>
      <c r="N643" s="50"/>
      <c r="O643" s="50"/>
      <c r="P643" s="50"/>
      <c r="Q643" s="50"/>
      <c r="R643" s="50"/>
      <c r="S643" s="50"/>
      <c r="T643" s="50"/>
      <c r="U643" s="50"/>
      <c r="V643" s="50"/>
      <c r="W643" s="50"/>
      <c r="X643" s="50"/>
      <c r="Y643" s="50"/>
      <c r="Z643" s="50"/>
      <c r="AA643" s="50"/>
      <c r="AB643" s="50"/>
      <c r="AC643" s="50"/>
      <c r="AD643" s="50"/>
      <c r="AE643" s="50"/>
      <c r="AF643" s="50"/>
      <c r="AG643" s="50"/>
      <c r="AH643" s="50"/>
      <c r="AI643" s="50"/>
    </row>
    <row r="644" spans="9:35">
      <c r="I644" s="50"/>
      <c r="J644" s="50"/>
      <c r="K644" s="50"/>
      <c r="L644" s="50"/>
      <c r="M644" s="50"/>
      <c r="N644" s="50"/>
      <c r="O644" s="50"/>
      <c r="P644" s="50"/>
      <c r="Q644" s="50"/>
      <c r="R644" s="50"/>
      <c r="S644" s="50"/>
      <c r="T644" s="50"/>
      <c r="U644" s="50"/>
      <c r="V644" s="50"/>
      <c r="W644" s="50"/>
      <c r="X644" s="50"/>
      <c r="Y644" s="50"/>
      <c r="Z644" s="50"/>
      <c r="AA644" s="50"/>
      <c r="AB644" s="50"/>
      <c r="AC644" s="50"/>
      <c r="AD644" s="50"/>
      <c r="AE644" s="50"/>
      <c r="AF644" s="50"/>
      <c r="AG644" s="50"/>
      <c r="AH644" s="50"/>
      <c r="AI644" s="50"/>
    </row>
    <row r="645" spans="9:35">
      <c r="I645" s="50"/>
      <c r="J645" s="50"/>
      <c r="K645" s="50"/>
      <c r="L645" s="50"/>
      <c r="M645" s="50"/>
      <c r="N645" s="50"/>
      <c r="O645" s="50"/>
      <c r="P645" s="50"/>
      <c r="Q645" s="50"/>
      <c r="R645" s="50"/>
      <c r="S645" s="50"/>
      <c r="T645" s="50"/>
      <c r="U645" s="50"/>
      <c r="V645" s="50"/>
      <c r="W645" s="50"/>
      <c r="X645" s="50"/>
      <c r="Y645" s="50"/>
      <c r="Z645" s="50"/>
      <c r="AA645" s="50"/>
      <c r="AB645" s="50"/>
      <c r="AC645" s="50"/>
      <c r="AD645" s="50"/>
      <c r="AE645" s="50"/>
      <c r="AF645" s="50"/>
      <c r="AG645" s="50"/>
      <c r="AH645" s="50"/>
      <c r="AI645" s="50"/>
    </row>
    <row r="646" spans="9:35">
      <c r="I646" s="50"/>
      <c r="J646" s="50"/>
      <c r="K646" s="50"/>
      <c r="L646" s="50"/>
      <c r="M646" s="50"/>
      <c r="N646" s="50"/>
      <c r="O646" s="50"/>
      <c r="P646" s="50"/>
      <c r="Q646" s="50"/>
      <c r="R646" s="50"/>
      <c r="S646" s="50"/>
      <c r="T646" s="50"/>
      <c r="U646" s="50"/>
      <c r="V646" s="50"/>
      <c r="W646" s="50"/>
      <c r="X646" s="50"/>
      <c r="Y646" s="50"/>
      <c r="Z646" s="50"/>
      <c r="AA646" s="50"/>
      <c r="AB646" s="50"/>
      <c r="AC646" s="50"/>
      <c r="AD646" s="50"/>
      <c r="AE646" s="50"/>
      <c r="AF646" s="50"/>
      <c r="AG646" s="50"/>
      <c r="AH646" s="50"/>
      <c r="AI646" s="50"/>
    </row>
    <row r="647" spans="9:35">
      <c r="I647" s="50"/>
      <c r="J647" s="50"/>
      <c r="K647" s="50"/>
      <c r="L647" s="50"/>
      <c r="M647" s="50"/>
      <c r="N647" s="50"/>
      <c r="O647" s="50"/>
      <c r="P647" s="50"/>
      <c r="Q647" s="50"/>
      <c r="R647" s="50"/>
      <c r="S647" s="50"/>
      <c r="T647" s="50"/>
      <c r="U647" s="50"/>
      <c r="V647" s="50"/>
      <c r="W647" s="50"/>
      <c r="X647" s="50"/>
      <c r="Y647" s="50"/>
      <c r="Z647" s="50"/>
      <c r="AA647" s="50"/>
      <c r="AB647" s="50"/>
      <c r="AC647" s="50"/>
      <c r="AD647" s="50"/>
      <c r="AE647" s="50"/>
      <c r="AF647" s="50"/>
      <c r="AG647" s="50"/>
      <c r="AH647" s="50"/>
      <c r="AI647" s="50"/>
    </row>
    <row r="648" spans="9:35">
      <c r="I648" s="50"/>
      <c r="J648" s="50"/>
      <c r="K648" s="50"/>
      <c r="L648" s="50"/>
      <c r="M648" s="50"/>
      <c r="N648" s="50"/>
      <c r="O648" s="50"/>
      <c r="P648" s="50"/>
      <c r="Q648" s="50"/>
      <c r="R648" s="50"/>
      <c r="S648" s="50"/>
      <c r="T648" s="50"/>
      <c r="U648" s="50"/>
      <c r="V648" s="50"/>
      <c r="W648" s="50"/>
      <c r="X648" s="50"/>
      <c r="Y648" s="50"/>
      <c r="Z648" s="50"/>
      <c r="AA648" s="50"/>
      <c r="AB648" s="50"/>
      <c r="AC648" s="50"/>
      <c r="AD648" s="50"/>
      <c r="AE648" s="50"/>
      <c r="AF648" s="50"/>
      <c r="AG648" s="50"/>
      <c r="AH648" s="50"/>
      <c r="AI648" s="50"/>
    </row>
    <row r="649" spans="9:35">
      <c r="I649" s="50"/>
      <c r="J649" s="50"/>
      <c r="K649" s="50"/>
      <c r="L649" s="50"/>
      <c r="M649" s="50"/>
      <c r="N649" s="50"/>
      <c r="O649" s="50"/>
      <c r="P649" s="50"/>
      <c r="Q649" s="50"/>
      <c r="R649" s="50"/>
      <c r="S649" s="50"/>
      <c r="T649" s="50"/>
      <c r="U649" s="50"/>
      <c r="V649" s="50"/>
      <c r="W649" s="50"/>
      <c r="X649" s="50"/>
      <c r="Y649" s="50"/>
      <c r="Z649" s="50"/>
      <c r="AA649" s="50"/>
      <c r="AB649" s="50"/>
      <c r="AC649" s="50"/>
      <c r="AD649" s="50"/>
      <c r="AE649" s="50"/>
      <c r="AF649" s="50"/>
      <c r="AG649" s="50"/>
      <c r="AH649" s="50"/>
      <c r="AI649" s="50"/>
    </row>
    <row r="650" spans="9:35">
      <c r="I650" s="50"/>
      <c r="J650" s="50"/>
      <c r="K650" s="50"/>
      <c r="L650" s="50"/>
      <c r="M650" s="50"/>
      <c r="N650" s="50"/>
      <c r="O650" s="50"/>
      <c r="P650" s="50"/>
      <c r="Q650" s="50"/>
      <c r="R650" s="50"/>
      <c r="S650" s="50"/>
      <c r="T650" s="50"/>
      <c r="U650" s="50"/>
      <c r="V650" s="50"/>
      <c r="W650" s="50"/>
      <c r="X650" s="50"/>
      <c r="Y650" s="50"/>
      <c r="Z650" s="50"/>
      <c r="AA650" s="50"/>
      <c r="AB650" s="50"/>
      <c r="AC650" s="50"/>
      <c r="AD650" s="50"/>
      <c r="AE650" s="50"/>
      <c r="AF650" s="50"/>
      <c r="AG650" s="50"/>
      <c r="AH650" s="50"/>
      <c r="AI650" s="50"/>
    </row>
    <row r="651" spans="9:35">
      <c r="I651" s="50"/>
      <c r="J651" s="50"/>
      <c r="K651" s="50"/>
      <c r="L651" s="50"/>
      <c r="M651" s="50"/>
      <c r="N651" s="50"/>
      <c r="O651" s="50"/>
      <c r="P651" s="50"/>
      <c r="Q651" s="50"/>
      <c r="R651" s="50"/>
      <c r="S651" s="50"/>
      <c r="T651" s="50"/>
      <c r="U651" s="50"/>
      <c r="V651" s="50"/>
      <c r="W651" s="50"/>
      <c r="X651" s="50"/>
      <c r="Y651" s="50"/>
      <c r="Z651" s="50"/>
      <c r="AA651" s="50"/>
      <c r="AB651" s="50"/>
      <c r="AC651" s="50"/>
      <c r="AD651" s="50"/>
      <c r="AE651" s="50"/>
      <c r="AF651" s="50"/>
      <c r="AG651" s="50"/>
      <c r="AH651" s="50"/>
      <c r="AI651" s="50"/>
    </row>
    <row r="652" spans="9:35">
      <c r="I652" s="50"/>
      <c r="J652" s="50"/>
      <c r="K652" s="50"/>
      <c r="L652" s="50"/>
      <c r="M652" s="50"/>
      <c r="N652" s="50"/>
      <c r="O652" s="50"/>
      <c r="P652" s="50"/>
      <c r="Q652" s="50"/>
      <c r="R652" s="50"/>
      <c r="S652" s="50"/>
      <c r="T652" s="50"/>
      <c r="U652" s="50"/>
      <c r="V652" s="50"/>
      <c r="W652" s="50"/>
      <c r="X652" s="50"/>
      <c r="Y652" s="50"/>
      <c r="Z652" s="50"/>
      <c r="AA652" s="50"/>
      <c r="AB652" s="50"/>
      <c r="AC652" s="50"/>
      <c r="AD652" s="50"/>
      <c r="AE652" s="50"/>
      <c r="AF652" s="50"/>
      <c r="AG652" s="50"/>
      <c r="AH652" s="50"/>
      <c r="AI652" s="50"/>
    </row>
    <row r="653" spans="9:35">
      <c r="I653" s="50"/>
      <c r="J653" s="50"/>
      <c r="K653" s="50"/>
      <c r="L653" s="50"/>
      <c r="M653" s="50"/>
      <c r="N653" s="50"/>
      <c r="O653" s="50"/>
      <c r="P653" s="50"/>
      <c r="Q653" s="50"/>
      <c r="R653" s="50"/>
      <c r="S653" s="50"/>
      <c r="T653" s="50"/>
      <c r="U653" s="50"/>
      <c r="V653" s="50"/>
      <c r="W653" s="50"/>
      <c r="X653" s="50"/>
      <c r="Y653" s="50"/>
      <c r="Z653" s="50"/>
      <c r="AA653" s="50"/>
      <c r="AB653" s="50"/>
      <c r="AC653" s="50"/>
      <c r="AD653" s="50"/>
      <c r="AE653" s="50"/>
      <c r="AF653" s="50"/>
      <c r="AG653" s="50"/>
      <c r="AH653" s="50"/>
      <c r="AI653" s="50"/>
    </row>
    <row r="654" spans="9:35">
      <c r="I654" s="50"/>
      <c r="J654" s="50"/>
      <c r="K654" s="50"/>
      <c r="L654" s="50"/>
      <c r="M654" s="50"/>
      <c r="N654" s="50"/>
      <c r="O654" s="50"/>
      <c r="P654" s="50"/>
      <c r="Q654" s="50"/>
      <c r="R654" s="50"/>
      <c r="S654" s="50"/>
      <c r="T654" s="50"/>
      <c r="U654" s="50"/>
      <c r="V654" s="50"/>
      <c r="W654" s="50"/>
      <c r="X654" s="50"/>
      <c r="Y654" s="50"/>
      <c r="Z654" s="50"/>
      <c r="AA654" s="50"/>
      <c r="AB654" s="50"/>
      <c r="AC654" s="50"/>
      <c r="AD654" s="50"/>
      <c r="AE654" s="50"/>
      <c r="AF654" s="50"/>
      <c r="AG654" s="50"/>
      <c r="AH654" s="50"/>
      <c r="AI654" s="50"/>
    </row>
    <row r="655" spans="9:35">
      <c r="I655" s="50"/>
      <c r="J655" s="50"/>
      <c r="K655" s="50"/>
      <c r="L655" s="50"/>
      <c r="M655" s="50"/>
      <c r="N655" s="50"/>
      <c r="O655" s="50"/>
      <c r="P655" s="50"/>
      <c r="Q655" s="50"/>
      <c r="R655" s="50"/>
      <c r="S655" s="50"/>
      <c r="T655" s="50"/>
      <c r="U655" s="50"/>
      <c r="V655" s="50"/>
      <c r="W655" s="50"/>
      <c r="X655" s="50"/>
      <c r="Y655" s="50"/>
      <c r="Z655" s="50"/>
      <c r="AA655" s="50"/>
      <c r="AB655" s="50"/>
      <c r="AC655" s="50"/>
      <c r="AD655" s="50"/>
      <c r="AE655" s="50"/>
      <c r="AF655" s="50"/>
      <c r="AG655" s="50"/>
      <c r="AH655" s="50"/>
      <c r="AI655" s="50"/>
    </row>
    <row r="656" spans="9:35">
      <c r="I656" s="50"/>
      <c r="J656" s="50"/>
      <c r="K656" s="50"/>
      <c r="L656" s="50"/>
      <c r="M656" s="50"/>
      <c r="N656" s="50"/>
      <c r="O656" s="50"/>
      <c r="P656" s="50"/>
      <c r="Q656" s="50"/>
      <c r="R656" s="50"/>
      <c r="S656" s="50"/>
      <c r="T656" s="50"/>
      <c r="U656" s="50"/>
      <c r="V656" s="50"/>
      <c r="W656" s="50"/>
      <c r="X656" s="50"/>
      <c r="Y656" s="50"/>
      <c r="Z656" s="50"/>
      <c r="AA656" s="50"/>
      <c r="AB656" s="50"/>
      <c r="AC656" s="50"/>
      <c r="AD656" s="50"/>
      <c r="AE656" s="50"/>
      <c r="AF656" s="50"/>
      <c r="AG656" s="50"/>
      <c r="AH656" s="50"/>
      <c r="AI656" s="50"/>
    </row>
    <row r="657" spans="9:35">
      <c r="I657" s="50"/>
      <c r="J657" s="50"/>
      <c r="K657" s="50"/>
      <c r="L657" s="50"/>
      <c r="M657" s="50"/>
      <c r="N657" s="50"/>
      <c r="O657" s="50"/>
      <c r="P657" s="50"/>
      <c r="Q657" s="50"/>
      <c r="R657" s="50"/>
      <c r="S657" s="50"/>
      <c r="T657" s="50"/>
      <c r="U657" s="50"/>
      <c r="V657" s="50"/>
      <c r="W657" s="50"/>
      <c r="X657" s="50"/>
      <c r="Y657" s="50"/>
      <c r="Z657" s="50"/>
      <c r="AA657" s="50"/>
      <c r="AB657" s="50"/>
      <c r="AC657" s="50"/>
      <c r="AD657" s="50"/>
      <c r="AE657" s="50"/>
      <c r="AF657" s="50"/>
      <c r="AG657" s="50"/>
      <c r="AH657" s="50"/>
      <c r="AI657" s="50"/>
    </row>
    <row r="658" spans="9:35">
      <c r="I658" s="50"/>
      <c r="J658" s="50"/>
      <c r="K658" s="50"/>
      <c r="L658" s="50"/>
      <c r="M658" s="50"/>
      <c r="N658" s="50"/>
      <c r="O658" s="50"/>
      <c r="P658" s="50"/>
      <c r="Q658" s="50"/>
      <c r="R658" s="50"/>
      <c r="S658" s="50"/>
      <c r="T658" s="50"/>
      <c r="U658" s="50"/>
      <c r="V658" s="50"/>
      <c r="W658" s="50"/>
      <c r="X658" s="50"/>
      <c r="Y658" s="50"/>
      <c r="Z658" s="50"/>
      <c r="AA658" s="50"/>
      <c r="AB658" s="50"/>
      <c r="AC658" s="50"/>
      <c r="AD658" s="50"/>
      <c r="AE658" s="50"/>
      <c r="AF658" s="50"/>
      <c r="AG658" s="50"/>
      <c r="AH658" s="50"/>
      <c r="AI658" s="50"/>
    </row>
    <row r="659" spans="9:35">
      <c r="I659" s="50"/>
      <c r="J659" s="50"/>
      <c r="K659" s="50"/>
      <c r="L659" s="50"/>
      <c r="M659" s="50"/>
      <c r="N659" s="50"/>
      <c r="O659" s="50"/>
      <c r="P659" s="50"/>
      <c r="Q659" s="50"/>
      <c r="R659" s="50"/>
      <c r="S659" s="50"/>
      <c r="T659" s="50"/>
      <c r="U659" s="50"/>
      <c r="V659" s="50"/>
      <c r="W659" s="50"/>
      <c r="X659" s="50"/>
      <c r="Y659" s="50"/>
      <c r="Z659" s="50"/>
      <c r="AA659" s="50"/>
      <c r="AB659" s="50"/>
      <c r="AC659" s="50"/>
      <c r="AD659" s="50"/>
      <c r="AE659" s="50"/>
      <c r="AF659" s="50"/>
      <c r="AG659" s="50"/>
      <c r="AH659" s="50"/>
      <c r="AI659" s="50"/>
    </row>
    <row r="660" spans="9:35">
      <c r="I660" s="50"/>
      <c r="J660" s="50"/>
      <c r="K660" s="50"/>
      <c r="L660" s="50"/>
      <c r="M660" s="50"/>
      <c r="N660" s="50"/>
      <c r="O660" s="50"/>
      <c r="P660" s="50"/>
      <c r="Q660" s="50"/>
      <c r="R660" s="50"/>
      <c r="S660" s="50"/>
      <c r="T660" s="50"/>
      <c r="U660" s="50"/>
      <c r="V660" s="50"/>
      <c r="W660" s="50"/>
      <c r="X660" s="50"/>
      <c r="Y660" s="50"/>
      <c r="Z660" s="50"/>
      <c r="AA660" s="50"/>
      <c r="AB660" s="50"/>
      <c r="AC660" s="50"/>
      <c r="AD660" s="50"/>
      <c r="AE660" s="50"/>
      <c r="AF660" s="50"/>
      <c r="AG660" s="50"/>
      <c r="AH660" s="50"/>
      <c r="AI660" s="50"/>
    </row>
    <row r="661" spans="9:35">
      <c r="I661" s="50"/>
      <c r="J661" s="50"/>
      <c r="K661" s="50"/>
      <c r="L661" s="50"/>
      <c r="M661" s="50"/>
      <c r="N661" s="50"/>
      <c r="O661" s="50"/>
      <c r="P661" s="50"/>
      <c r="Q661" s="50"/>
      <c r="R661" s="50"/>
      <c r="S661" s="50"/>
      <c r="T661" s="50"/>
      <c r="U661" s="50"/>
      <c r="V661" s="50"/>
      <c r="W661" s="50"/>
      <c r="X661" s="50"/>
      <c r="Y661" s="50"/>
      <c r="Z661" s="50"/>
      <c r="AA661" s="50"/>
      <c r="AB661" s="50"/>
      <c r="AC661" s="50"/>
      <c r="AD661" s="50"/>
      <c r="AE661" s="50"/>
      <c r="AF661" s="50"/>
      <c r="AG661" s="50"/>
      <c r="AH661" s="50"/>
      <c r="AI661" s="50"/>
    </row>
    <row r="662" spans="9:35">
      <c r="I662" s="50"/>
      <c r="J662" s="50"/>
      <c r="K662" s="50"/>
      <c r="L662" s="50"/>
      <c r="M662" s="50"/>
      <c r="N662" s="50"/>
      <c r="O662" s="50"/>
      <c r="P662" s="50"/>
      <c r="Q662" s="50"/>
      <c r="R662" s="50"/>
      <c r="S662" s="50"/>
      <c r="T662" s="50"/>
      <c r="U662" s="50"/>
      <c r="V662" s="50"/>
      <c r="W662" s="50"/>
      <c r="X662" s="50"/>
      <c r="Y662" s="50"/>
      <c r="Z662" s="50"/>
      <c r="AA662" s="50"/>
      <c r="AB662" s="50"/>
      <c r="AC662" s="50"/>
      <c r="AD662" s="50"/>
      <c r="AE662" s="50"/>
      <c r="AF662" s="50"/>
      <c r="AG662" s="50"/>
      <c r="AH662" s="50"/>
      <c r="AI662" s="50"/>
    </row>
    <row r="663" spans="9:35">
      <c r="I663" s="50"/>
      <c r="J663" s="50"/>
      <c r="K663" s="50"/>
      <c r="L663" s="50"/>
      <c r="M663" s="50"/>
      <c r="N663" s="50"/>
      <c r="O663" s="50"/>
      <c r="P663" s="50"/>
      <c r="Q663" s="50"/>
      <c r="R663" s="50"/>
      <c r="S663" s="50"/>
      <c r="T663" s="50"/>
      <c r="U663" s="50"/>
      <c r="V663" s="50"/>
      <c r="W663" s="50"/>
      <c r="X663" s="50"/>
      <c r="Y663" s="50"/>
      <c r="Z663" s="50"/>
      <c r="AA663" s="50"/>
      <c r="AB663" s="50"/>
      <c r="AC663" s="50"/>
      <c r="AD663" s="50"/>
      <c r="AE663" s="50"/>
      <c r="AF663" s="50"/>
      <c r="AG663" s="50"/>
      <c r="AH663" s="50"/>
      <c r="AI663" s="50"/>
    </row>
    <row r="664" spans="9:35">
      <c r="I664" s="50"/>
      <c r="J664" s="50"/>
      <c r="K664" s="50"/>
      <c r="L664" s="50"/>
      <c r="M664" s="50"/>
      <c r="N664" s="50"/>
      <c r="O664" s="50"/>
      <c r="P664" s="50"/>
      <c r="Q664" s="50"/>
      <c r="R664" s="50"/>
      <c r="S664" s="50"/>
      <c r="T664" s="50"/>
      <c r="U664" s="50"/>
      <c r="V664" s="50"/>
      <c r="W664" s="50"/>
      <c r="X664" s="50"/>
      <c r="Y664" s="50"/>
      <c r="Z664" s="50"/>
      <c r="AA664" s="50"/>
      <c r="AB664" s="50"/>
      <c r="AC664" s="50"/>
      <c r="AD664" s="50"/>
      <c r="AE664" s="50"/>
      <c r="AF664" s="50"/>
      <c r="AG664" s="50"/>
      <c r="AH664" s="50"/>
      <c r="AI664" s="50"/>
    </row>
    <row r="665" spans="9:35">
      <c r="I665" s="50"/>
      <c r="J665" s="50"/>
      <c r="K665" s="50"/>
      <c r="L665" s="50"/>
      <c r="M665" s="50"/>
      <c r="N665" s="50"/>
      <c r="O665" s="50"/>
      <c r="P665" s="50"/>
      <c r="Q665" s="50"/>
      <c r="R665" s="50"/>
      <c r="S665" s="50"/>
      <c r="T665" s="50"/>
      <c r="U665" s="50"/>
      <c r="V665" s="50"/>
      <c r="W665" s="50"/>
      <c r="X665" s="50"/>
      <c r="Y665" s="50"/>
      <c r="Z665" s="50"/>
      <c r="AA665" s="50"/>
      <c r="AB665" s="50"/>
      <c r="AC665" s="50"/>
      <c r="AD665" s="50"/>
      <c r="AE665" s="50"/>
      <c r="AF665" s="50"/>
      <c r="AG665" s="50"/>
      <c r="AH665" s="50"/>
      <c r="AI665" s="50"/>
    </row>
    <row r="666" spans="9:35">
      <c r="I666" s="50"/>
      <c r="J666" s="50"/>
      <c r="K666" s="50"/>
      <c r="L666" s="50"/>
      <c r="M666" s="50"/>
      <c r="N666" s="50"/>
      <c r="O666" s="50"/>
      <c r="P666" s="50"/>
      <c r="Q666" s="50"/>
      <c r="R666" s="50"/>
      <c r="S666" s="50"/>
      <c r="T666" s="50"/>
      <c r="U666" s="50"/>
      <c r="V666" s="50"/>
      <c r="W666" s="50"/>
      <c r="X666" s="50"/>
      <c r="Y666" s="50"/>
      <c r="Z666" s="50"/>
      <c r="AA666" s="50"/>
      <c r="AB666" s="50"/>
      <c r="AC666" s="50"/>
      <c r="AD666" s="50"/>
      <c r="AE666" s="50"/>
      <c r="AF666" s="50"/>
      <c r="AG666" s="50"/>
      <c r="AH666" s="50"/>
      <c r="AI666" s="50"/>
    </row>
    <row r="667" spans="9:35">
      <c r="I667" s="50"/>
      <c r="J667" s="50"/>
      <c r="K667" s="50"/>
      <c r="L667" s="50"/>
      <c r="M667" s="50"/>
      <c r="N667" s="50"/>
      <c r="O667" s="50"/>
      <c r="P667" s="50"/>
      <c r="Q667" s="50"/>
      <c r="R667" s="50"/>
      <c r="S667" s="50"/>
      <c r="T667" s="50"/>
      <c r="U667" s="50"/>
      <c r="V667" s="50"/>
      <c r="W667" s="50"/>
      <c r="X667" s="50"/>
      <c r="Y667" s="50"/>
      <c r="Z667" s="50"/>
      <c r="AA667" s="50"/>
      <c r="AB667" s="50"/>
      <c r="AC667" s="50"/>
      <c r="AD667" s="50"/>
      <c r="AE667" s="50"/>
      <c r="AF667" s="50"/>
      <c r="AG667" s="50"/>
      <c r="AH667" s="50"/>
      <c r="AI667" s="50"/>
    </row>
    <row r="668" spans="9:35">
      <c r="I668" s="50"/>
      <c r="J668" s="50"/>
      <c r="K668" s="50"/>
      <c r="L668" s="50"/>
      <c r="M668" s="50"/>
      <c r="N668" s="50"/>
      <c r="O668" s="50"/>
      <c r="P668" s="50"/>
      <c r="Q668" s="50"/>
      <c r="R668" s="50"/>
      <c r="S668" s="50"/>
      <c r="T668" s="50"/>
      <c r="U668" s="50"/>
      <c r="V668" s="50"/>
      <c r="W668" s="50"/>
      <c r="X668" s="50"/>
      <c r="Y668" s="50"/>
      <c r="Z668" s="50"/>
      <c r="AA668" s="50"/>
      <c r="AB668" s="50"/>
      <c r="AC668" s="50"/>
      <c r="AD668" s="50"/>
      <c r="AE668" s="50"/>
      <c r="AF668" s="50"/>
      <c r="AG668" s="50"/>
      <c r="AH668" s="50"/>
      <c r="AI668" s="50"/>
    </row>
    <row r="669" spans="9:35">
      <c r="I669" s="50"/>
      <c r="J669" s="50"/>
      <c r="K669" s="50"/>
      <c r="L669" s="50"/>
      <c r="M669" s="50"/>
      <c r="N669" s="50"/>
      <c r="O669" s="50"/>
      <c r="P669" s="50"/>
      <c r="Q669" s="50"/>
      <c r="R669" s="50"/>
      <c r="S669" s="50"/>
      <c r="T669" s="50"/>
      <c r="U669" s="50"/>
      <c r="V669" s="50"/>
      <c r="W669" s="50"/>
      <c r="X669" s="50"/>
      <c r="Y669" s="50"/>
      <c r="Z669" s="50"/>
      <c r="AA669" s="50"/>
      <c r="AB669" s="50"/>
      <c r="AC669" s="50"/>
      <c r="AD669" s="50"/>
      <c r="AE669" s="50"/>
      <c r="AF669" s="50"/>
      <c r="AG669" s="50"/>
      <c r="AH669" s="50"/>
      <c r="AI669" s="50"/>
    </row>
    <row r="670" spans="9:35">
      <c r="I670" s="50"/>
      <c r="J670" s="50"/>
      <c r="K670" s="50"/>
      <c r="L670" s="50"/>
      <c r="M670" s="50"/>
      <c r="N670" s="50"/>
      <c r="O670" s="50"/>
      <c r="P670" s="50"/>
      <c r="Q670" s="50"/>
      <c r="R670" s="50"/>
      <c r="S670" s="50"/>
      <c r="T670" s="50"/>
      <c r="U670" s="50"/>
      <c r="V670" s="50"/>
      <c r="W670" s="50"/>
      <c r="X670" s="50"/>
      <c r="Y670" s="50"/>
      <c r="Z670" s="50"/>
      <c r="AA670" s="50"/>
      <c r="AB670" s="50"/>
      <c r="AC670" s="50"/>
      <c r="AD670" s="50"/>
      <c r="AE670" s="50"/>
      <c r="AF670" s="50"/>
      <c r="AG670" s="50"/>
      <c r="AH670" s="50"/>
      <c r="AI670" s="50"/>
    </row>
    <row r="671" spans="9:35">
      <c r="I671" s="50"/>
      <c r="J671" s="50"/>
      <c r="K671" s="50"/>
      <c r="L671" s="50"/>
      <c r="M671" s="50"/>
      <c r="N671" s="50"/>
      <c r="O671" s="50"/>
      <c r="P671" s="50"/>
      <c r="Q671" s="50"/>
      <c r="R671" s="50"/>
      <c r="S671" s="50"/>
      <c r="T671" s="50"/>
      <c r="U671" s="50"/>
      <c r="V671" s="50"/>
      <c r="W671" s="50"/>
      <c r="X671" s="50"/>
      <c r="Y671" s="50"/>
      <c r="Z671" s="50"/>
      <c r="AA671" s="50"/>
      <c r="AB671" s="50"/>
      <c r="AC671" s="50"/>
      <c r="AD671" s="50"/>
      <c r="AE671" s="50"/>
      <c r="AF671" s="50"/>
      <c r="AG671" s="50"/>
      <c r="AH671" s="50"/>
      <c r="AI671" s="50"/>
    </row>
    <row r="672" spans="9:35">
      <c r="I672" s="50"/>
      <c r="J672" s="50"/>
      <c r="K672" s="50"/>
      <c r="L672" s="50"/>
      <c r="M672" s="50"/>
      <c r="N672" s="50"/>
      <c r="O672" s="50"/>
      <c r="P672" s="50"/>
      <c r="Q672" s="50"/>
      <c r="R672" s="50"/>
      <c r="S672" s="50"/>
      <c r="T672" s="50"/>
      <c r="U672" s="50"/>
      <c r="V672" s="50"/>
      <c r="W672" s="50"/>
      <c r="X672" s="50"/>
      <c r="Y672" s="50"/>
      <c r="Z672" s="50"/>
      <c r="AA672" s="50"/>
      <c r="AB672" s="50"/>
      <c r="AC672" s="50"/>
      <c r="AD672" s="50"/>
      <c r="AE672" s="50"/>
      <c r="AF672" s="50"/>
      <c r="AG672" s="50"/>
      <c r="AH672" s="50"/>
      <c r="AI672" s="50"/>
    </row>
    <row r="673" spans="9:35">
      <c r="I673" s="50"/>
      <c r="J673" s="50"/>
      <c r="K673" s="50"/>
      <c r="L673" s="50"/>
      <c r="M673" s="50"/>
      <c r="N673" s="50"/>
      <c r="O673" s="50"/>
      <c r="P673" s="50"/>
      <c r="Q673" s="50"/>
      <c r="R673" s="50"/>
      <c r="S673" s="50"/>
      <c r="T673" s="50"/>
      <c r="U673" s="50"/>
      <c r="V673" s="50"/>
      <c r="W673" s="50"/>
      <c r="X673" s="50"/>
      <c r="Y673" s="50"/>
      <c r="Z673" s="50"/>
      <c r="AA673" s="50"/>
      <c r="AB673" s="50"/>
      <c r="AC673" s="50"/>
      <c r="AD673" s="50"/>
      <c r="AE673" s="50"/>
      <c r="AF673" s="50"/>
      <c r="AG673" s="50"/>
      <c r="AH673" s="50"/>
      <c r="AI673" s="50"/>
    </row>
    <row r="674" spans="9:35">
      <c r="I674" s="50"/>
      <c r="J674" s="50"/>
      <c r="K674" s="50"/>
      <c r="L674" s="50"/>
      <c r="M674" s="50"/>
      <c r="N674" s="50"/>
      <c r="O674" s="50"/>
      <c r="P674" s="50"/>
      <c r="Q674" s="50"/>
      <c r="R674" s="50"/>
      <c r="S674" s="50"/>
      <c r="T674" s="50"/>
      <c r="U674" s="50"/>
      <c r="V674" s="50"/>
      <c r="W674" s="50"/>
      <c r="X674" s="50"/>
      <c r="Y674" s="50"/>
      <c r="Z674" s="50"/>
      <c r="AA674" s="50"/>
      <c r="AB674" s="50"/>
      <c r="AC674" s="50"/>
      <c r="AD674" s="50"/>
      <c r="AE674" s="50"/>
      <c r="AF674" s="50"/>
      <c r="AG674" s="50"/>
      <c r="AH674" s="50"/>
      <c r="AI674" s="50"/>
    </row>
    <row r="675" spans="9:35">
      <c r="I675" s="50"/>
      <c r="J675" s="50"/>
      <c r="K675" s="50"/>
      <c r="L675" s="50"/>
      <c r="M675" s="50"/>
      <c r="N675" s="50"/>
      <c r="O675" s="50"/>
      <c r="P675" s="50"/>
      <c r="Q675" s="50"/>
      <c r="R675" s="50"/>
      <c r="S675" s="50"/>
      <c r="T675" s="50"/>
      <c r="U675" s="50"/>
      <c r="V675" s="50"/>
      <c r="W675" s="50"/>
      <c r="X675" s="50"/>
      <c r="Y675" s="50"/>
      <c r="Z675" s="50"/>
      <c r="AA675" s="50"/>
      <c r="AB675" s="50"/>
      <c r="AC675" s="50"/>
      <c r="AD675" s="50"/>
      <c r="AE675" s="50"/>
      <c r="AF675" s="50"/>
      <c r="AG675" s="50"/>
      <c r="AH675" s="50"/>
      <c r="AI675" s="50"/>
    </row>
    <row r="676" spans="9:35">
      <c r="I676" s="50"/>
      <c r="J676" s="50"/>
      <c r="K676" s="50"/>
      <c r="L676" s="50"/>
      <c r="M676" s="50"/>
      <c r="N676" s="50"/>
      <c r="O676" s="50"/>
      <c r="P676" s="50"/>
      <c r="Q676" s="50"/>
      <c r="R676" s="50"/>
      <c r="S676" s="50"/>
      <c r="T676" s="50"/>
      <c r="U676" s="50"/>
      <c r="V676" s="50"/>
      <c r="W676" s="50"/>
      <c r="X676" s="50"/>
      <c r="Y676" s="50"/>
      <c r="Z676" s="50"/>
      <c r="AA676" s="50"/>
      <c r="AB676" s="50"/>
      <c r="AC676" s="50"/>
      <c r="AD676" s="50"/>
      <c r="AE676" s="50"/>
      <c r="AF676" s="50"/>
      <c r="AG676" s="50"/>
      <c r="AH676" s="50"/>
      <c r="AI676" s="50"/>
    </row>
    <row r="677" spans="9:35">
      <c r="I677" s="50"/>
      <c r="J677" s="50"/>
      <c r="K677" s="50"/>
      <c r="L677" s="50"/>
      <c r="M677" s="50"/>
      <c r="N677" s="50"/>
      <c r="O677" s="50"/>
      <c r="P677" s="50"/>
      <c r="Q677" s="50"/>
      <c r="R677" s="50"/>
      <c r="S677" s="50"/>
      <c r="T677" s="50"/>
      <c r="U677" s="50"/>
      <c r="V677" s="50"/>
      <c r="W677" s="50"/>
      <c r="X677" s="50"/>
      <c r="Y677" s="50"/>
      <c r="Z677" s="50"/>
      <c r="AA677" s="50"/>
      <c r="AB677" s="50"/>
      <c r="AC677" s="50"/>
      <c r="AD677" s="50"/>
      <c r="AE677" s="50"/>
      <c r="AF677" s="50"/>
      <c r="AG677" s="50"/>
      <c r="AH677" s="50"/>
      <c r="AI677" s="50"/>
    </row>
    <row r="678" spans="9:35">
      <c r="I678" s="50"/>
      <c r="J678" s="50"/>
      <c r="K678" s="50"/>
      <c r="L678" s="50"/>
      <c r="M678" s="50"/>
      <c r="N678" s="50"/>
      <c r="O678" s="50"/>
      <c r="P678" s="50"/>
      <c r="Q678" s="50"/>
      <c r="R678" s="50"/>
      <c r="S678" s="50"/>
      <c r="T678" s="50"/>
      <c r="U678" s="50"/>
      <c r="V678" s="50"/>
      <c r="W678" s="50"/>
      <c r="X678" s="50"/>
      <c r="Y678" s="50"/>
      <c r="Z678" s="50"/>
      <c r="AA678" s="50"/>
      <c r="AB678" s="50"/>
      <c r="AC678" s="50"/>
      <c r="AD678" s="50"/>
      <c r="AE678" s="50"/>
      <c r="AF678" s="50"/>
      <c r="AG678" s="50"/>
      <c r="AH678" s="50"/>
      <c r="AI678" s="50"/>
    </row>
    <row r="679" spans="9:35">
      <c r="I679" s="50"/>
      <c r="J679" s="50"/>
      <c r="K679" s="50"/>
      <c r="L679" s="50"/>
      <c r="M679" s="50"/>
      <c r="N679" s="50"/>
      <c r="O679" s="50"/>
      <c r="P679" s="50"/>
      <c r="Q679" s="50"/>
      <c r="R679" s="50"/>
      <c r="S679" s="50"/>
      <c r="T679" s="50"/>
      <c r="U679" s="50"/>
      <c r="V679" s="50"/>
      <c r="W679" s="50"/>
      <c r="X679" s="50"/>
      <c r="Y679" s="50"/>
      <c r="Z679" s="50"/>
      <c r="AA679" s="50"/>
      <c r="AB679" s="50"/>
      <c r="AC679" s="50"/>
      <c r="AD679" s="50"/>
      <c r="AE679" s="50"/>
      <c r="AF679" s="50"/>
      <c r="AG679" s="50"/>
      <c r="AH679" s="50"/>
      <c r="AI679" s="50"/>
    </row>
    <row r="680" spans="9:35">
      <c r="I680" s="50"/>
      <c r="J680" s="50"/>
      <c r="K680" s="50"/>
      <c r="L680" s="50"/>
      <c r="M680" s="50"/>
      <c r="N680" s="50"/>
      <c r="O680" s="50"/>
      <c r="P680" s="50"/>
      <c r="Q680" s="50"/>
      <c r="R680" s="50"/>
      <c r="S680" s="50"/>
      <c r="T680" s="50"/>
      <c r="U680" s="50"/>
      <c r="V680" s="50"/>
      <c r="W680" s="50"/>
      <c r="X680" s="50"/>
      <c r="Y680" s="50"/>
      <c r="Z680" s="50"/>
      <c r="AA680" s="50"/>
      <c r="AB680" s="50"/>
      <c r="AC680" s="50"/>
      <c r="AD680" s="50"/>
      <c r="AE680" s="50"/>
      <c r="AF680" s="50"/>
      <c r="AG680" s="50"/>
      <c r="AH680" s="50"/>
      <c r="AI680" s="50"/>
    </row>
    <row r="681" spans="9:35">
      <c r="I681" s="50"/>
      <c r="J681" s="50"/>
      <c r="K681" s="50"/>
      <c r="L681" s="50"/>
      <c r="M681" s="50"/>
      <c r="N681" s="50"/>
      <c r="O681" s="50"/>
      <c r="P681" s="50"/>
      <c r="Q681" s="50"/>
      <c r="R681" s="50"/>
      <c r="S681" s="50"/>
      <c r="T681" s="50"/>
      <c r="U681" s="50"/>
      <c r="V681" s="50"/>
      <c r="W681" s="50"/>
      <c r="X681" s="50"/>
      <c r="Y681" s="50"/>
      <c r="Z681" s="50"/>
      <c r="AA681" s="50"/>
      <c r="AB681" s="50"/>
      <c r="AC681" s="50"/>
      <c r="AD681" s="50"/>
      <c r="AE681" s="50"/>
      <c r="AF681" s="50"/>
      <c r="AG681" s="50"/>
      <c r="AH681" s="50"/>
      <c r="AI681" s="50"/>
    </row>
    <row r="682" spans="9:35">
      <c r="I682" s="50"/>
      <c r="J682" s="50"/>
      <c r="K682" s="50"/>
      <c r="L682" s="50"/>
      <c r="M682" s="50"/>
      <c r="N682" s="50"/>
      <c r="O682" s="50"/>
      <c r="P682" s="50"/>
      <c r="Q682" s="50"/>
      <c r="R682" s="50"/>
      <c r="S682" s="50"/>
      <c r="T682" s="50"/>
      <c r="U682" s="50"/>
      <c r="V682" s="50"/>
      <c r="W682" s="50"/>
      <c r="X682" s="50"/>
      <c r="Y682" s="50"/>
      <c r="Z682" s="50"/>
      <c r="AA682" s="50"/>
      <c r="AB682" s="50"/>
      <c r="AC682" s="50"/>
      <c r="AD682" s="50"/>
      <c r="AE682" s="50"/>
      <c r="AF682" s="50"/>
      <c r="AG682" s="50"/>
      <c r="AH682" s="50"/>
      <c r="AI682" s="50"/>
    </row>
    <row r="683" spans="9:35">
      <c r="I683" s="50"/>
      <c r="J683" s="50"/>
      <c r="K683" s="50"/>
      <c r="L683" s="50"/>
      <c r="M683" s="50"/>
      <c r="N683" s="50"/>
      <c r="O683" s="50"/>
      <c r="P683" s="50"/>
      <c r="Q683" s="50"/>
      <c r="R683" s="50"/>
      <c r="S683" s="50"/>
      <c r="T683" s="50"/>
      <c r="U683" s="50"/>
      <c r="V683" s="50"/>
      <c r="W683" s="50"/>
      <c r="X683" s="50"/>
      <c r="Y683" s="50"/>
      <c r="Z683" s="50"/>
      <c r="AA683" s="50"/>
      <c r="AB683" s="50"/>
      <c r="AC683" s="50"/>
      <c r="AD683" s="50"/>
      <c r="AE683" s="50"/>
      <c r="AF683" s="50"/>
      <c r="AG683" s="50"/>
      <c r="AH683" s="50"/>
      <c r="AI683" s="50"/>
    </row>
    <row r="684" spans="9:35">
      <c r="I684" s="50"/>
      <c r="J684" s="50"/>
      <c r="K684" s="50"/>
      <c r="L684" s="50"/>
      <c r="M684" s="50"/>
      <c r="N684" s="50"/>
      <c r="O684" s="50"/>
      <c r="P684" s="50"/>
      <c r="Q684" s="50"/>
      <c r="R684" s="50"/>
      <c r="S684" s="50"/>
      <c r="T684" s="50"/>
      <c r="U684" s="50"/>
      <c r="V684" s="50"/>
      <c r="W684" s="50"/>
      <c r="X684" s="50"/>
      <c r="Y684" s="50"/>
      <c r="Z684" s="50"/>
      <c r="AA684" s="50"/>
      <c r="AB684" s="50"/>
      <c r="AC684" s="50"/>
      <c r="AD684" s="50"/>
      <c r="AE684" s="50"/>
      <c r="AF684" s="50"/>
      <c r="AG684" s="50"/>
      <c r="AH684" s="50"/>
      <c r="AI684" s="50"/>
    </row>
    <row r="685" spans="9:35">
      <c r="I685" s="50"/>
      <c r="J685" s="50"/>
      <c r="K685" s="50"/>
      <c r="L685" s="50"/>
      <c r="M685" s="50"/>
      <c r="N685" s="50"/>
      <c r="O685" s="50"/>
      <c r="P685" s="50"/>
      <c r="Q685" s="50"/>
      <c r="R685" s="50"/>
      <c r="S685" s="50"/>
      <c r="T685" s="50"/>
      <c r="U685" s="50"/>
      <c r="V685" s="50"/>
      <c r="W685" s="50"/>
      <c r="X685" s="50"/>
      <c r="Y685" s="50"/>
      <c r="Z685" s="50"/>
      <c r="AA685" s="50"/>
      <c r="AB685" s="50"/>
      <c r="AC685" s="50"/>
      <c r="AD685" s="50"/>
      <c r="AE685" s="50"/>
      <c r="AF685" s="50"/>
      <c r="AG685" s="50"/>
      <c r="AH685" s="50"/>
      <c r="AI685" s="50"/>
    </row>
    <row r="686" spans="9:35">
      <c r="I686" s="50"/>
      <c r="J686" s="50"/>
      <c r="K686" s="50"/>
      <c r="L686" s="50"/>
      <c r="M686" s="50"/>
      <c r="N686" s="50"/>
      <c r="O686" s="50"/>
      <c r="P686" s="50"/>
      <c r="Q686" s="50"/>
      <c r="R686" s="50"/>
      <c r="S686" s="50"/>
      <c r="T686" s="50"/>
      <c r="U686" s="50"/>
      <c r="V686" s="50"/>
      <c r="W686" s="50"/>
      <c r="X686" s="50"/>
      <c r="Y686" s="50"/>
      <c r="Z686" s="50"/>
      <c r="AA686" s="50"/>
      <c r="AB686" s="50"/>
      <c r="AC686" s="50"/>
      <c r="AD686" s="50"/>
      <c r="AE686" s="50"/>
      <c r="AF686" s="50"/>
      <c r="AG686" s="50"/>
      <c r="AH686" s="50"/>
      <c r="AI686" s="50"/>
    </row>
    <row r="687" spans="9:35">
      <c r="I687" s="50"/>
      <c r="J687" s="50"/>
      <c r="K687" s="50"/>
      <c r="L687" s="50"/>
      <c r="M687" s="50"/>
      <c r="N687" s="50"/>
      <c r="O687" s="50"/>
      <c r="P687" s="50"/>
      <c r="Q687" s="50"/>
      <c r="R687" s="50"/>
      <c r="S687" s="50"/>
      <c r="T687" s="50"/>
      <c r="U687" s="50"/>
      <c r="V687" s="50"/>
      <c r="W687" s="50"/>
      <c r="X687" s="50"/>
      <c r="Y687" s="50"/>
      <c r="Z687" s="50"/>
      <c r="AA687" s="50"/>
      <c r="AB687" s="50"/>
      <c r="AC687" s="50"/>
      <c r="AD687" s="50"/>
      <c r="AE687" s="50"/>
      <c r="AF687" s="50"/>
      <c r="AG687" s="50"/>
      <c r="AH687" s="50"/>
      <c r="AI687" s="50"/>
    </row>
    <row r="688" spans="9:35">
      <c r="I688" s="50"/>
      <c r="J688" s="50"/>
      <c r="K688" s="50"/>
      <c r="L688" s="50"/>
      <c r="M688" s="50"/>
      <c r="N688" s="50"/>
      <c r="O688" s="50"/>
      <c r="P688" s="50"/>
      <c r="Q688" s="50"/>
      <c r="R688" s="50"/>
      <c r="S688" s="50"/>
      <c r="T688" s="50"/>
      <c r="U688" s="50"/>
      <c r="V688" s="50"/>
      <c r="W688" s="50"/>
      <c r="X688" s="50"/>
      <c r="Y688" s="50"/>
      <c r="Z688" s="50"/>
      <c r="AA688" s="50"/>
      <c r="AB688" s="50"/>
      <c r="AC688" s="50"/>
      <c r="AD688" s="50"/>
      <c r="AE688" s="50"/>
      <c r="AF688" s="50"/>
      <c r="AG688" s="50"/>
      <c r="AH688" s="50"/>
      <c r="AI688" s="50"/>
    </row>
    <row r="689" spans="9:35">
      <c r="I689" s="50"/>
      <c r="J689" s="50"/>
      <c r="K689" s="50"/>
      <c r="L689" s="50"/>
      <c r="M689" s="50"/>
      <c r="N689" s="50"/>
      <c r="O689" s="50"/>
      <c r="P689" s="50"/>
      <c r="Q689" s="50"/>
      <c r="R689" s="50"/>
      <c r="S689" s="50"/>
      <c r="T689" s="50"/>
      <c r="U689" s="50"/>
      <c r="V689" s="50"/>
      <c r="W689" s="50"/>
      <c r="X689" s="50"/>
      <c r="Y689" s="50"/>
      <c r="Z689" s="50"/>
      <c r="AA689" s="50"/>
      <c r="AB689" s="50"/>
      <c r="AC689" s="50"/>
      <c r="AD689" s="50"/>
      <c r="AE689" s="50"/>
      <c r="AF689" s="50"/>
      <c r="AG689" s="50"/>
      <c r="AH689" s="50"/>
      <c r="AI689" s="50"/>
    </row>
    <row r="690" spans="9:35">
      <c r="I690" s="50"/>
      <c r="J690" s="50"/>
      <c r="K690" s="50"/>
      <c r="L690" s="50"/>
      <c r="M690" s="50"/>
      <c r="N690" s="50"/>
      <c r="O690" s="50"/>
      <c r="P690" s="50"/>
      <c r="Q690" s="50"/>
      <c r="R690" s="50"/>
      <c r="S690" s="50"/>
      <c r="T690" s="50"/>
      <c r="U690" s="50"/>
      <c r="V690" s="50"/>
      <c r="W690" s="50"/>
      <c r="X690" s="50"/>
      <c r="Y690" s="50"/>
      <c r="Z690" s="50"/>
      <c r="AA690" s="50"/>
      <c r="AB690" s="50"/>
      <c r="AC690" s="50"/>
      <c r="AD690" s="50"/>
      <c r="AE690" s="50"/>
      <c r="AF690" s="50"/>
      <c r="AG690" s="50"/>
      <c r="AH690" s="50"/>
      <c r="AI690" s="50"/>
    </row>
    <row r="691" spans="9:35">
      <c r="I691" s="50"/>
      <c r="J691" s="50"/>
      <c r="K691" s="50"/>
      <c r="L691" s="50"/>
      <c r="M691" s="50"/>
      <c r="N691" s="50"/>
      <c r="O691" s="50"/>
      <c r="P691" s="50"/>
      <c r="Q691" s="50"/>
      <c r="R691" s="50"/>
      <c r="S691" s="50"/>
      <c r="T691" s="50"/>
      <c r="U691" s="50"/>
      <c r="V691" s="50"/>
      <c r="W691" s="50"/>
      <c r="X691" s="50"/>
      <c r="Y691" s="50"/>
      <c r="Z691" s="50"/>
      <c r="AA691" s="50"/>
      <c r="AB691" s="50"/>
      <c r="AC691" s="50"/>
      <c r="AD691" s="50"/>
      <c r="AE691" s="50"/>
      <c r="AF691" s="50"/>
      <c r="AG691" s="50"/>
      <c r="AH691" s="50"/>
      <c r="AI691" s="50"/>
    </row>
    <row r="692" spans="9:35">
      <c r="I692" s="50"/>
      <c r="J692" s="50"/>
      <c r="K692" s="50"/>
      <c r="L692" s="50"/>
      <c r="M692" s="50"/>
      <c r="N692" s="50"/>
      <c r="O692" s="50"/>
      <c r="P692" s="50"/>
      <c r="Q692" s="50"/>
      <c r="R692" s="50"/>
      <c r="S692" s="50"/>
      <c r="T692" s="50"/>
      <c r="U692" s="50"/>
      <c r="V692" s="50"/>
      <c r="W692" s="50"/>
      <c r="X692" s="50"/>
      <c r="Y692" s="50"/>
      <c r="Z692" s="50"/>
      <c r="AA692" s="50"/>
      <c r="AB692" s="50"/>
      <c r="AC692" s="50"/>
      <c r="AD692" s="50"/>
      <c r="AE692" s="50"/>
      <c r="AF692" s="50"/>
      <c r="AG692" s="50"/>
      <c r="AH692" s="50"/>
      <c r="AI692" s="50"/>
    </row>
    <row r="693" spans="9:35">
      <c r="I693" s="50"/>
      <c r="J693" s="50"/>
      <c r="K693" s="50"/>
      <c r="L693" s="50"/>
      <c r="M693" s="50"/>
      <c r="N693" s="50"/>
      <c r="O693" s="50"/>
      <c r="P693" s="50"/>
      <c r="Q693" s="50"/>
      <c r="R693" s="50"/>
      <c r="S693" s="50"/>
      <c r="T693" s="50"/>
      <c r="U693" s="50"/>
      <c r="V693" s="50"/>
      <c r="W693" s="50"/>
      <c r="X693" s="50"/>
      <c r="Y693" s="50"/>
      <c r="Z693" s="50"/>
      <c r="AA693" s="50"/>
      <c r="AB693" s="50"/>
      <c r="AC693" s="50"/>
      <c r="AD693" s="50"/>
      <c r="AE693" s="50"/>
      <c r="AF693" s="50"/>
      <c r="AG693" s="50"/>
      <c r="AH693" s="50"/>
      <c r="AI693" s="50"/>
    </row>
    <row r="694" spans="9:35">
      <c r="I694" s="50"/>
      <c r="J694" s="50"/>
      <c r="K694" s="50"/>
      <c r="L694" s="50"/>
      <c r="M694" s="50"/>
      <c r="N694" s="50"/>
      <c r="O694" s="50"/>
      <c r="P694" s="50"/>
      <c r="Q694" s="50"/>
      <c r="R694" s="50"/>
      <c r="S694" s="50"/>
      <c r="T694" s="50"/>
      <c r="U694" s="50"/>
      <c r="V694" s="50"/>
      <c r="W694" s="50"/>
      <c r="X694" s="50"/>
      <c r="Y694" s="50"/>
      <c r="Z694" s="50"/>
      <c r="AA694" s="50"/>
      <c r="AB694" s="50"/>
      <c r="AC694" s="50"/>
      <c r="AD694" s="50"/>
      <c r="AE694" s="50"/>
      <c r="AF694" s="50"/>
      <c r="AG694" s="50"/>
      <c r="AH694" s="50"/>
      <c r="AI694" s="50"/>
    </row>
    <row r="695" spans="9:35">
      <c r="I695" s="50"/>
      <c r="J695" s="50"/>
      <c r="K695" s="50"/>
      <c r="L695" s="50"/>
      <c r="M695" s="50"/>
      <c r="N695" s="50"/>
      <c r="O695" s="50"/>
      <c r="P695" s="50"/>
      <c r="Q695" s="50"/>
      <c r="R695" s="50"/>
      <c r="S695" s="50"/>
      <c r="T695" s="50"/>
      <c r="U695" s="50"/>
      <c r="V695" s="50"/>
      <c r="W695" s="50"/>
      <c r="X695" s="50"/>
      <c r="Y695" s="50"/>
      <c r="Z695" s="50"/>
      <c r="AA695" s="50"/>
      <c r="AB695" s="50"/>
      <c r="AC695" s="50"/>
      <c r="AD695" s="50"/>
      <c r="AE695" s="50"/>
      <c r="AF695" s="50"/>
      <c r="AG695" s="50"/>
      <c r="AH695" s="50"/>
      <c r="AI695" s="50"/>
    </row>
    <row r="696" spans="9:35">
      <c r="I696" s="50"/>
      <c r="J696" s="50"/>
      <c r="K696" s="50"/>
      <c r="L696" s="50"/>
      <c r="M696" s="50"/>
      <c r="N696" s="50"/>
      <c r="O696" s="50"/>
      <c r="P696" s="50"/>
      <c r="Q696" s="50"/>
      <c r="R696" s="50"/>
      <c r="S696" s="50"/>
      <c r="T696" s="50"/>
      <c r="U696" s="50"/>
      <c r="V696" s="50"/>
      <c r="W696" s="50"/>
      <c r="X696" s="50"/>
      <c r="Y696" s="50"/>
      <c r="Z696" s="50"/>
      <c r="AA696" s="50"/>
      <c r="AB696" s="50"/>
      <c r="AC696" s="50"/>
      <c r="AD696" s="50"/>
      <c r="AE696" s="50"/>
      <c r="AF696" s="50"/>
      <c r="AG696" s="50"/>
      <c r="AH696" s="50"/>
      <c r="AI696" s="50"/>
    </row>
    <row r="697" spans="9:35">
      <c r="I697" s="50"/>
      <c r="J697" s="50"/>
      <c r="K697" s="50"/>
      <c r="L697" s="50"/>
      <c r="M697" s="50"/>
      <c r="N697" s="50"/>
      <c r="O697" s="50"/>
      <c r="P697" s="50"/>
      <c r="Q697" s="50"/>
      <c r="R697" s="50"/>
      <c r="S697" s="50"/>
      <c r="T697" s="50"/>
      <c r="U697" s="50"/>
      <c r="V697" s="50"/>
      <c r="W697" s="50"/>
      <c r="X697" s="50"/>
      <c r="Y697" s="50"/>
      <c r="Z697" s="50"/>
      <c r="AA697" s="50"/>
      <c r="AB697" s="50"/>
      <c r="AC697" s="50"/>
      <c r="AD697" s="50"/>
      <c r="AE697" s="50"/>
      <c r="AF697" s="50"/>
      <c r="AG697" s="50"/>
      <c r="AH697" s="50"/>
      <c r="AI697" s="50"/>
    </row>
    <row r="698" spans="9:35">
      <c r="I698" s="50"/>
      <c r="J698" s="50"/>
      <c r="K698" s="50"/>
      <c r="L698" s="50"/>
      <c r="M698" s="50"/>
      <c r="N698" s="50"/>
      <c r="O698" s="50"/>
      <c r="P698" s="50"/>
      <c r="Q698" s="50"/>
      <c r="R698" s="50"/>
      <c r="S698" s="50"/>
      <c r="T698" s="50"/>
      <c r="U698" s="50"/>
      <c r="V698" s="50"/>
      <c r="W698" s="50"/>
      <c r="X698" s="50"/>
      <c r="Y698" s="50"/>
      <c r="Z698" s="50"/>
      <c r="AA698" s="50"/>
      <c r="AB698" s="50"/>
      <c r="AC698" s="50"/>
      <c r="AD698" s="50"/>
      <c r="AE698" s="50"/>
      <c r="AF698" s="50"/>
      <c r="AG698" s="50"/>
      <c r="AH698" s="50"/>
      <c r="AI698" s="50"/>
    </row>
    <row r="699" spans="9:35">
      <c r="I699" s="50"/>
      <c r="J699" s="50"/>
      <c r="K699" s="50"/>
      <c r="L699" s="50"/>
      <c r="M699" s="50"/>
      <c r="N699" s="50"/>
      <c r="O699" s="50"/>
      <c r="P699" s="50"/>
      <c r="Q699" s="50"/>
      <c r="R699" s="50"/>
      <c r="S699" s="50"/>
      <c r="T699" s="50"/>
      <c r="U699" s="50"/>
      <c r="V699" s="50"/>
      <c r="W699" s="50"/>
      <c r="X699" s="50"/>
      <c r="Y699" s="50"/>
      <c r="Z699" s="50"/>
      <c r="AA699" s="50"/>
      <c r="AB699" s="50"/>
      <c r="AC699" s="50"/>
      <c r="AD699" s="50"/>
      <c r="AE699" s="50"/>
      <c r="AF699" s="50"/>
      <c r="AG699" s="50"/>
      <c r="AH699" s="50"/>
      <c r="AI699" s="50"/>
    </row>
    <row r="700" spans="9:35">
      <c r="I700" s="50"/>
      <c r="J700" s="50"/>
      <c r="K700" s="50"/>
      <c r="L700" s="50"/>
      <c r="M700" s="50"/>
      <c r="N700" s="50"/>
      <c r="O700" s="50"/>
      <c r="P700" s="50"/>
      <c r="Q700" s="50"/>
      <c r="R700" s="50"/>
      <c r="S700" s="50"/>
      <c r="T700" s="50"/>
      <c r="U700" s="50"/>
      <c r="V700" s="50"/>
      <c r="W700" s="50"/>
      <c r="X700" s="50"/>
      <c r="Y700" s="50"/>
      <c r="Z700" s="50"/>
      <c r="AA700" s="50"/>
      <c r="AB700" s="50"/>
      <c r="AC700" s="50"/>
      <c r="AD700" s="50"/>
      <c r="AE700" s="50"/>
      <c r="AF700" s="50"/>
      <c r="AG700" s="50"/>
      <c r="AH700" s="50"/>
      <c r="AI700" s="50"/>
    </row>
    <row r="701" spans="9:35">
      <c r="I701" s="50"/>
      <c r="J701" s="50"/>
      <c r="K701" s="50"/>
      <c r="L701" s="50"/>
      <c r="M701" s="50"/>
      <c r="N701" s="50"/>
      <c r="O701" s="50"/>
      <c r="P701" s="50"/>
      <c r="Q701" s="50"/>
      <c r="R701" s="50"/>
      <c r="S701" s="50"/>
      <c r="T701" s="50"/>
      <c r="U701" s="50"/>
      <c r="V701" s="50"/>
      <c r="W701" s="50"/>
      <c r="X701" s="50"/>
      <c r="Y701" s="50"/>
      <c r="Z701" s="50"/>
      <c r="AA701" s="50"/>
      <c r="AB701" s="50"/>
      <c r="AC701" s="50"/>
      <c r="AD701" s="50"/>
      <c r="AE701" s="50"/>
      <c r="AF701" s="50"/>
      <c r="AG701" s="50"/>
      <c r="AH701" s="50"/>
      <c r="AI701" s="50"/>
    </row>
    <row r="702" spans="9:35">
      <c r="I702" s="50"/>
      <c r="J702" s="50"/>
      <c r="K702" s="50"/>
      <c r="L702" s="50"/>
      <c r="M702" s="50"/>
      <c r="N702" s="50"/>
      <c r="O702" s="50"/>
      <c r="P702" s="50"/>
      <c r="Q702" s="50"/>
      <c r="R702" s="50"/>
      <c r="S702" s="50"/>
      <c r="T702" s="50"/>
      <c r="U702" s="50"/>
      <c r="V702" s="50"/>
      <c r="W702" s="50"/>
      <c r="X702" s="50"/>
      <c r="Y702" s="50"/>
      <c r="Z702" s="50"/>
      <c r="AA702" s="50"/>
      <c r="AB702" s="50"/>
      <c r="AC702" s="50"/>
      <c r="AD702" s="50"/>
      <c r="AE702" s="50"/>
      <c r="AF702" s="50"/>
      <c r="AG702" s="50"/>
      <c r="AH702" s="50"/>
      <c r="AI702" s="50"/>
    </row>
    <row r="703" spans="9:35">
      <c r="I703" s="50"/>
      <c r="J703" s="50"/>
      <c r="K703" s="50"/>
      <c r="L703" s="50"/>
      <c r="M703" s="50"/>
      <c r="N703" s="50"/>
      <c r="O703" s="50"/>
      <c r="P703" s="50"/>
      <c r="Q703" s="50"/>
      <c r="R703" s="50"/>
      <c r="S703" s="50"/>
      <c r="T703" s="50"/>
      <c r="U703" s="50"/>
      <c r="V703" s="50"/>
      <c r="W703" s="50"/>
      <c r="X703" s="50"/>
      <c r="Y703" s="50"/>
      <c r="Z703" s="50"/>
      <c r="AA703" s="50"/>
      <c r="AB703" s="50"/>
      <c r="AC703" s="50"/>
      <c r="AD703" s="50"/>
      <c r="AE703" s="50"/>
      <c r="AF703" s="50"/>
      <c r="AG703" s="50"/>
      <c r="AH703" s="50"/>
      <c r="AI703" s="50"/>
    </row>
    <row r="704" spans="9:35">
      <c r="I704" s="50"/>
      <c r="J704" s="50"/>
      <c r="K704" s="50"/>
      <c r="L704" s="50"/>
      <c r="M704" s="50"/>
      <c r="N704" s="50"/>
      <c r="O704" s="50"/>
      <c r="P704" s="50"/>
      <c r="Q704" s="50"/>
      <c r="R704" s="50"/>
      <c r="S704" s="50"/>
      <c r="T704" s="50"/>
      <c r="U704" s="50"/>
      <c r="V704" s="50"/>
      <c r="W704" s="50"/>
      <c r="X704" s="50"/>
      <c r="Y704" s="50"/>
      <c r="Z704" s="50"/>
      <c r="AA704" s="50"/>
      <c r="AB704" s="50"/>
      <c r="AC704" s="50"/>
      <c r="AD704" s="50"/>
      <c r="AE704" s="50"/>
      <c r="AF704" s="50"/>
      <c r="AG704" s="50"/>
      <c r="AH704" s="50"/>
      <c r="AI704" s="50"/>
    </row>
    <row r="705" spans="9:35">
      <c r="I705" s="50"/>
      <c r="J705" s="50"/>
      <c r="K705" s="50"/>
      <c r="L705" s="50"/>
      <c r="M705" s="50"/>
      <c r="N705" s="50"/>
      <c r="O705" s="50"/>
      <c r="P705" s="50"/>
      <c r="Q705" s="50"/>
      <c r="R705" s="50"/>
      <c r="S705" s="50"/>
      <c r="T705" s="50"/>
      <c r="U705" s="50"/>
      <c r="V705" s="50"/>
      <c r="W705" s="50"/>
      <c r="X705" s="50"/>
      <c r="Y705" s="50"/>
      <c r="Z705" s="50"/>
      <c r="AA705" s="50"/>
      <c r="AB705" s="50"/>
      <c r="AC705" s="50"/>
      <c r="AD705" s="50"/>
      <c r="AE705" s="50"/>
      <c r="AF705" s="50"/>
      <c r="AG705" s="50"/>
      <c r="AH705" s="50"/>
      <c r="AI705" s="50"/>
    </row>
    <row r="706" spans="9:35">
      <c r="I706" s="50"/>
      <c r="J706" s="50"/>
      <c r="K706" s="50"/>
      <c r="L706" s="50"/>
      <c r="M706" s="50"/>
      <c r="N706" s="50"/>
      <c r="O706" s="50"/>
      <c r="P706" s="50"/>
      <c r="Q706" s="50"/>
      <c r="R706" s="50"/>
      <c r="S706" s="50"/>
      <c r="T706" s="50"/>
      <c r="U706" s="50"/>
      <c r="V706" s="50"/>
      <c r="W706" s="50"/>
      <c r="X706" s="50"/>
      <c r="Y706" s="50"/>
      <c r="Z706" s="50"/>
      <c r="AA706" s="50"/>
      <c r="AB706" s="50"/>
      <c r="AC706" s="50"/>
      <c r="AD706" s="50"/>
      <c r="AE706" s="50"/>
      <c r="AF706" s="50"/>
      <c r="AG706" s="50"/>
      <c r="AH706" s="50"/>
      <c r="AI706" s="50"/>
    </row>
    <row r="707" spans="9:35">
      <c r="I707" s="50"/>
      <c r="J707" s="50"/>
      <c r="K707" s="50"/>
      <c r="L707" s="50"/>
      <c r="M707" s="50"/>
      <c r="N707" s="50"/>
      <c r="O707" s="50"/>
      <c r="P707" s="50"/>
      <c r="Q707" s="50"/>
      <c r="R707" s="50"/>
      <c r="S707" s="50"/>
      <c r="T707" s="50"/>
      <c r="U707" s="50"/>
      <c r="V707" s="50"/>
      <c r="W707" s="50"/>
      <c r="X707" s="50"/>
      <c r="Y707" s="50"/>
      <c r="Z707" s="50"/>
      <c r="AA707" s="50"/>
      <c r="AB707" s="50"/>
      <c r="AC707" s="50"/>
      <c r="AD707" s="50"/>
      <c r="AE707" s="50"/>
      <c r="AF707" s="50"/>
      <c r="AG707" s="50"/>
      <c r="AH707" s="50"/>
      <c r="AI707" s="50"/>
    </row>
    <row r="708" spans="9:35">
      <c r="I708" s="50"/>
      <c r="J708" s="50"/>
      <c r="K708" s="50"/>
      <c r="L708" s="50"/>
      <c r="M708" s="50"/>
      <c r="N708" s="50"/>
      <c r="O708" s="50"/>
      <c r="P708" s="50"/>
      <c r="Q708" s="50"/>
      <c r="R708" s="50"/>
      <c r="S708" s="50"/>
      <c r="T708" s="50"/>
      <c r="U708" s="50"/>
      <c r="V708" s="50"/>
      <c r="W708" s="50"/>
      <c r="X708" s="50"/>
      <c r="Y708" s="50"/>
      <c r="Z708" s="50"/>
      <c r="AA708" s="50"/>
      <c r="AB708" s="50"/>
      <c r="AC708" s="50"/>
      <c r="AD708" s="50"/>
      <c r="AE708" s="50"/>
      <c r="AF708" s="50"/>
      <c r="AG708" s="50"/>
      <c r="AH708" s="50"/>
      <c r="AI708" s="50"/>
    </row>
    <row r="709" spans="9:35">
      <c r="I709" s="50"/>
      <c r="J709" s="50"/>
      <c r="K709" s="50"/>
      <c r="L709" s="50"/>
      <c r="M709" s="50"/>
      <c r="N709" s="50"/>
      <c r="O709" s="50"/>
      <c r="P709" s="50"/>
      <c r="Q709" s="50"/>
      <c r="R709" s="50"/>
      <c r="S709" s="50"/>
      <c r="T709" s="50"/>
      <c r="U709" s="50"/>
      <c r="V709" s="50"/>
      <c r="W709" s="50"/>
      <c r="X709" s="50"/>
      <c r="Y709" s="50"/>
      <c r="Z709" s="50"/>
      <c r="AA709" s="50"/>
      <c r="AB709" s="50"/>
      <c r="AC709" s="50"/>
      <c r="AD709" s="50"/>
      <c r="AE709" s="50"/>
      <c r="AF709" s="50"/>
      <c r="AG709" s="50"/>
      <c r="AH709" s="50"/>
      <c r="AI709" s="50"/>
    </row>
    <row r="710" spans="9:35">
      <c r="I710" s="50"/>
      <c r="J710" s="50"/>
      <c r="K710" s="50"/>
      <c r="L710" s="50"/>
      <c r="M710" s="50"/>
      <c r="N710" s="50"/>
      <c r="O710" s="50"/>
      <c r="P710" s="50"/>
      <c r="Q710" s="50"/>
      <c r="R710" s="50"/>
      <c r="S710" s="50"/>
      <c r="T710" s="50"/>
      <c r="U710" s="50"/>
      <c r="V710" s="50"/>
      <c r="W710" s="50"/>
      <c r="X710" s="50"/>
      <c r="Y710" s="50"/>
      <c r="Z710" s="50"/>
      <c r="AA710" s="50"/>
      <c r="AB710" s="50"/>
      <c r="AC710" s="50"/>
      <c r="AD710" s="50"/>
      <c r="AE710" s="50"/>
      <c r="AF710" s="50"/>
      <c r="AG710" s="50"/>
      <c r="AH710" s="50"/>
      <c r="AI710" s="50"/>
    </row>
    <row r="711" spans="9:35">
      <c r="I711" s="50"/>
      <c r="J711" s="50"/>
      <c r="K711" s="50"/>
      <c r="L711" s="50"/>
      <c r="M711" s="50"/>
      <c r="N711" s="50"/>
      <c r="O711" s="50"/>
      <c r="P711" s="50"/>
      <c r="Q711" s="50"/>
      <c r="R711" s="50"/>
      <c r="S711" s="50"/>
      <c r="T711" s="50"/>
      <c r="U711" s="50"/>
      <c r="V711" s="50"/>
      <c r="W711" s="50"/>
      <c r="X711" s="50"/>
      <c r="Y711" s="50"/>
      <c r="Z711" s="50"/>
      <c r="AA711" s="50"/>
      <c r="AB711" s="50"/>
      <c r="AC711" s="50"/>
      <c r="AD711" s="50"/>
      <c r="AE711" s="50"/>
      <c r="AF711" s="50"/>
      <c r="AG711" s="50"/>
      <c r="AH711" s="50"/>
      <c r="AI711" s="50"/>
    </row>
    <row r="712" spans="9:35">
      <c r="I712" s="50"/>
      <c r="J712" s="50"/>
      <c r="K712" s="50"/>
      <c r="L712" s="50"/>
      <c r="M712" s="50"/>
      <c r="N712" s="50"/>
      <c r="O712" s="50"/>
      <c r="P712" s="50"/>
      <c r="Q712" s="50"/>
      <c r="R712" s="50"/>
      <c r="S712" s="50"/>
      <c r="T712" s="50"/>
      <c r="U712" s="50"/>
      <c r="V712" s="50"/>
      <c r="W712" s="50"/>
      <c r="X712" s="50"/>
      <c r="Y712" s="50"/>
      <c r="Z712" s="50"/>
      <c r="AA712" s="50"/>
      <c r="AB712" s="50"/>
      <c r="AC712" s="50"/>
      <c r="AD712" s="50"/>
      <c r="AE712" s="50"/>
      <c r="AF712" s="50"/>
      <c r="AG712" s="50"/>
      <c r="AH712" s="50"/>
      <c r="AI712" s="50"/>
    </row>
    <row r="713" spans="9:35">
      <c r="I713" s="50"/>
      <c r="J713" s="50"/>
      <c r="K713" s="50"/>
      <c r="L713" s="50"/>
      <c r="M713" s="50"/>
      <c r="N713" s="50"/>
      <c r="O713" s="50"/>
      <c r="P713" s="50"/>
      <c r="Q713" s="50"/>
      <c r="R713" s="50"/>
      <c r="S713" s="50"/>
      <c r="T713" s="50"/>
      <c r="U713" s="50"/>
      <c r="V713" s="50"/>
      <c r="W713" s="50"/>
      <c r="X713" s="50"/>
      <c r="Y713" s="50"/>
      <c r="Z713" s="50"/>
      <c r="AA713" s="50"/>
      <c r="AB713" s="50"/>
      <c r="AC713" s="50"/>
      <c r="AD713" s="50"/>
      <c r="AE713" s="50"/>
      <c r="AF713" s="50"/>
      <c r="AG713" s="50"/>
      <c r="AH713" s="50"/>
      <c r="AI713" s="50"/>
    </row>
    <row r="714" spans="9:35">
      <c r="I714" s="50"/>
      <c r="J714" s="50"/>
      <c r="K714" s="50"/>
      <c r="L714" s="50"/>
      <c r="M714" s="50"/>
      <c r="N714" s="50"/>
      <c r="O714" s="50"/>
      <c r="P714" s="50"/>
      <c r="Q714" s="50"/>
      <c r="R714" s="50"/>
      <c r="S714" s="50"/>
      <c r="T714" s="50"/>
      <c r="U714" s="50"/>
      <c r="V714" s="50"/>
      <c r="W714" s="50"/>
      <c r="X714" s="50"/>
      <c r="Y714" s="50"/>
      <c r="Z714" s="50"/>
      <c r="AA714" s="50"/>
      <c r="AB714" s="50"/>
      <c r="AC714" s="50"/>
      <c r="AD714" s="50"/>
      <c r="AE714" s="50"/>
      <c r="AF714" s="50"/>
      <c r="AG714" s="50"/>
      <c r="AH714" s="50"/>
      <c r="AI714" s="50"/>
    </row>
    <row r="715" spans="9:35">
      <c r="I715" s="50"/>
      <c r="J715" s="50"/>
      <c r="K715" s="50"/>
      <c r="L715" s="50"/>
      <c r="M715" s="50"/>
      <c r="N715" s="50"/>
      <c r="O715" s="50"/>
      <c r="P715" s="50"/>
      <c r="Q715" s="50"/>
      <c r="R715" s="50"/>
      <c r="S715" s="50"/>
      <c r="T715" s="50"/>
      <c r="U715" s="50"/>
      <c r="V715" s="50"/>
      <c r="W715" s="50"/>
      <c r="X715" s="50"/>
      <c r="Y715" s="50"/>
      <c r="Z715" s="50"/>
      <c r="AA715" s="50"/>
      <c r="AB715" s="50"/>
      <c r="AC715" s="50"/>
      <c r="AD715" s="50"/>
      <c r="AE715" s="50"/>
      <c r="AF715" s="50"/>
      <c r="AG715" s="50"/>
      <c r="AH715" s="50"/>
      <c r="AI715" s="50"/>
    </row>
    <row r="716" spans="9:35">
      <c r="I716" s="50"/>
      <c r="J716" s="50"/>
      <c r="K716" s="50"/>
      <c r="L716" s="50"/>
      <c r="M716" s="50"/>
      <c r="N716" s="50"/>
      <c r="O716" s="50"/>
      <c r="P716" s="50"/>
      <c r="Q716" s="50"/>
      <c r="R716" s="50"/>
      <c r="S716" s="50"/>
      <c r="T716" s="50"/>
      <c r="U716" s="50"/>
      <c r="V716" s="50"/>
      <c r="W716" s="50"/>
      <c r="X716" s="50"/>
      <c r="Y716" s="50"/>
      <c r="Z716" s="50"/>
      <c r="AA716" s="50"/>
      <c r="AB716" s="50"/>
      <c r="AC716" s="50"/>
      <c r="AD716" s="50"/>
      <c r="AE716" s="50"/>
      <c r="AF716" s="50"/>
      <c r="AG716" s="50"/>
      <c r="AH716" s="50"/>
      <c r="AI716" s="50"/>
    </row>
    <row r="717" spans="9:35">
      <c r="I717" s="50"/>
      <c r="J717" s="50"/>
      <c r="K717" s="50"/>
      <c r="L717" s="50"/>
      <c r="M717" s="50"/>
      <c r="N717" s="50"/>
      <c r="O717" s="50"/>
      <c r="P717" s="50"/>
      <c r="Q717" s="50"/>
      <c r="R717" s="50"/>
      <c r="S717" s="50"/>
      <c r="T717" s="50"/>
      <c r="U717" s="50"/>
      <c r="V717" s="50"/>
      <c r="W717" s="50"/>
      <c r="X717" s="50"/>
      <c r="Y717" s="50"/>
      <c r="Z717" s="50"/>
      <c r="AA717" s="50"/>
      <c r="AB717" s="50"/>
      <c r="AC717" s="50"/>
      <c r="AD717" s="50"/>
      <c r="AE717" s="50"/>
      <c r="AF717" s="50"/>
      <c r="AG717" s="50"/>
      <c r="AH717" s="50"/>
      <c r="AI717" s="50"/>
    </row>
    <row r="718" spans="9:35">
      <c r="I718" s="50"/>
      <c r="J718" s="50"/>
      <c r="K718" s="50"/>
      <c r="L718" s="50"/>
      <c r="M718" s="50"/>
      <c r="N718" s="50"/>
      <c r="O718" s="50"/>
      <c r="P718" s="50"/>
      <c r="Q718" s="50"/>
      <c r="R718" s="50"/>
      <c r="S718" s="50"/>
      <c r="T718" s="50"/>
      <c r="U718" s="50"/>
      <c r="V718" s="50"/>
      <c r="W718" s="50"/>
      <c r="X718" s="50"/>
      <c r="Y718" s="50"/>
      <c r="Z718" s="50"/>
      <c r="AA718" s="50"/>
      <c r="AB718" s="50"/>
      <c r="AC718" s="50"/>
      <c r="AD718" s="50"/>
      <c r="AE718" s="50"/>
      <c r="AF718" s="50"/>
      <c r="AG718" s="50"/>
      <c r="AH718" s="50"/>
      <c r="AI718" s="50"/>
    </row>
    <row r="719" spans="9:35">
      <c r="I719" s="50"/>
      <c r="J719" s="50"/>
      <c r="K719" s="50"/>
      <c r="L719" s="50"/>
      <c r="M719" s="50"/>
      <c r="N719" s="50"/>
      <c r="O719" s="50"/>
      <c r="P719" s="50"/>
      <c r="Q719" s="50"/>
      <c r="R719" s="50"/>
      <c r="S719" s="50"/>
      <c r="T719" s="50"/>
      <c r="U719" s="50"/>
      <c r="V719" s="50"/>
      <c r="W719" s="50"/>
      <c r="X719" s="50"/>
      <c r="Y719" s="50"/>
      <c r="Z719" s="50"/>
      <c r="AA719" s="50"/>
      <c r="AB719" s="50"/>
      <c r="AC719" s="50"/>
      <c r="AD719" s="50"/>
      <c r="AE719" s="50"/>
      <c r="AF719" s="50"/>
      <c r="AG719" s="50"/>
      <c r="AH719" s="50"/>
      <c r="AI719" s="50"/>
    </row>
    <row r="720" spans="9:35">
      <c r="I720" s="50"/>
      <c r="J720" s="50"/>
      <c r="K720" s="50"/>
      <c r="L720" s="50"/>
      <c r="M720" s="50"/>
      <c r="N720" s="50"/>
      <c r="O720" s="50"/>
      <c r="P720" s="50"/>
      <c r="Q720" s="50"/>
      <c r="R720" s="50"/>
      <c r="S720" s="50"/>
      <c r="T720" s="50"/>
      <c r="U720" s="50"/>
      <c r="V720" s="50"/>
      <c r="W720" s="50"/>
      <c r="X720" s="50"/>
      <c r="Y720" s="50"/>
      <c r="Z720" s="50"/>
      <c r="AA720" s="50"/>
      <c r="AB720" s="50"/>
      <c r="AC720" s="50"/>
      <c r="AD720" s="50"/>
      <c r="AE720" s="50"/>
      <c r="AF720" s="50"/>
      <c r="AG720" s="50"/>
      <c r="AH720" s="50"/>
      <c r="AI720" s="50"/>
    </row>
    <row r="721" spans="9:35">
      <c r="I721" s="50"/>
      <c r="J721" s="50"/>
      <c r="K721" s="50"/>
      <c r="L721" s="50"/>
      <c r="M721" s="50"/>
      <c r="N721" s="50"/>
      <c r="O721" s="50"/>
      <c r="P721" s="50"/>
      <c r="Q721" s="50"/>
      <c r="R721" s="50"/>
      <c r="S721" s="50"/>
      <c r="T721" s="50"/>
      <c r="U721" s="50"/>
      <c r="V721" s="50"/>
      <c r="W721" s="50"/>
      <c r="X721" s="50"/>
      <c r="Y721" s="50"/>
      <c r="Z721" s="50"/>
      <c r="AA721" s="50"/>
      <c r="AB721" s="50"/>
      <c r="AC721" s="50"/>
      <c r="AD721" s="50"/>
      <c r="AE721" s="50"/>
      <c r="AF721" s="50"/>
      <c r="AG721" s="50"/>
      <c r="AH721" s="50"/>
      <c r="AI721" s="50"/>
    </row>
    <row r="722" spans="9:35">
      <c r="I722" s="50"/>
      <c r="J722" s="50"/>
      <c r="K722" s="50"/>
      <c r="L722" s="50"/>
      <c r="M722" s="50"/>
      <c r="N722" s="50"/>
      <c r="O722" s="50"/>
      <c r="P722" s="50"/>
      <c r="Q722" s="50"/>
      <c r="R722" s="50"/>
      <c r="S722" s="50"/>
      <c r="T722" s="50"/>
      <c r="U722" s="50"/>
      <c r="V722" s="50"/>
      <c r="W722" s="50"/>
      <c r="X722" s="50"/>
      <c r="Y722" s="50"/>
      <c r="Z722" s="50"/>
      <c r="AA722" s="50"/>
      <c r="AB722" s="50"/>
      <c r="AC722" s="50"/>
      <c r="AD722" s="50"/>
      <c r="AE722" s="50"/>
      <c r="AF722" s="50"/>
      <c r="AG722" s="50"/>
      <c r="AH722" s="50"/>
      <c r="AI722" s="50"/>
    </row>
    <row r="723" spans="9:35">
      <c r="I723" s="50"/>
      <c r="J723" s="50"/>
      <c r="K723" s="50"/>
      <c r="L723" s="50"/>
      <c r="M723" s="50"/>
      <c r="N723" s="50"/>
      <c r="O723" s="50"/>
      <c r="P723" s="50"/>
      <c r="Q723" s="50"/>
      <c r="R723" s="50"/>
      <c r="S723" s="50"/>
      <c r="T723" s="50"/>
      <c r="U723" s="50"/>
      <c r="V723" s="50"/>
      <c r="W723" s="50"/>
      <c r="X723" s="50"/>
      <c r="Y723" s="50"/>
      <c r="Z723" s="50"/>
      <c r="AA723" s="50"/>
      <c r="AB723" s="50"/>
      <c r="AC723" s="50"/>
      <c r="AD723" s="50"/>
      <c r="AE723" s="50"/>
      <c r="AF723" s="50"/>
      <c r="AG723" s="50"/>
      <c r="AH723" s="50"/>
      <c r="AI723" s="50"/>
    </row>
    <row r="724" spans="9:35">
      <c r="I724" s="50"/>
      <c r="J724" s="50"/>
      <c r="K724" s="50"/>
      <c r="L724" s="50"/>
      <c r="M724" s="50"/>
      <c r="N724" s="50"/>
      <c r="O724" s="50"/>
      <c r="P724" s="50"/>
      <c r="Q724" s="50"/>
      <c r="R724" s="50"/>
      <c r="S724" s="50"/>
      <c r="T724" s="50"/>
      <c r="U724" s="50"/>
      <c r="V724" s="50"/>
      <c r="W724" s="50"/>
      <c r="X724" s="50"/>
      <c r="Y724" s="50"/>
      <c r="Z724" s="50"/>
      <c r="AA724" s="50"/>
      <c r="AB724" s="50"/>
      <c r="AC724" s="50"/>
      <c r="AD724" s="50"/>
      <c r="AE724" s="50"/>
      <c r="AF724" s="50"/>
      <c r="AG724" s="50"/>
      <c r="AH724" s="50"/>
      <c r="AI724" s="50"/>
    </row>
    <row r="725" spans="9:35">
      <c r="I725" s="50"/>
      <c r="J725" s="50"/>
      <c r="K725" s="50"/>
      <c r="L725" s="50"/>
      <c r="M725" s="50"/>
      <c r="N725" s="50"/>
      <c r="O725" s="50"/>
      <c r="P725" s="50"/>
      <c r="Q725" s="50"/>
      <c r="R725" s="50"/>
      <c r="S725" s="50"/>
      <c r="T725" s="50"/>
      <c r="U725" s="50"/>
      <c r="V725" s="50"/>
      <c r="W725" s="50"/>
      <c r="X725" s="50"/>
      <c r="Y725" s="50"/>
      <c r="Z725" s="50"/>
      <c r="AA725" s="50"/>
      <c r="AB725" s="50"/>
      <c r="AC725" s="50"/>
      <c r="AD725" s="50"/>
      <c r="AE725" s="50"/>
      <c r="AF725" s="50"/>
      <c r="AG725" s="50"/>
      <c r="AH725" s="50"/>
      <c r="AI725" s="50"/>
    </row>
    <row r="726" spans="9:35">
      <c r="I726" s="50"/>
      <c r="J726" s="50"/>
      <c r="K726" s="50"/>
      <c r="L726" s="50"/>
      <c r="M726" s="50"/>
      <c r="N726" s="50"/>
      <c r="O726" s="50"/>
      <c r="P726" s="50"/>
      <c r="Q726" s="50"/>
      <c r="R726" s="50"/>
      <c r="S726" s="50"/>
      <c r="T726" s="50"/>
      <c r="U726" s="50"/>
      <c r="V726" s="50"/>
      <c r="W726" s="50"/>
      <c r="X726" s="50"/>
      <c r="Y726" s="50"/>
      <c r="Z726" s="50"/>
      <c r="AA726" s="50"/>
      <c r="AB726" s="50"/>
      <c r="AC726" s="50"/>
      <c r="AD726" s="50"/>
      <c r="AE726" s="50"/>
      <c r="AF726" s="50"/>
      <c r="AG726" s="50"/>
      <c r="AH726" s="50"/>
      <c r="AI726" s="50"/>
    </row>
    <row r="727" spans="9:35">
      <c r="I727" s="50"/>
      <c r="J727" s="50"/>
      <c r="K727" s="50"/>
      <c r="L727" s="50"/>
      <c r="M727" s="50"/>
      <c r="N727" s="50"/>
      <c r="O727" s="50"/>
      <c r="P727" s="50"/>
      <c r="Q727" s="50"/>
      <c r="R727" s="50"/>
      <c r="S727" s="50"/>
      <c r="T727" s="50"/>
      <c r="U727" s="50"/>
      <c r="V727" s="50"/>
      <c r="W727" s="50"/>
      <c r="X727" s="50"/>
      <c r="Y727" s="50"/>
      <c r="Z727" s="50"/>
      <c r="AA727" s="50"/>
      <c r="AB727" s="50"/>
      <c r="AC727" s="50"/>
      <c r="AD727" s="50"/>
      <c r="AE727" s="50"/>
      <c r="AF727" s="50"/>
      <c r="AG727" s="50"/>
      <c r="AH727" s="50"/>
      <c r="AI727" s="50"/>
    </row>
    <row r="728" spans="9:35">
      <c r="I728" s="50"/>
      <c r="J728" s="50"/>
      <c r="K728" s="50"/>
      <c r="L728" s="50"/>
      <c r="M728" s="50"/>
      <c r="N728" s="50"/>
      <c r="O728" s="50"/>
      <c r="P728" s="50"/>
      <c r="Q728" s="50"/>
      <c r="R728" s="50"/>
      <c r="S728" s="50"/>
      <c r="T728" s="50"/>
      <c r="U728" s="50"/>
      <c r="V728" s="50"/>
      <c r="W728" s="50"/>
      <c r="X728" s="50"/>
      <c r="Y728" s="50"/>
      <c r="Z728" s="50"/>
      <c r="AA728" s="50"/>
      <c r="AB728" s="50"/>
      <c r="AC728" s="50"/>
      <c r="AD728" s="50"/>
      <c r="AE728" s="50"/>
      <c r="AF728" s="50"/>
      <c r="AG728" s="50"/>
      <c r="AH728" s="50"/>
      <c r="AI728" s="50"/>
    </row>
    <row r="729" spans="9:35">
      <c r="I729" s="50"/>
      <c r="J729" s="50"/>
      <c r="K729" s="50"/>
      <c r="L729" s="50"/>
      <c r="M729" s="50"/>
      <c r="N729" s="50"/>
      <c r="O729" s="50"/>
      <c r="P729" s="50"/>
      <c r="Q729" s="50"/>
      <c r="R729" s="50"/>
      <c r="S729" s="50"/>
      <c r="T729" s="50"/>
      <c r="U729" s="50"/>
      <c r="V729" s="50"/>
      <c r="W729" s="50"/>
      <c r="X729" s="50"/>
      <c r="Y729" s="50"/>
      <c r="Z729" s="50"/>
      <c r="AA729" s="50"/>
      <c r="AB729" s="50"/>
      <c r="AC729" s="50"/>
      <c r="AD729" s="50"/>
      <c r="AE729" s="50"/>
      <c r="AF729" s="50"/>
      <c r="AG729" s="50"/>
      <c r="AH729" s="50"/>
      <c r="AI729" s="50"/>
    </row>
    <row r="730" spans="9:35">
      <c r="I730" s="50"/>
      <c r="J730" s="50"/>
      <c r="K730" s="50"/>
      <c r="L730" s="50"/>
      <c r="M730" s="50"/>
      <c r="N730" s="50"/>
      <c r="O730" s="50"/>
      <c r="P730" s="50"/>
      <c r="Q730" s="50"/>
      <c r="R730" s="50"/>
      <c r="S730" s="50"/>
      <c r="T730" s="50"/>
      <c r="U730" s="50"/>
      <c r="V730" s="50"/>
      <c r="W730" s="50"/>
      <c r="X730" s="50"/>
      <c r="Y730" s="50"/>
      <c r="Z730" s="50"/>
      <c r="AA730" s="50"/>
      <c r="AB730" s="50"/>
      <c r="AC730" s="50"/>
      <c r="AD730" s="50"/>
      <c r="AE730" s="50"/>
      <c r="AF730" s="50"/>
      <c r="AG730" s="50"/>
      <c r="AH730" s="50"/>
      <c r="AI730" s="50"/>
    </row>
    <row r="731" spans="9:35">
      <c r="I731" s="50"/>
      <c r="J731" s="50"/>
      <c r="K731" s="50"/>
      <c r="L731" s="50"/>
      <c r="M731" s="50"/>
      <c r="N731" s="50"/>
      <c r="O731" s="50"/>
      <c r="P731" s="50"/>
      <c r="Q731" s="50"/>
      <c r="R731" s="50"/>
      <c r="S731" s="50"/>
      <c r="T731" s="50"/>
      <c r="U731" s="50"/>
      <c r="V731" s="50"/>
      <c r="W731" s="50"/>
      <c r="X731" s="50"/>
      <c r="Y731" s="50"/>
      <c r="Z731" s="50"/>
      <c r="AA731" s="50"/>
      <c r="AB731" s="50"/>
      <c r="AC731" s="50"/>
      <c r="AD731" s="50"/>
      <c r="AE731" s="50"/>
      <c r="AF731" s="50"/>
      <c r="AG731" s="50"/>
      <c r="AH731" s="50"/>
      <c r="AI731" s="50"/>
    </row>
    <row r="732" spans="9:35">
      <c r="I732" s="50"/>
      <c r="J732" s="50"/>
      <c r="K732" s="50"/>
      <c r="L732" s="50"/>
      <c r="M732" s="50"/>
      <c r="N732" s="50"/>
      <c r="O732" s="50"/>
      <c r="P732" s="50"/>
      <c r="Q732" s="50"/>
      <c r="R732" s="50"/>
      <c r="S732" s="50"/>
      <c r="T732" s="50"/>
      <c r="U732" s="50"/>
      <c r="V732" s="50"/>
      <c r="W732" s="50"/>
      <c r="X732" s="50"/>
      <c r="Y732" s="50"/>
      <c r="Z732" s="50"/>
      <c r="AA732" s="50"/>
      <c r="AB732" s="50"/>
      <c r="AC732" s="50"/>
      <c r="AD732" s="50"/>
      <c r="AE732" s="50"/>
      <c r="AF732" s="50"/>
      <c r="AG732" s="50"/>
      <c r="AH732" s="50"/>
      <c r="AI732" s="50"/>
    </row>
    <row r="733" spans="9:35">
      <c r="I733" s="50"/>
      <c r="J733" s="50"/>
      <c r="K733" s="50"/>
      <c r="L733" s="50"/>
      <c r="M733" s="50"/>
      <c r="N733" s="50"/>
      <c r="O733" s="50"/>
      <c r="P733" s="50"/>
      <c r="Q733" s="50"/>
      <c r="R733" s="50"/>
      <c r="S733" s="50"/>
      <c r="T733" s="50"/>
      <c r="U733" s="50"/>
      <c r="V733" s="50"/>
      <c r="W733" s="50"/>
      <c r="X733" s="50"/>
      <c r="Y733" s="50"/>
      <c r="Z733" s="50"/>
      <c r="AA733" s="50"/>
      <c r="AB733" s="50"/>
      <c r="AC733" s="50"/>
      <c r="AD733" s="50"/>
      <c r="AE733" s="50"/>
      <c r="AF733" s="50"/>
      <c r="AG733" s="50"/>
      <c r="AH733" s="50"/>
      <c r="AI733" s="50"/>
    </row>
    <row r="734" spans="9:35">
      <c r="I734" s="50"/>
      <c r="J734" s="50"/>
      <c r="K734" s="50"/>
      <c r="L734" s="50"/>
      <c r="M734" s="50"/>
      <c r="N734" s="50"/>
      <c r="O734" s="50"/>
      <c r="P734" s="50"/>
      <c r="Q734" s="50"/>
      <c r="R734" s="50"/>
      <c r="S734" s="50"/>
      <c r="T734" s="50"/>
      <c r="U734" s="50"/>
      <c r="V734" s="50"/>
      <c r="W734" s="50"/>
      <c r="X734" s="50"/>
      <c r="Y734" s="50"/>
      <c r="Z734" s="50"/>
      <c r="AA734" s="50"/>
      <c r="AB734" s="50"/>
      <c r="AC734" s="50"/>
      <c r="AD734" s="50"/>
      <c r="AE734" s="50"/>
      <c r="AF734" s="50"/>
      <c r="AG734" s="50"/>
      <c r="AH734" s="50"/>
      <c r="AI734" s="50"/>
    </row>
    <row r="735" spans="9:35">
      <c r="I735" s="50"/>
      <c r="J735" s="50"/>
      <c r="K735" s="50"/>
      <c r="L735" s="50"/>
      <c r="M735" s="50"/>
      <c r="N735" s="50"/>
      <c r="O735" s="50"/>
      <c r="P735" s="50"/>
      <c r="Q735" s="50"/>
      <c r="R735" s="50"/>
      <c r="S735" s="50"/>
      <c r="T735" s="50"/>
      <c r="U735" s="50"/>
      <c r="V735" s="50"/>
      <c r="W735" s="50"/>
      <c r="X735" s="50"/>
      <c r="Y735" s="50"/>
      <c r="Z735" s="50"/>
      <c r="AA735" s="50"/>
      <c r="AB735" s="50"/>
      <c r="AC735" s="50"/>
      <c r="AD735" s="50"/>
      <c r="AE735" s="50"/>
      <c r="AF735" s="50"/>
      <c r="AG735" s="50"/>
      <c r="AH735" s="50"/>
      <c r="AI735" s="50"/>
    </row>
    <row r="736" spans="9:35">
      <c r="I736" s="50"/>
      <c r="J736" s="50"/>
      <c r="K736" s="50"/>
      <c r="L736" s="50"/>
      <c r="M736" s="50"/>
      <c r="N736" s="50"/>
      <c r="O736" s="50"/>
      <c r="P736" s="50"/>
      <c r="Q736" s="50"/>
      <c r="R736" s="50"/>
      <c r="S736" s="50"/>
      <c r="T736" s="50"/>
      <c r="U736" s="50"/>
      <c r="V736" s="50"/>
      <c r="W736" s="50"/>
      <c r="X736" s="50"/>
      <c r="Y736" s="50"/>
      <c r="Z736" s="50"/>
      <c r="AA736" s="50"/>
      <c r="AB736" s="50"/>
      <c r="AC736" s="50"/>
      <c r="AD736" s="50"/>
      <c r="AE736" s="50"/>
      <c r="AF736" s="50"/>
      <c r="AG736" s="50"/>
      <c r="AH736" s="50"/>
      <c r="AI736" s="50"/>
    </row>
    <row r="737" spans="9:35">
      <c r="I737" s="50"/>
      <c r="J737" s="50"/>
      <c r="K737" s="50"/>
      <c r="L737" s="50"/>
      <c r="M737" s="50"/>
      <c r="N737" s="50"/>
      <c r="O737" s="50"/>
      <c r="P737" s="50"/>
      <c r="Q737" s="50"/>
      <c r="R737" s="50"/>
      <c r="S737" s="50"/>
      <c r="T737" s="50"/>
      <c r="U737" s="50"/>
      <c r="V737" s="50"/>
      <c r="W737" s="50"/>
      <c r="X737" s="50"/>
      <c r="Y737" s="50"/>
      <c r="Z737" s="50"/>
      <c r="AA737" s="50"/>
      <c r="AB737" s="50"/>
      <c r="AC737" s="50"/>
      <c r="AD737" s="50"/>
      <c r="AE737" s="50"/>
      <c r="AF737" s="50"/>
      <c r="AG737" s="50"/>
      <c r="AH737" s="50"/>
      <c r="AI737" s="50"/>
    </row>
    <row r="738" spans="9:35">
      <c r="I738" s="50"/>
      <c r="J738" s="50"/>
      <c r="K738" s="50"/>
      <c r="L738" s="50"/>
      <c r="M738" s="50"/>
      <c r="N738" s="50"/>
      <c r="O738" s="50"/>
      <c r="P738" s="50"/>
      <c r="Q738" s="50"/>
      <c r="R738" s="50"/>
      <c r="S738" s="50"/>
      <c r="T738" s="50"/>
      <c r="U738" s="50"/>
      <c r="V738" s="50"/>
      <c r="W738" s="50"/>
      <c r="X738" s="50"/>
      <c r="Y738" s="50"/>
      <c r="Z738" s="50"/>
      <c r="AA738" s="50"/>
      <c r="AB738" s="50"/>
      <c r="AC738" s="50"/>
      <c r="AD738" s="50"/>
      <c r="AE738" s="50"/>
      <c r="AF738" s="50"/>
      <c r="AG738" s="50"/>
      <c r="AH738" s="50"/>
      <c r="AI738" s="50"/>
    </row>
    <row r="739" spans="9:35">
      <c r="I739" s="50"/>
      <c r="J739" s="50"/>
      <c r="K739" s="50"/>
      <c r="L739" s="50"/>
      <c r="M739" s="50"/>
      <c r="N739" s="50"/>
      <c r="O739" s="50"/>
      <c r="P739" s="50"/>
      <c r="Q739" s="50"/>
      <c r="R739" s="50"/>
      <c r="S739" s="50"/>
      <c r="T739" s="50"/>
      <c r="U739" s="50"/>
      <c r="V739" s="50"/>
      <c r="W739" s="50"/>
      <c r="X739" s="50"/>
      <c r="Y739" s="50"/>
      <c r="Z739" s="50"/>
      <c r="AA739" s="50"/>
      <c r="AB739" s="50"/>
      <c r="AC739" s="50"/>
      <c r="AD739" s="50"/>
      <c r="AE739" s="50"/>
      <c r="AF739" s="50"/>
      <c r="AG739" s="50"/>
      <c r="AH739" s="50"/>
      <c r="AI739" s="50"/>
    </row>
    <row r="740" spans="9:35">
      <c r="I740" s="50"/>
      <c r="J740" s="50"/>
      <c r="K740" s="50"/>
      <c r="L740" s="50"/>
      <c r="M740" s="50"/>
      <c r="N740" s="50"/>
      <c r="O740" s="50"/>
      <c r="P740" s="50"/>
      <c r="Q740" s="50"/>
      <c r="R740" s="50"/>
      <c r="S740" s="50"/>
      <c r="T740" s="50"/>
      <c r="U740" s="50"/>
      <c r="V740" s="50"/>
      <c r="W740" s="50"/>
      <c r="X740" s="50"/>
      <c r="Y740" s="50"/>
      <c r="Z740" s="50"/>
      <c r="AA740" s="50"/>
      <c r="AB740" s="50"/>
      <c r="AC740" s="50"/>
      <c r="AD740" s="50"/>
      <c r="AE740" s="50"/>
      <c r="AF740" s="50"/>
      <c r="AG740" s="50"/>
      <c r="AH740" s="50"/>
      <c r="AI740" s="50"/>
    </row>
    <row r="741" spans="9:35">
      <c r="I741" s="50"/>
      <c r="J741" s="50"/>
      <c r="K741" s="50"/>
      <c r="L741" s="50"/>
      <c r="M741" s="50"/>
      <c r="N741" s="50"/>
      <c r="O741" s="50"/>
      <c r="P741" s="50"/>
      <c r="Q741" s="50"/>
      <c r="R741" s="50"/>
      <c r="S741" s="50"/>
      <c r="T741" s="50"/>
      <c r="U741" s="50"/>
      <c r="V741" s="50"/>
      <c r="W741" s="50"/>
      <c r="X741" s="50"/>
      <c r="Y741" s="50"/>
      <c r="Z741" s="50"/>
      <c r="AA741" s="50"/>
      <c r="AB741" s="50"/>
      <c r="AC741" s="50"/>
      <c r="AD741" s="50"/>
      <c r="AE741" s="50"/>
      <c r="AF741" s="50"/>
      <c r="AG741" s="50"/>
      <c r="AH741" s="50"/>
      <c r="AI741" s="50"/>
    </row>
    <row r="742" spans="9:35">
      <c r="I742" s="50"/>
      <c r="J742" s="50"/>
      <c r="K742" s="50"/>
      <c r="L742" s="50"/>
      <c r="M742" s="50"/>
      <c r="N742" s="50"/>
      <c r="O742" s="50"/>
      <c r="P742" s="50"/>
      <c r="Q742" s="50"/>
      <c r="R742" s="50"/>
      <c r="S742" s="50"/>
      <c r="T742" s="50"/>
      <c r="U742" s="50"/>
      <c r="V742" s="50"/>
      <c r="W742" s="50"/>
      <c r="X742" s="50"/>
      <c r="Y742" s="50"/>
      <c r="Z742" s="50"/>
      <c r="AA742" s="50"/>
      <c r="AB742" s="50"/>
      <c r="AC742" s="50"/>
      <c r="AD742" s="50"/>
      <c r="AE742" s="50"/>
      <c r="AF742" s="50"/>
      <c r="AG742" s="50"/>
      <c r="AH742" s="50"/>
      <c r="AI742" s="50"/>
    </row>
    <row r="743" spans="9:35">
      <c r="I743" s="50"/>
      <c r="J743" s="50"/>
      <c r="K743" s="50"/>
      <c r="L743" s="50"/>
      <c r="M743" s="50"/>
      <c r="N743" s="50"/>
      <c r="O743" s="50"/>
      <c r="P743" s="50"/>
      <c r="Q743" s="50"/>
      <c r="R743" s="50"/>
      <c r="S743" s="50"/>
      <c r="T743" s="50"/>
      <c r="U743" s="50"/>
      <c r="V743" s="50"/>
      <c r="W743" s="50"/>
      <c r="X743" s="50"/>
      <c r="Y743" s="50"/>
      <c r="Z743" s="50"/>
      <c r="AA743" s="50"/>
      <c r="AB743" s="50"/>
      <c r="AC743" s="50"/>
      <c r="AD743" s="50"/>
      <c r="AE743" s="50"/>
      <c r="AF743" s="50"/>
      <c r="AG743" s="50"/>
      <c r="AH743" s="50"/>
      <c r="AI743" s="50"/>
    </row>
    <row r="744" spans="9:35">
      <c r="I744" s="50"/>
      <c r="J744" s="50"/>
      <c r="K744" s="50"/>
      <c r="L744" s="50"/>
      <c r="M744" s="50"/>
      <c r="N744" s="50"/>
      <c r="O744" s="50"/>
      <c r="P744" s="50"/>
      <c r="Q744" s="50"/>
      <c r="R744" s="50"/>
      <c r="S744" s="50"/>
      <c r="T744" s="50"/>
      <c r="U744" s="50"/>
      <c r="V744" s="50"/>
      <c r="W744" s="50"/>
      <c r="X744" s="50"/>
      <c r="Y744" s="50"/>
      <c r="Z744" s="50"/>
      <c r="AA744" s="50"/>
      <c r="AB744" s="50"/>
      <c r="AC744" s="50"/>
      <c r="AD744" s="50"/>
      <c r="AE744" s="50"/>
      <c r="AF744" s="50"/>
      <c r="AG744" s="50"/>
      <c r="AH744" s="50"/>
      <c r="AI744" s="50"/>
    </row>
    <row r="745" spans="9:35">
      <c r="I745" s="50"/>
      <c r="J745" s="50"/>
      <c r="K745" s="50"/>
      <c r="L745" s="50"/>
      <c r="M745" s="50"/>
      <c r="N745" s="50"/>
      <c r="O745" s="50"/>
      <c r="P745" s="50"/>
      <c r="Q745" s="50"/>
      <c r="R745" s="50"/>
      <c r="S745" s="50"/>
      <c r="T745" s="50"/>
      <c r="U745" s="50"/>
      <c r="V745" s="50"/>
      <c r="W745" s="50"/>
      <c r="X745" s="50"/>
      <c r="Y745" s="50"/>
      <c r="Z745" s="50"/>
      <c r="AA745" s="50"/>
      <c r="AB745" s="50"/>
      <c r="AC745" s="50"/>
      <c r="AD745" s="50"/>
      <c r="AE745" s="50"/>
      <c r="AF745" s="50"/>
      <c r="AG745" s="50"/>
      <c r="AH745" s="50"/>
      <c r="AI745" s="50"/>
    </row>
    <row r="746" spans="9:35">
      <c r="I746" s="50"/>
      <c r="J746" s="50"/>
      <c r="K746" s="50"/>
      <c r="L746" s="50"/>
      <c r="M746" s="50"/>
      <c r="N746" s="50"/>
      <c r="O746" s="50"/>
      <c r="P746" s="50"/>
      <c r="Q746" s="50"/>
      <c r="R746" s="50"/>
      <c r="S746" s="50"/>
      <c r="T746" s="50"/>
      <c r="U746" s="50"/>
      <c r="V746" s="50"/>
      <c r="W746" s="50"/>
      <c r="X746" s="50"/>
      <c r="Y746" s="50"/>
      <c r="Z746" s="50"/>
      <c r="AA746" s="50"/>
      <c r="AB746" s="50"/>
      <c r="AC746" s="50"/>
      <c r="AD746" s="50"/>
      <c r="AE746" s="50"/>
      <c r="AF746" s="50"/>
      <c r="AG746" s="50"/>
      <c r="AH746" s="50"/>
      <c r="AI746" s="50"/>
    </row>
    <row r="747" spans="9:35">
      <c r="I747" s="50"/>
      <c r="J747" s="50"/>
      <c r="K747" s="50"/>
      <c r="L747" s="50"/>
      <c r="M747" s="50"/>
      <c r="N747" s="50"/>
      <c r="O747" s="50"/>
      <c r="P747" s="50"/>
      <c r="Q747" s="50"/>
      <c r="R747" s="50"/>
      <c r="S747" s="50"/>
      <c r="T747" s="50"/>
      <c r="U747" s="50"/>
      <c r="V747" s="50"/>
      <c r="W747" s="50"/>
      <c r="X747" s="50"/>
      <c r="Y747" s="50"/>
      <c r="Z747" s="50"/>
      <c r="AA747" s="50"/>
      <c r="AB747" s="50"/>
      <c r="AC747" s="50"/>
      <c r="AD747" s="50"/>
      <c r="AE747" s="50"/>
      <c r="AF747" s="50"/>
      <c r="AG747" s="50"/>
      <c r="AH747" s="50"/>
      <c r="AI747" s="50"/>
    </row>
    <row r="748" spans="9:35">
      <c r="I748" s="50"/>
      <c r="J748" s="50"/>
      <c r="K748" s="50"/>
      <c r="L748" s="50"/>
      <c r="M748" s="50"/>
      <c r="N748" s="50"/>
      <c r="O748" s="50"/>
      <c r="P748" s="50"/>
      <c r="Q748" s="50"/>
      <c r="R748" s="50"/>
      <c r="S748" s="50"/>
      <c r="T748" s="50"/>
      <c r="U748" s="50"/>
      <c r="V748" s="50"/>
      <c r="W748" s="50"/>
      <c r="X748" s="50"/>
      <c r="Y748" s="50"/>
      <c r="Z748" s="50"/>
      <c r="AA748" s="50"/>
      <c r="AB748" s="50"/>
      <c r="AC748" s="50"/>
      <c r="AD748" s="50"/>
      <c r="AE748" s="50"/>
      <c r="AF748" s="50"/>
      <c r="AG748" s="50"/>
      <c r="AH748" s="50"/>
      <c r="AI748" s="50"/>
    </row>
    <row r="749" spans="9:35">
      <c r="I749" s="50"/>
      <c r="J749" s="50"/>
      <c r="K749" s="50"/>
      <c r="L749" s="50"/>
      <c r="M749" s="50"/>
      <c r="N749" s="50"/>
      <c r="O749" s="50"/>
      <c r="P749" s="50"/>
      <c r="Q749" s="50"/>
      <c r="R749" s="50"/>
      <c r="S749" s="50"/>
      <c r="T749" s="50"/>
      <c r="U749" s="50"/>
      <c r="V749" s="50"/>
      <c r="W749" s="50"/>
      <c r="X749" s="50"/>
      <c r="Y749" s="50"/>
      <c r="Z749" s="50"/>
      <c r="AA749" s="50"/>
      <c r="AB749" s="50"/>
      <c r="AC749" s="50"/>
      <c r="AD749" s="50"/>
      <c r="AE749" s="50"/>
      <c r="AF749" s="50"/>
      <c r="AG749" s="50"/>
      <c r="AH749" s="50"/>
      <c r="AI749" s="50"/>
    </row>
    <row r="750" spans="9:35">
      <c r="I750" s="50"/>
      <c r="J750" s="50"/>
      <c r="K750" s="50"/>
      <c r="L750" s="50"/>
      <c r="M750" s="50"/>
      <c r="N750" s="50"/>
      <c r="O750" s="50"/>
      <c r="P750" s="50"/>
      <c r="Q750" s="50"/>
      <c r="R750" s="50"/>
      <c r="S750" s="50"/>
      <c r="T750" s="50"/>
      <c r="U750" s="50"/>
      <c r="V750" s="50"/>
      <c r="W750" s="50"/>
      <c r="X750" s="50"/>
      <c r="Y750" s="50"/>
      <c r="Z750" s="50"/>
      <c r="AA750" s="50"/>
      <c r="AB750" s="50"/>
      <c r="AC750" s="50"/>
      <c r="AD750" s="50"/>
      <c r="AE750" s="50"/>
      <c r="AF750" s="50"/>
      <c r="AG750" s="50"/>
      <c r="AH750" s="50"/>
      <c r="AI750" s="50"/>
    </row>
    <row r="751" spans="9:35">
      <c r="I751" s="50"/>
      <c r="J751" s="50"/>
      <c r="K751" s="50"/>
      <c r="L751" s="50"/>
      <c r="M751" s="50"/>
      <c r="N751" s="50"/>
      <c r="O751" s="50"/>
      <c r="P751" s="50"/>
      <c r="Q751" s="50"/>
      <c r="R751" s="50"/>
      <c r="S751" s="50"/>
      <c r="T751" s="50"/>
      <c r="U751" s="50"/>
      <c r="V751" s="50"/>
      <c r="W751" s="50"/>
      <c r="X751" s="50"/>
      <c r="Y751" s="50"/>
      <c r="Z751" s="50"/>
      <c r="AA751" s="50"/>
      <c r="AB751" s="50"/>
      <c r="AC751" s="50"/>
      <c r="AD751" s="50"/>
      <c r="AE751" s="50"/>
      <c r="AF751" s="50"/>
      <c r="AG751" s="50"/>
      <c r="AH751" s="50"/>
      <c r="AI751" s="50"/>
    </row>
    <row r="752" spans="9:35">
      <c r="I752" s="50"/>
      <c r="J752" s="50"/>
      <c r="K752" s="50"/>
      <c r="L752" s="50"/>
      <c r="M752" s="50"/>
      <c r="N752" s="50"/>
      <c r="O752" s="50"/>
      <c r="P752" s="50"/>
      <c r="Q752" s="50"/>
      <c r="R752" s="50"/>
      <c r="S752" s="50"/>
      <c r="T752" s="50"/>
      <c r="U752" s="50"/>
      <c r="V752" s="50"/>
      <c r="W752" s="50"/>
      <c r="X752" s="50"/>
      <c r="Y752" s="50"/>
      <c r="Z752" s="50"/>
      <c r="AA752" s="50"/>
      <c r="AB752" s="50"/>
      <c r="AC752" s="50"/>
      <c r="AD752" s="50"/>
      <c r="AE752" s="50"/>
      <c r="AF752" s="50"/>
      <c r="AG752" s="50"/>
      <c r="AH752" s="50"/>
      <c r="AI752" s="50"/>
    </row>
    <row r="753" spans="9:35">
      <c r="I753" s="50"/>
      <c r="J753" s="50"/>
      <c r="K753" s="50"/>
      <c r="L753" s="50"/>
      <c r="M753" s="50"/>
      <c r="N753" s="50"/>
      <c r="O753" s="50"/>
      <c r="P753" s="50"/>
      <c r="Q753" s="50"/>
      <c r="R753" s="50"/>
      <c r="S753" s="50"/>
      <c r="T753" s="50"/>
      <c r="U753" s="50"/>
      <c r="V753" s="50"/>
      <c r="W753" s="50"/>
      <c r="X753" s="50"/>
      <c r="Y753" s="50"/>
      <c r="Z753" s="50"/>
      <c r="AA753" s="50"/>
      <c r="AB753" s="50"/>
      <c r="AC753" s="50"/>
      <c r="AD753" s="50"/>
      <c r="AE753" s="50"/>
      <c r="AF753" s="50"/>
      <c r="AG753" s="50"/>
      <c r="AH753" s="50"/>
      <c r="AI753" s="50"/>
    </row>
    <row r="754" spans="9:35">
      <c r="I754" s="50"/>
      <c r="J754" s="50"/>
      <c r="K754" s="50"/>
      <c r="L754" s="50"/>
      <c r="M754" s="50"/>
      <c r="N754" s="50"/>
      <c r="O754" s="50"/>
      <c r="P754" s="50"/>
      <c r="Q754" s="50"/>
      <c r="R754" s="50"/>
      <c r="S754" s="50"/>
      <c r="T754" s="50"/>
      <c r="U754" s="50"/>
      <c r="V754" s="50"/>
      <c r="W754" s="50"/>
      <c r="X754" s="50"/>
      <c r="Y754" s="50"/>
      <c r="Z754" s="50"/>
      <c r="AA754" s="50"/>
      <c r="AB754" s="50"/>
      <c r="AC754" s="50"/>
      <c r="AD754" s="50"/>
      <c r="AE754" s="50"/>
      <c r="AF754" s="50"/>
      <c r="AG754" s="50"/>
      <c r="AH754" s="50"/>
      <c r="AI754" s="50"/>
    </row>
    <row r="755" spans="9:35">
      <c r="I755" s="50"/>
      <c r="J755" s="50"/>
      <c r="K755" s="50"/>
      <c r="L755" s="50"/>
      <c r="M755" s="50"/>
      <c r="N755" s="50"/>
      <c r="O755" s="50"/>
      <c r="P755" s="50"/>
      <c r="Q755" s="50"/>
      <c r="R755" s="50"/>
      <c r="S755" s="50"/>
      <c r="T755" s="50"/>
      <c r="U755" s="50"/>
      <c r="V755" s="50"/>
      <c r="W755" s="50"/>
      <c r="X755" s="50"/>
      <c r="Y755" s="50"/>
      <c r="Z755" s="50"/>
      <c r="AA755" s="50"/>
      <c r="AB755" s="50"/>
      <c r="AC755" s="50"/>
      <c r="AD755" s="50"/>
      <c r="AE755" s="50"/>
      <c r="AF755" s="50"/>
      <c r="AG755" s="50"/>
      <c r="AH755" s="50"/>
      <c r="AI755" s="50"/>
    </row>
    <row r="756" spans="9:35">
      <c r="I756" s="50"/>
      <c r="J756" s="50"/>
      <c r="K756" s="50"/>
      <c r="L756" s="50"/>
      <c r="M756" s="50"/>
      <c r="N756" s="50"/>
      <c r="O756" s="50"/>
      <c r="P756" s="50"/>
      <c r="Q756" s="50"/>
      <c r="R756" s="50"/>
      <c r="S756" s="50"/>
      <c r="T756" s="50"/>
      <c r="U756" s="50"/>
      <c r="V756" s="50"/>
      <c r="W756" s="50"/>
      <c r="X756" s="50"/>
      <c r="Y756" s="50"/>
      <c r="Z756" s="50"/>
      <c r="AA756" s="50"/>
      <c r="AB756" s="50"/>
      <c r="AC756" s="50"/>
      <c r="AD756" s="50"/>
      <c r="AE756" s="50"/>
      <c r="AF756" s="50"/>
      <c r="AG756" s="50"/>
      <c r="AH756" s="50"/>
      <c r="AI756" s="50"/>
    </row>
    <row r="757" spans="9:35">
      <c r="I757" s="50"/>
      <c r="J757" s="50"/>
      <c r="K757" s="50"/>
      <c r="L757" s="50"/>
      <c r="M757" s="50"/>
      <c r="N757" s="50"/>
      <c r="O757" s="50"/>
      <c r="P757" s="50"/>
      <c r="Q757" s="50"/>
      <c r="R757" s="50"/>
      <c r="S757" s="50"/>
      <c r="T757" s="50"/>
      <c r="U757" s="50"/>
      <c r="V757" s="50"/>
      <c r="W757" s="50"/>
      <c r="X757" s="50"/>
      <c r="Y757" s="50"/>
      <c r="Z757" s="50"/>
      <c r="AA757" s="50"/>
      <c r="AB757" s="50"/>
      <c r="AC757" s="50"/>
      <c r="AD757" s="50"/>
      <c r="AE757" s="50"/>
      <c r="AF757" s="50"/>
      <c r="AG757" s="50"/>
      <c r="AH757" s="50"/>
      <c r="AI757" s="50"/>
    </row>
    <row r="758" spans="9:35">
      <c r="I758" s="50"/>
      <c r="J758" s="50"/>
      <c r="K758" s="50"/>
      <c r="L758" s="50"/>
      <c r="M758" s="50"/>
      <c r="N758" s="50"/>
      <c r="O758" s="50"/>
      <c r="P758" s="50"/>
      <c r="Q758" s="50"/>
      <c r="R758" s="50"/>
      <c r="S758" s="50"/>
      <c r="T758" s="50"/>
      <c r="U758" s="50"/>
      <c r="V758" s="50"/>
      <c r="W758" s="50"/>
      <c r="X758" s="50"/>
      <c r="Y758" s="50"/>
      <c r="Z758" s="50"/>
      <c r="AA758" s="50"/>
      <c r="AB758" s="50"/>
      <c r="AC758" s="50"/>
      <c r="AD758" s="50"/>
      <c r="AE758" s="50"/>
      <c r="AF758" s="50"/>
      <c r="AG758" s="50"/>
      <c r="AH758" s="50"/>
      <c r="AI758" s="50"/>
    </row>
    <row r="759" spans="9:35">
      <c r="I759" s="50"/>
      <c r="J759" s="50"/>
      <c r="K759" s="50"/>
      <c r="L759" s="50"/>
      <c r="M759" s="50"/>
      <c r="N759" s="50"/>
      <c r="O759" s="50"/>
      <c r="P759" s="50"/>
      <c r="Q759" s="50"/>
      <c r="R759" s="50"/>
      <c r="S759" s="50"/>
      <c r="T759" s="50"/>
      <c r="U759" s="50"/>
      <c r="V759" s="50"/>
      <c r="W759" s="50"/>
      <c r="X759" s="50"/>
      <c r="Y759" s="50"/>
      <c r="Z759" s="50"/>
      <c r="AA759" s="50"/>
      <c r="AB759" s="50"/>
      <c r="AC759" s="50"/>
      <c r="AD759" s="50"/>
      <c r="AE759" s="50"/>
      <c r="AF759" s="50"/>
      <c r="AG759" s="50"/>
      <c r="AH759" s="50"/>
      <c r="AI759" s="50"/>
    </row>
    <row r="760" spans="9:35">
      <c r="I760" s="50"/>
      <c r="J760" s="50"/>
      <c r="K760" s="50"/>
      <c r="L760" s="50"/>
      <c r="M760" s="50"/>
      <c r="N760" s="50"/>
      <c r="O760" s="50"/>
      <c r="P760" s="50"/>
      <c r="Q760" s="50"/>
      <c r="R760" s="50"/>
      <c r="S760" s="50"/>
      <c r="T760" s="50"/>
      <c r="U760" s="50"/>
      <c r="V760" s="50"/>
      <c r="W760" s="50"/>
      <c r="X760" s="50"/>
      <c r="Y760" s="50"/>
      <c r="Z760" s="50"/>
      <c r="AA760" s="50"/>
      <c r="AB760" s="50"/>
      <c r="AC760" s="50"/>
      <c r="AD760" s="50"/>
      <c r="AE760" s="50"/>
      <c r="AF760" s="50"/>
      <c r="AG760" s="50"/>
      <c r="AH760" s="50"/>
      <c r="AI760" s="50"/>
    </row>
    <row r="761" spans="9:35">
      <c r="I761" s="50"/>
      <c r="J761" s="50"/>
      <c r="K761" s="50"/>
      <c r="L761" s="50"/>
      <c r="M761" s="50"/>
      <c r="N761" s="50"/>
      <c r="O761" s="50"/>
      <c r="P761" s="50"/>
      <c r="Q761" s="50"/>
      <c r="R761" s="50"/>
      <c r="S761" s="50"/>
      <c r="T761" s="50"/>
      <c r="U761" s="50"/>
      <c r="V761" s="50"/>
      <c r="W761" s="50"/>
      <c r="X761" s="50"/>
      <c r="Y761" s="50"/>
      <c r="Z761" s="50"/>
      <c r="AA761" s="50"/>
      <c r="AB761" s="50"/>
      <c r="AC761" s="50"/>
      <c r="AD761" s="50"/>
      <c r="AE761" s="50"/>
      <c r="AF761" s="50"/>
      <c r="AG761" s="50"/>
      <c r="AH761" s="50"/>
      <c r="AI761" s="50"/>
    </row>
    <row r="762" spans="9:35">
      <c r="I762" s="50"/>
      <c r="J762" s="50"/>
      <c r="K762" s="50"/>
      <c r="L762" s="50"/>
      <c r="M762" s="50"/>
      <c r="N762" s="50"/>
      <c r="O762" s="50"/>
      <c r="P762" s="50"/>
      <c r="Q762" s="50"/>
      <c r="R762" s="50"/>
      <c r="S762" s="50"/>
      <c r="T762" s="50"/>
      <c r="U762" s="50"/>
      <c r="V762" s="50"/>
      <c r="W762" s="50"/>
      <c r="X762" s="50"/>
      <c r="Y762" s="50"/>
      <c r="Z762" s="50"/>
      <c r="AA762" s="50"/>
      <c r="AB762" s="50"/>
      <c r="AC762" s="50"/>
      <c r="AD762" s="50"/>
      <c r="AE762" s="50"/>
      <c r="AF762" s="50"/>
      <c r="AG762" s="50"/>
      <c r="AH762" s="50"/>
      <c r="AI762" s="50"/>
    </row>
    <row r="763" spans="9:35">
      <c r="I763" s="50"/>
      <c r="J763" s="50"/>
      <c r="K763" s="50"/>
      <c r="L763" s="50"/>
      <c r="M763" s="50"/>
      <c r="N763" s="50"/>
      <c r="O763" s="50"/>
      <c r="P763" s="50"/>
      <c r="Q763" s="50"/>
      <c r="R763" s="50"/>
      <c r="S763" s="50"/>
      <c r="T763" s="50"/>
      <c r="U763" s="50"/>
      <c r="V763" s="50"/>
      <c r="W763" s="50"/>
      <c r="X763" s="50"/>
      <c r="Y763" s="50"/>
      <c r="Z763" s="50"/>
      <c r="AA763" s="50"/>
      <c r="AB763" s="50"/>
      <c r="AC763" s="50"/>
      <c r="AD763" s="50"/>
      <c r="AE763" s="50"/>
      <c r="AF763" s="50"/>
      <c r="AG763" s="50"/>
      <c r="AH763" s="50"/>
      <c r="AI763" s="50"/>
    </row>
    <row r="764" spans="9:35">
      <c r="I764" s="50"/>
      <c r="J764" s="50"/>
      <c r="K764" s="50"/>
      <c r="L764" s="50"/>
      <c r="M764" s="50"/>
      <c r="N764" s="50"/>
      <c r="O764" s="50"/>
      <c r="P764" s="50"/>
      <c r="Q764" s="50"/>
      <c r="R764" s="50"/>
      <c r="S764" s="50"/>
      <c r="T764" s="50"/>
      <c r="U764" s="50"/>
      <c r="V764" s="50"/>
      <c r="W764" s="50"/>
      <c r="X764" s="50"/>
      <c r="Y764" s="50"/>
      <c r="Z764" s="50"/>
      <c r="AA764" s="50"/>
      <c r="AB764" s="50"/>
      <c r="AC764" s="50"/>
      <c r="AD764" s="50"/>
      <c r="AE764" s="50"/>
      <c r="AF764" s="50"/>
      <c r="AG764" s="50"/>
      <c r="AH764" s="50"/>
      <c r="AI764" s="50"/>
    </row>
    <row r="765" spans="9:35">
      <c r="I765" s="50"/>
      <c r="J765" s="50"/>
      <c r="K765" s="50"/>
      <c r="L765" s="50"/>
      <c r="M765" s="50"/>
      <c r="N765" s="50"/>
      <c r="O765" s="50"/>
      <c r="P765" s="50"/>
      <c r="Q765" s="50"/>
      <c r="R765" s="50"/>
      <c r="S765" s="50"/>
      <c r="T765" s="50"/>
      <c r="U765" s="50"/>
      <c r="V765" s="50"/>
      <c r="W765" s="50"/>
      <c r="X765" s="50"/>
      <c r="Y765" s="50"/>
      <c r="Z765" s="50"/>
      <c r="AA765" s="50"/>
      <c r="AB765" s="50"/>
      <c r="AC765" s="50"/>
      <c r="AD765" s="50"/>
      <c r="AE765" s="50"/>
      <c r="AF765" s="50"/>
      <c r="AG765" s="50"/>
      <c r="AH765" s="50"/>
      <c r="AI765" s="50"/>
    </row>
    <row r="766" spans="9:35">
      <c r="I766" s="50"/>
      <c r="J766" s="50"/>
      <c r="K766" s="50"/>
      <c r="L766" s="50"/>
      <c r="M766" s="50"/>
      <c r="N766" s="50"/>
      <c r="O766" s="50"/>
      <c r="P766" s="50"/>
      <c r="Q766" s="50"/>
      <c r="R766" s="50"/>
      <c r="S766" s="50"/>
      <c r="T766" s="50"/>
      <c r="U766" s="50"/>
      <c r="V766" s="50"/>
      <c r="W766" s="50"/>
      <c r="X766" s="50"/>
      <c r="Y766" s="50"/>
      <c r="Z766" s="50"/>
      <c r="AA766" s="50"/>
      <c r="AB766" s="50"/>
      <c r="AC766" s="50"/>
      <c r="AD766" s="50"/>
      <c r="AE766" s="50"/>
      <c r="AF766" s="50"/>
      <c r="AG766" s="50"/>
      <c r="AH766" s="50"/>
      <c r="AI766" s="50"/>
    </row>
    <row r="767" spans="9:35">
      <c r="I767" s="50"/>
      <c r="J767" s="50"/>
      <c r="K767" s="50"/>
      <c r="L767" s="50"/>
      <c r="M767" s="50"/>
      <c r="N767" s="50"/>
      <c r="O767" s="50"/>
      <c r="P767" s="50"/>
      <c r="Q767" s="50"/>
      <c r="R767" s="50"/>
      <c r="S767" s="50"/>
      <c r="T767" s="50"/>
      <c r="U767" s="50"/>
      <c r="V767" s="50"/>
      <c r="W767" s="50"/>
      <c r="X767" s="50"/>
      <c r="Y767" s="50"/>
      <c r="Z767" s="50"/>
      <c r="AA767" s="50"/>
      <c r="AB767" s="50"/>
      <c r="AC767" s="50"/>
      <c r="AD767" s="50"/>
      <c r="AE767" s="50"/>
      <c r="AF767" s="50"/>
      <c r="AG767" s="50"/>
      <c r="AH767" s="50"/>
      <c r="AI767" s="50"/>
    </row>
    <row r="768" spans="9:35">
      <c r="I768" s="50"/>
      <c r="J768" s="50"/>
      <c r="K768" s="50"/>
      <c r="L768" s="50"/>
      <c r="M768" s="50"/>
      <c r="N768" s="50"/>
      <c r="O768" s="50"/>
      <c r="P768" s="50"/>
      <c r="Q768" s="50"/>
      <c r="R768" s="50"/>
      <c r="S768" s="50"/>
      <c r="T768" s="50"/>
      <c r="U768" s="50"/>
      <c r="V768" s="50"/>
      <c r="W768" s="50"/>
      <c r="X768" s="50"/>
      <c r="Y768" s="50"/>
      <c r="Z768" s="50"/>
      <c r="AA768" s="50"/>
      <c r="AB768" s="50"/>
      <c r="AC768" s="50"/>
      <c r="AD768" s="50"/>
      <c r="AE768" s="50"/>
      <c r="AF768" s="50"/>
      <c r="AG768" s="50"/>
      <c r="AH768" s="50"/>
      <c r="AI768" s="50"/>
    </row>
    <row r="769" spans="9:35">
      <c r="I769" s="50"/>
      <c r="J769" s="50"/>
      <c r="K769" s="50"/>
      <c r="L769" s="50"/>
      <c r="M769" s="50"/>
      <c r="N769" s="50"/>
      <c r="O769" s="50"/>
      <c r="P769" s="50"/>
      <c r="Q769" s="50"/>
      <c r="R769" s="50"/>
      <c r="S769" s="50"/>
      <c r="T769" s="50"/>
      <c r="U769" s="50"/>
      <c r="V769" s="50"/>
      <c r="W769" s="50"/>
      <c r="X769" s="50"/>
      <c r="Y769" s="50"/>
      <c r="Z769" s="50"/>
      <c r="AA769" s="50"/>
      <c r="AB769" s="50"/>
      <c r="AC769" s="50"/>
      <c r="AD769" s="50"/>
      <c r="AE769" s="50"/>
      <c r="AF769" s="50"/>
      <c r="AG769" s="50"/>
      <c r="AH769" s="50"/>
      <c r="AI769" s="50"/>
    </row>
    <row r="770" spans="9:35">
      <c r="I770" s="50"/>
      <c r="J770" s="50"/>
      <c r="K770" s="50"/>
      <c r="L770" s="50"/>
      <c r="M770" s="50"/>
      <c r="N770" s="50"/>
      <c r="O770" s="50"/>
      <c r="P770" s="50"/>
      <c r="Q770" s="50"/>
      <c r="R770" s="50"/>
      <c r="S770" s="50"/>
      <c r="T770" s="50"/>
      <c r="U770" s="50"/>
      <c r="V770" s="50"/>
      <c r="W770" s="50"/>
      <c r="X770" s="50"/>
      <c r="Y770" s="50"/>
      <c r="Z770" s="50"/>
      <c r="AA770" s="50"/>
      <c r="AB770" s="50"/>
      <c r="AC770" s="50"/>
      <c r="AD770" s="50"/>
      <c r="AE770" s="50"/>
      <c r="AF770" s="50"/>
      <c r="AG770" s="50"/>
      <c r="AH770" s="50"/>
      <c r="AI770" s="50"/>
    </row>
    <row r="771" spans="9:35">
      <c r="I771" s="50"/>
      <c r="J771" s="50"/>
      <c r="K771" s="50"/>
      <c r="L771" s="50"/>
      <c r="M771" s="50"/>
      <c r="N771" s="50"/>
      <c r="O771" s="50"/>
      <c r="P771" s="50"/>
      <c r="Q771" s="50"/>
      <c r="R771" s="50"/>
      <c r="S771" s="50"/>
      <c r="T771" s="50"/>
      <c r="U771" s="50"/>
      <c r="V771" s="50"/>
      <c r="W771" s="50"/>
      <c r="X771" s="50"/>
      <c r="Y771" s="50"/>
      <c r="Z771" s="50"/>
      <c r="AA771" s="50"/>
      <c r="AB771" s="50"/>
      <c r="AC771" s="50"/>
      <c r="AD771" s="50"/>
      <c r="AE771" s="50"/>
      <c r="AF771" s="50"/>
      <c r="AG771" s="50"/>
      <c r="AH771" s="50"/>
      <c r="AI771" s="50"/>
    </row>
    <row r="772" spans="9:35">
      <c r="I772" s="50"/>
      <c r="J772" s="50"/>
      <c r="K772" s="50"/>
      <c r="L772" s="50"/>
      <c r="M772" s="50"/>
      <c r="N772" s="50"/>
      <c r="O772" s="50"/>
      <c r="P772" s="50"/>
      <c r="Q772" s="50"/>
      <c r="R772" s="50"/>
      <c r="S772" s="50"/>
      <c r="T772" s="50"/>
      <c r="U772" s="50"/>
      <c r="V772" s="50"/>
      <c r="W772" s="50"/>
      <c r="X772" s="50"/>
      <c r="Y772" s="50"/>
      <c r="Z772" s="50"/>
      <c r="AA772" s="50"/>
      <c r="AB772" s="50"/>
      <c r="AC772" s="50"/>
      <c r="AD772" s="50"/>
      <c r="AE772" s="50"/>
      <c r="AF772" s="50"/>
      <c r="AG772" s="50"/>
      <c r="AH772" s="50"/>
      <c r="AI772" s="50"/>
    </row>
    <row r="773" spans="9:35">
      <c r="I773" s="50"/>
      <c r="J773" s="50"/>
      <c r="K773" s="50"/>
      <c r="L773" s="50"/>
      <c r="M773" s="50"/>
      <c r="N773" s="50"/>
      <c r="O773" s="50"/>
      <c r="P773" s="50"/>
      <c r="Q773" s="50"/>
      <c r="R773" s="50"/>
      <c r="S773" s="50"/>
      <c r="T773" s="50"/>
      <c r="U773" s="50"/>
      <c r="V773" s="50"/>
      <c r="W773" s="50"/>
      <c r="X773" s="50"/>
      <c r="Y773" s="50"/>
      <c r="Z773" s="50"/>
      <c r="AA773" s="50"/>
      <c r="AB773" s="50"/>
      <c r="AC773" s="50"/>
      <c r="AD773" s="50"/>
      <c r="AE773" s="50"/>
      <c r="AF773" s="50"/>
      <c r="AG773" s="50"/>
      <c r="AH773" s="50"/>
      <c r="AI773" s="50"/>
    </row>
    <row r="774" spans="9:35">
      <c r="I774" s="50"/>
      <c r="J774" s="50"/>
      <c r="K774" s="50"/>
      <c r="L774" s="50"/>
      <c r="M774" s="50"/>
      <c r="N774" s="50"/>
      <c r="O774" s="50"/>
      <c r="P774" s="50"/>
      <c r="Q774" s="50"/>
      <c r="R774" s="50"/>
      <c r="S774" s="50"/>
      <c r="T774" s="50"/>
      <c r="U774" s="50"/>
      <c r="V774" s="50"/>
      <c r="W774" s="50"/>
      <c r="X774" s="50"/>
      <c r="Y774" s="50"/>
      <c r="Z774" s="50"/>
      <c r="AA774" s="50"/>
      <c r="AB774" s="50"/>
      <c r="AC774" s="50"/>
      <c r="AD774" s="50"/>
      <c r="AE774" s="50"/>
      <c r="AF774" s="50"/>
      <c r="AG774" s="50"/>
      <c r="AH774" s="50"/>
      <c r="AI774" s="50"/>
    </row>
    <row r="775" spans="9:35">
      <c r="I775" s="50"/>
      <c r="J775" s="50"/>
      <c r="K775" s="50"/>
      <c r="L775" s="50"/>
      <c r="M775" s="50"/>
      <c r="N775" s="50"/>
      <c r="O775" s="50"/>
      <c r="P775" s="50"/>
      <c r="Q775" s="50"/>
      <c r="R775" s="50"/>
      <c r="S775" s="50"/>
      <c r="T775" s="50"/>
      <c r="U775" s="50"/>
      <c r="V775" s="50"/>
      <c r="W775" s="50"/>
      <c r="X775" s="50"/>
      <c r="Y775" s="50"/>
      <c r="Z775" s="50"/>
      <c r="AA775" s="50"/>
      <c r="AB775" s="50"/>
      <c r="AC775" s="50"/>
      <c r="AD775" s="50"/>
      <c r="AE775" s="50"/>
      <c r="AF775" s="50"/>
      <c r="AG775" s="50"/>
      <c r="AH775" s="50"/>
      <c r="AI775" s="50"/>
    </row>
    <row r="776" spans="9:35">
      <c r="I776" s="50"/>
      <c r="J776" s="50"/>
      <c r="K776" s="50"/>
      <c r="L776" s="50"/>
      <c r="M776" s="50"/>
      <c r="N776" s="50"/>
      <c r="O776" s="50"/>
      <c r="P776" s="50"/>
      <c r="Q776" s="50"/>
      <c r="R776" s="50"/>
      <c r="S776" s="50"/>
      <c r="T776" s="50"/>
      <c r="U776" s="50"/>
      <c r="V776" s="50"/>
      <c r="W776" s="50"/>
      <c r="X776" s="50"/>
      <c r="Y776" s="50"/>
      <c r="Z776" s="50"/>
      <c r="AA776" s="50"/>
      <c r="AB776" s="50"/>
      <c r="AC776" s="50"/>
      <c r="AD776" s="50"/>
      <c r="AE776" s="50"/>
      <c r="AF776" s="50"/>
      <c r="AG776" s="50"/>
      <c r="AH776" s="50"/>
      <c r="AI776" s="50"/>
    </row>
    <row r="777" spans="9:35">
      <c r="I777" s="50"/>
      <c r="J777" s="50"/>
      <c r="K777" s="50"/>
      <c r="L777" s="50"/>
      <c r="M777" s="50"/>
      <c r="N777" s="50"/>
      <c r="O777" s="50"/>
      <c r="P777" s="50"/>
      <c r="Q777" s="50"/>
      <c r="R777" s="50"/>
      <c r="S777" s="50"/>
      <c r="T777" s="50"/>
      <c r="U777" s="50"/>
      <c r="V777" s="50"/>
      <c r="W777" s="50"/>
      <c r="X777" s="50"/>
      <c r="Y777" s="50"/>
      <c r="Z777" s="50"/>
      <c r="AA777" s="50"/>
      <c r="AB777" s="50"/>
      <c r="AC777" s="50"/>
      <c r="AD777" s="50"/>
      <c r="AE777" s="50"/>
      <c r="AF777" s="50"/>
      <c r="AG777" s="50"/>
      <c r="AH777" s="50"/>
      <c r="AI777" s="50"/>
    </row>
    <row r="778" spans="9:35">
      <c r="I778" s="50"/>
      <c r="J778" s="50"/>
      <c r="K778" s="50"/>
      <c r="L778" s="50"/>
      <c r="M778" s="50"/>
      <c r="N778" s="50"/>
      <c r="O778" s="50"/>
      <c r="P778" s="50"/>
      <c r="Q778" s="50"/>
      <c r="R778" s="50"/>
      <c r="S778" s="50"/>
      <c r="T778" s="50"/>
      <c r="U778" s="50"/>
      <c r="V778" s="50"/>
      <c r="W778" s="50"/>
      <c r="X778" s="50"/>
      <c r="Y778" s="50"/>
      <c r="Z778" s="50"/>
      <c r="AA778" s="50"/>
      <c r="AB778" s="50"/>
      <c r="AC778" s="50"/>
      <c r="AD778" s="50"/>
      <c r="AE778" s="50"/>
      <c r="AF778" s="50"/>
      <c r="AG778" s="50"/>
      <c r="AH778" s="50"/>
      <c r="AI778" s="50"/>
    </row>
    <row r="779" spans="9:35">
      <c r="I779" s="50"/>
      <c r="J779" s="50"/>
      <c r="K779" s="50"/>
      <c r="L779" s="50"/>
      <c r="M779" s="50"/>
      <c r="N779" s="50"/>
      <c r="O779" s="50"/>
      <c r="P779" s="50"/>
      <c r="Q779" s="50"/>
      <c r="R779" s="50"/>
      <c r="S779" s="50"/>
      <c r="T779" s="50"/>
      <c r="U779" s="50"/>
      <c r="V779" s="50"/>
      <c r="W779" s="50"/>
      <c r="X779" s="50"/>
      <c r="Y779" s="50"/>
      <c r="Z779" s="50"/>
      <c r="AA779" s="50"/>
      <c r="AB779" s="50"/>
      <c r="AC779" s="50"/>
      <c r="AD779" s="50"/>
      <c r="AE779" s="50"/>
      <c r="AF779" s="50"/>
      <c r="AG779" s="50"/>
      <c r="AH779" s="50"/>
      <c r="AI779" s="50"/>
    </row>
    <row r="780" spans="9:35">
      <c r="I780" s="50"/>
      <c r="J780" s="50"/>
      <c r="K780" s="50"/>
      <c r="L780" s="50"/>
      <c r="M780" s="50"/>
      <c r="N780" s="50"/>
      <c r="O780" s="50"/>
      <c r="P780" s="50"/>
      <c r="Q780" s="50"/>
      <c r="R780" s="50"/>
      <c r="S780" s="50"/>
      <c r="T780" s="50"/>
      <c r="U780" s="50"/>
      <c r="V780" s="50"/>
      <c r="W780" s="50"/>
      <c r="X780" s="50"/>
      <c r="Y780" s="50"/>
      <c r="Z780" s="50"/>
      <c r="AA780" s="50"/>
      <c r="AB780" s="50"/>
      <c r="AC780" s="50"/>
      <c r="AD780" s="50"/>
      <c r="AE780" s="50"/>
      <c r="AF780" s="50"/>
      <c r="AG780" s="50"/>
      <c r="AH780" s="50"/>
      <c r="AI780" s="50"/>
    </row>
    <row r="781" spans="9:35">
      <c r="I781" s="50"/>
      <c r="J781" s="50"/>
      <c r="K781" s="50"/>
      <c r="L781" s="50"/>
      <c r="M781" s="50"/>
      <c r="N781" s="50"/>
      <c r="O781" s="50"/>
      <c r="P781" s="50"/>
      <c r="Q781" s="50"/>
      <c r="R781" s="50"/>
      <c r="S781" s="50"/>
      <c r="T781" s="50"/>
      <c r="U781" s="50"/>
      <c r="V781" s="50"/>
      <c r="W781" s="50"/>
      <c r="X781" s="50"/>
      <c r="Y781" s="50"/>
      <c r="Z781" s="50"/>
      <c r="AA781" s="50"/>
      <c r="AB781" s="50"/>
      <c r="AC781" s="50"/>
      <c r="AD781" s="50"/>
      <c r="AE781" s="50"/>
      <c r="AF781" s="50"/>
      <c r="AG781" s="50"/>
      <c r="AH781" s="50"/>
      <c r="AI781" s="50"/>
    </row>
    <row r="782" spans="9:35">
      <c r="I782" s="50"/>
      <c r="J782" s="50"/>
      <c r="K782" s="50"/>
      <c r="L782" s="50"/>
      <c r="M782" s="50"/>
      <c r="N782" s="50"/>
      <c r="O782" s="50"/>
      <c r="P782" s="50"/>
      <c r="Q782" s="50"/>
      <c r="R782" s="50"/>
      <c r="S782" s="50"/>
      <c r="T782" s="50"/>
      <c r="U782" s="50"/>
      <c r="V782" s="50"/>
      <c r="W782" s="50"/>
      <c r="X782" s="50"/>
      <c r="Y782" s="50"/>
      <c r="Z782" s="50"/>
      <c r="AA782" s="50"/>
      <c r="AB782" s="50"/>
      <c r="AC782" s="50"/>
      <c r="AD782" s="50"/>
      <c r="AE782" s="50"/>
      <c r="AF782" s="50"/>
      <c r="AG782" s="50"/>
      <c r="AH782" s="50"/>
      <c r="AI782" s="50"/>
    </row>
    <row r="783" spans="9:35">
      <c r="I783" s="50"/>
      <c r="J783" s="50"/>
      <c r="K783" s="50"/>
      <c r="L783" s="50"/>
      <c r="M783" s="50"/>
      <c r="N783" s="50"/>
      <c r="O783" s="50"/>
      <c r="P783" s="50"/>
      <c r="Q783" s="50"/>
      <c r="R783" s="50"/>
      <c r="S783" s="50"/>
      <c r="T783" s="50"/>
      <c r="U783" s="50"/>
      <c r="V783" s="50"/>
      <c r="W783" s="50"/>
      <c r="X783" s="50"/>
      <c r="Y783" s="50"/>
      <c r="Z783" s="50"/>
      <c r="AA783" s="50"/>
      <c r="AB783" s="50"/>
      <c r="AC783" s="50"/>
      <c r="AD783" s="50"/>
      <c r="AE783" s="50"/>
      <c r="AF783" s="50"/>
      <c r="AG783" s="50"/>
      <c r="AH783" s="50"/>
      <c r="AI783" s="50"/>
    </row>
    <row r="784" spans="9:35">
      <c r="I784" s="50"/>
      <c r="J784" s="50"/>
      <c r="K784" s="50"/>
      <c r="L784" s="50"/>
      <c r="M784" s="50"/>
      <c r="N784" s="50"/>
      <c r="O784" s="50"/>
      <c r="P784" s="50"/>
      <c r="Q784" s="50"/>
      <c r="R784" s="50"/>
      <c r="S784" s="50"/>
      <c r="T784" s="50"/>
      <c r="U784" s="50"/>
      <c r="V784" s="50"/>
      <c r="W784" s="50"/>
      <c r="X784" s="50"/>
      <c r="Y784" s="50"/>
      <c r="Z784" s="50"/>
      <c r="AA784" s="50"/>
      <c r="AB784" s="50"/>
      <c r="AC784" s="50"/>
      <c r="AD784" s="50"/>
      <c r="AE784" s="50"/>
      <c r="AF784" s="50"/>
      <c r="AG784" s="50"/>
      <c r="AH784" s="50"/>
      <c r="AI784" s="50"/>
    </row>
    <row r="785" spans="9:35">
      <c r="I785" s="50"/>
      <c r="J785" s="50"/>
      <c r="K785" s="50"/>
      <c r="L785" s="50"/>
      <c r="M785" s="50"/>
      <c r="N785" s="50"/>
      <c r="O785" s="50"/>
      <c r="P785" s="50"/>
      <c r="Q785" s="50"/>
      <c r="R785" s="50"/>
      <c r="S785" s="50"/>
      <c r="T785" s="50"/>
      <c r="U785" s="50"/>
      <c r="V785" s="50"/>
      <c r="W785" s="50"/>
      <c r="X785" s="50"/>
      <c r="Y785" s="50"/>
      <c r="Z785" s="50"/>
      <c r="AA785" s="50"/>
      <c r="AB785" s="50"/>
      <c r="AC785" s="50"/>
      <c r="AD785" s="50"/>
      <c r="AE785" s="50"/>
      <c r="AF785" s="50"/>
      <c r="AG785" s="50"/>
      <c r="AH785" s="50"/>
      <c r="AI785" s="50"/>
    </row>
    <row r="786" spans="9:35">
      <c r="I786" s="50"/>
      <c r="J786" s="50"/>
      <c r="K786" s="50"/>
      <c r="L786" s="50"/>
      <c r="M786" s="50"/>
      <c r="N786" s="50"/>
      <c r="O786" s="50"/>
      <c r="P786" s="50"/>
      <c r="Q786" s="50"/>
      <c r="R786" s="50"/>
      <c r="S786" s="50"/>
      <c r="T786" s="50"/>
      <c r="U786" s="50"/>
      <c r="V786" s="50"/>
      <c r="W786" s="50"/>
      <c r="X786" s="50"/>
      <c r="Y786" s="50"/>
      <c r="Z786" s="50"/>
      <c r="AA786" s="50"/>
      <c r="AB786" s="50"/>
      <c r="AC786" s="50"/>
      <c r="AD786" s="50"/>
      <c r="AE786" s="50"/>
      <c r="AF786" s="50"/>
      <c r="AG786" s="50"/>
      <c r="AH786" s="50"/>
      <c r="AI786" s="50"/>
    </row>
    <row r="787" spans="9:35">
      <c r="I787" s="50"/>
      <c r="J787" s="50"/>
      <c r="K787" s="50"/>
      <c r="L787" s="50"/>
      <c r="M787" s="50"/>
      <c r="N787" s="50"/>
      <c r="O787" s="50"/>
      <c r="P787" s="50"/>
      <c r="Q787" s="50"/>
      <c r="R787" s="50"/>
      <c r="S787" s="50"/>
      <c r="T787" s="50"/>
      <c r="U787" s="50"/>
      <c r="V787" s="50"/>
      <c r="W787" s="50"/>
      <c r="X787" s="50"/>
      <c r="Y787" s="50"/>
      <c r="Z787" s="50"/>
      <c r="AA787" s="50"/>
      <c r="AB787" s="50"/>
      <c r="AC787" s="50"/>
      <c r="AD787" s="50"/>
      <c r="AE787" s="50"/>
      <c r="AF787" s="50"/>
      <c r="AG787" s="50"/>
      <c r="AH787" s="50"/>
      <c r="AI787" s="50"/>
    </row>
    <row r="788" spans="9:35">
      <c r="I788" s="50"/>
      <c r="J788" s="50"/>
      <c r="K788" s="50"/>
      <c r="L788" s="50"/>
      <c r="M788" s="50"/>
      <c r="N788" s="50"/>
      <c r="O788" s="50"/>
      <c r="P788" s="50"/>
      <c r="Q788" s="50"/>
      <c r="R788" s="50"/>
      <c r="S788" s="50"/>
      <c r="T788" s="50"/>
      <c r="U788" s="50"/>
      <c r="V788" s="50"/>
      <c r="W788" s="50"/>
      <c r="X788" s="50"/>
      <c r="Y788" s="50"/>
      <c r="Z788" s="50"/>
      <c r="AA788" s="50"/>
      <c r="AB788" s="50"/>
      <c r="AC788" s="50"/>
      <c r="AD788" s="50"/>
      <c r="AE788" s="50"/>
      <c r="AF788" s="50"/>
      <c r="AG788" s="50"/>
      <c r="AH788" s="50"/>
      <c r="AI788" s="50"/>
    </row>
    <row r="789" spans="9:35">
      <c r="I789" s="50"/>
      <c r="J789" s="50"/>
      <c r="K789" s="50"/>
      <c r="L789" s="50"/>
      <c r="M789" s="50"/>
      <c r="N789" s="50"/>
      <c r="O789" s="50"/>
      <c r="P789" s="50"/>
      <c r="Q789" s="50"/>
      <c r="R789" s="50"/>
      <c r="S789" s="50"/>
      <c r="T789" s="50"/>
      <c r="U789" s="50"/>
      <c r="V789" s="50"/>
      <c r="W789" s="50"/>
      <c r="X789" s="50"/>
      <c r="Y789" s="50"/>
      <c r="Z789" s="50"/>
      <c r="AA789" s="50"/>
      <c r="AB789" s="50"/>
      <c r="AC789" s="50"/>
      <c r="AD789" s="50"/>
      <c r="AE789" s="50"/>
      <c r="AF789" s="50"/>
      <c r="AG789" s="50"/>
      <c r="AH789" s="50"/>
      <c r="AI789" s="50"/>
    </row>
    <row r="790" spans="9:35">
      <c r="I790" s="50"/>
      <c r="J790" s="50"/>
      <c r="K790" s="50"/>
      <c r="L790" s="50"/>
      <c r="M790" s="50"/>
      <c r="N790" s="50"/>
      <c r="O790" s="50"/>
      <c r="P790" s="50"/>
      <c r="Q790" s="50"/>
      <c r="R790" s="50"/>
      <c r="S790" s="50"/>
      <c r="T790" s="50"/>
      <c r="U790" s="50"/>
      <c r="V790" s="50"/>
      <c r="W790" s="50"/>
      <c r="X790" s="50"/>
      <c r="Y790" s="50"/>
      <c r="Z790" s="50"/>
      <c r="AA790" s="50"/>
      <c r="AB790" s="50"/>
      <c r="AC790" s="50"/>
      <c r="AD790" s="50"/>
      <c r="AE790" s="50"/>
      <c r="AF790" s="50"/>
      <c r="AG790" s="50"/>
      <c r="AH790" s="50"/>
      <c r="AI790" s="50"/>
    </row>
    <row r="791" spans="9:35">
      <c r="I791" s="50"/>
      <c r="J791" s="50"/>
      <c r="K791" s="50"/>
      <c r="L791" s="50"/>
      <c r="M791" s="50"/>
      <c r="N791" s="50"/>
      <c r="O791" s="50"/>
      <c r="P791" s="50"/>
      <c r="Q791" s="50"/>
      <c r="R791" s="50"/>
      <c r="S791" s="50"/>
      <c r="T791" s="50"/>
      <c r="U791" s="50"/>
      <c r="V791" s="50"/>
      <c r="W791" s="50"/>
      <c r="X791" s="50"/>
      <c r="Y791" s="50"/>
      <c r="Z791" s="50"/>
      <c r="AA791" s="50"/>
      <c r="AB791" s="50"/>
      <c r="AC791" s="50"/>
      <c r="AD791" s="50"/>
      <c r="AE791" s="50"/>
      <c r="AF791" s="50"/>
      <c r="AG791" s="50"/>
      <c r="AH791" s="50"/>
      <c r="AI791" s="50"/>
    </row>
    <row r="792" spans="9:35">
      <c r="I792" s="50"/>
      <c r="J792" s="50"/>
      <c r="K792" s="50"/>
      <c r="L792" s="50"/>
      <c r="M792" s="50"/>
      <c r="N792" s="50"/>
      <c r="O792" s="50"/>
      <c r="P792" s="50"/>
      <c r="Q792" s="50"/>
      <c r="R792" s="50"/>
      <c r="S792" s="50"/>
      <c r="T792" s="50"/>
      <c r="U792" s="50"/>
      <c r="V792" s="50"/>
      <c r="W792" s="50"/>
      <c r="X792" s="50"/>
      <c r="Y792" s="50"/>
      <c r="Z792" s="50"/>
      <c r="AA792" s="50"/>
      <c r="AB792" s="50"/>
      <c r="AC792" s="50"/>
      <c r="AD792" s="50"/>
      <c r="AE792" s="50"/>
      <c r="AF792" s="50"/>
      <c r="AG792" s="50"/>
      <c r="AH792" s="50"/>
      <c r="AI792" s="50"/>
    </row>
    <row r="793" spans="9:35">
      <c r="I793" s="50"/>
      <c r="J793" s="50"/>
      <c r="K793" s="50"/>
      <c r="L793" s="50"/>
      <c r="M793" s="50"/>
      <c r="N793" s="50"/>
      <c r="O793" s="50"/>
      <c r="P793" s="50"/>
      <c r="Q793" s="50"/>
      <c r="R793" s="50"/>
      <c r="S793" s="50"/>
      <c r="T793" s="50"/>
      <c r="U793" s="50"/>
      <c r="V793" s="50"/>
      <c r="W793" s="50"/>
      <c r="X793" s="50"/>
      <c r="Y793" s="50"/>
      <c r="Z793" s="50"/>
      <c r="AA793" s="50"/>
      <c r="AB793" s="50"/>
      <c r="AC793" s="50"/>
      <c r="AD793" s="50"/>
      <c r="AE793" s="50"/>
      <c r="AF793" s="50"/>
      <c r="AG793" s="50"/>
      <c r="AH793" s="50"/>
      <c r="AI793" s="50"/>
    </row>
    <row r="794" spans="9:35">
      <c r="I794" s="50"/>
      <c r="J794" s="50"/>
      <c r="K794" s="50"/>
      <c r="L794" s="50"/>
      <c r="M794" s="50"/>
      <c r="N794" s="50"/>
      <c r="O794" s="50"/>
      <c r="P794" s="50"/>
      <c r="Q794" s="50"/>
      <c r="R794" s="50"/>
      <c r="S794" s="50"/>
      <c r="T794" s="50"/>
      <c r="U794" s="50"/>
      <c r="V794" s="50"/>
      <c r="W794" s="50"/>
      <c r="X794" s="50"/>
      <c r="Y794" s="50"/>
      <c r="Z794" s="50"/>
      <c r="AA794" s="50"/>
      <c r="AB794" s="50"/>
      <c r="AC794" s="50"/>
      <c r="AD794" s="50"/>
      <c r="AE794" s="50"/>
      <c r="AF794" s="50"/>
      <c r="AG794" s="50"/>
      <c r="AH794" s="50"/>
      <c r="AI794" s="50"/>
    </row>
    <row r="795" spans="9:35">
      <c r="I795" s="50"/>
      <c r="J795" s="50"/>
      <c r="K795" s="50"/>
      <c r="L795" s="50"/>
      <c r="M795" s="50"/>
      <c r="N795" s="50"/>
      <c r="O795" s="50"/>
      <c r="P795" s="50"/>
      <c r="Q795" s="50"/>
      <c r="R795" s="50"/>
      <c r="S795" s="50"/>
      <c r="T795" s="50"/>
      <c r="U795" s="50"/>
      <c r="V795" s="50"/>
      <c r="W795" s="50"/>
      <c r="X795" s="50"/>
      <c r="Y795" s="50"/>
      <c r="Z795" s="50"/>
      <c r="AA795" s="50"/>
      <c r="AB795" s="50"/>
      <c r="AC795" s="50"/>
      <c r="AD795" s="50"/>
      <c r="AE795" s="50"/>
      <c r="AF795" s="50"/>
      <c r="AG795" s="50"/>
      <c r="AH795" s="50"/>
      <c r="AI795" s="50"/>
    </row>
    <row r="796" spans="9:35">
      <c r="I796" s="50"/>
      <c r="J796" s="50"/>
      <c r="K796" s="50"/>
      <c r="L796" s="50"/>
      <c r="M796" s="50"/>
      <c r="N796" s="50"/>
      <c r="O796" s="50"/>
      <c r="P796" s="50"/>
      <c r="Q796" s="50"/>
      <c r="R796" s="50"/>
      <c r="S796" s="50"/>
      <c r="T796" s="50"/>
      <c r="U796" s="50"/>
      <c r="V796" s="50"/>
      <c r="W796" s="50"/>
      <c r="X796" s="50"/>
      <c r="Y796" s="50"/>
      <c r="Z796" s="50"/>
      <c r="AA796" s="50"/>
      <c r="AB796" s="50"/>
      <c r="AC796" s="50"/>
      <c r="AD796" s="50"/>
      <c r="AE796" s="50"/>
      <c r="AF796" s="50"/>
      <c r="AG796" s="50"/>
      <c r="AH796" s="50"/>
      <c r="AI796" s="50"/>
    </row>
    <row r="797" spans="9:35">
      <c r="I797" s="50"/>
      <c r="J797" s="50"/>
      <c r="K797" s="50"/>
      <c r="L797" s="50"/>
      <c r="M797" s="50"/>
      <c r="N797" s="50"/>
      <c r="O797" s="50"/>
      <c r="P797" s="50"/>
      <c r="Q797" s="50"/>
      <c r="R797" s="50"/>
      <c r="S797" s="50"/>
      <c r="T797" s="50"/>
      <c r="U797" s="50"/>
      <c r="V797" s="50"/>
      <c r="W797" s="50"/>
      <c r="X797" s="50"/>
      <c r="Y797" s="50"/>
      <c r="Z797" s="50"/>
      <c r="AA797" s="50"/>
      <c r="AB797" s="50"/>
      <c r="AC797" s="50"/>
      <c r="AD797" s="50"/>
      <c r="AE797" s="50"/>
      <c r="AF797" s="50"/>
      <c r="AG797" s="50"/>
      <c r="AH797" s="50"/>
      <c r="AI797" s="50"/>
    </row>
    <row r="798" spans="9:35">
      <c r="I798" s="50"/>
      <c r="J798" s="50"/>
      <c r="K798" s="50"/>
      <c r="L798" s="50"/>
      <c r="M798" s="50"/>
      <c r="N798" s="50"/>
      <c r="O798" s="50"/>
      <c r="P798" s="50"/>
      <c r="Q798" s="50"/>
      <c r="R798" s="50"/>
      <c r="S798" s="50"/>
      <c r="T798" s="50"/>
      <c r="U798" s="50"/>
      <c r="V798" s="50"/>
      <c r="W798" s="50"/>
      <c r="X798" s="50"/>
      <c r="Y798" s="50"/>
      <c r="Z798" s="50"/>
      <c r="AA798" s="50"/>
      <c r="AB798" s="50"/>
      <c r="AC798" s="50"/>
      <c r="AD798" s="50"/>
      <c r="AE798" s="50"/>
      <c r="AF798" s="50"/>
      <c r="AG798" s="50"/>
      <c r="AH798" s="50"/>
      <c r="AI798" s="50"/>
    </row>
    <row r="799" spans="9:35">
      <c r="I799" s="50"/>
      <c r="J799" s="50"/>
      <c r="K799" s="50"/>
      <c r="L799" s="50"/>
      <c r="M799" s="50"/>
      <c r="N799" s="50"/>
      <c r="O799" s="50"/>
      <c r="P799" s="50"/>
      <c r="Q799" s="50"/>
      <c r="R799" s="50"/>
      <c r="S799" s="50"/>
      <c r="T799" s="50"/>
      <c r="U799" s="50"/>
      <c r="V799" s="50"/>
      <c r="W799" s="50"/>
      <c r="X799" s="50"/>
      <c r="Y799" s="50"/>
      <c r="Z799" s="50"/>
      <c r="AA799" s="50"/>
      <c r="AB799" s="50"/>
      <c r="AC799" s="50"/>
      <c r="AD799" s="50"/>
      <c r="AE799" s="50"/>
      <c r="AF799" s="50"/>
      <c r="AG799" s="50"/>
      <c r="AH799" s="50"/>
      <c r="AI799" s="50"/>
    </row>
    <row r="800" spans="9:35">
      <c r="I800" s="50"/>
      <c r="J800" s="50"/>
      <c r="K800" s="50"/>
      <c r="L800" s="50"/>
      <c r="M800" s="50"/>
      <c r="N800" s="50"/>
      <c r="O800" s="50"/>
      <c r="P800" s="50"/>
      <c r="Q800" s="50"/>
      <c r="R800" s="50"/>
      <c r="S800" s="50"/>
      <c r="T800" s="50"/>
      <c r="U800" s="50"/>
      <c r="V800" s="50"/>
      <c r="W800" s="50"/>
      <c r="X800" s="50"/>
      <c r="Y800" s="50"/>
      <c r="Z800" s="50"/>
      <c r="AA800" s="50"/>
      <c r="AB800" s="50"/>
      <c r="AC800" s="50"/>
      <c r="AD800" s="50"/>
      <c r="AE800" s="50"/>
      <c r="AF800" s="50"/>
      <c r="AG800" s="50"/>
      <c r="AH800" s="50"/>
      <c r="AI800" s="50"/>
    </row>
    <row r="801" spans="9:35">
      <c r="I801" s="50"/>
      <c r="J801" s="50"/>
      <c r="K801" s="50"/>
      <c r="L801" s="50"/>
      <c r="M801" s="50"/>
      <c r="N801" s="50"/>
      <c r="O801" s="50"/>
      <c r="P801" s="50"/>
      <c r="Q801" s="50"/>
      <c r="R801" s="50"/>
      <c r="S801" s="50"/>
      <c r="T801" s="50"/>
      <c r="U801" s="50"/>
      <c r="V801" s="50"/>
      <c r="W801" s="50"/>
      <c r="X801" s="50"/>
      <c r="Y801" s="50"/>
      <c r="Z801" s="50"/>
      <c r="AA801" s="50"/>
      <c r="AB801" s="50"/>
      <c r="AC801" s="50"/>
      <c r="AD801" s="50"/>
      <c r="AE801" s="50"/>
      <c r="AF801" s="50"/>
      <c r="AG801" s="50"/>
      <c r="AH801" s="50"/>
      <c r="AI801" s="50"/>
    </row>
    <row r="802" spans="9:35">
      <c r="I802" s="50"/>
      <c r="J802" s="50"/>
      <c r="K802" s="50"/>
      <c r="L802" s="50"/>
      <c r="M802" s="50"/>
      <c r="N802" s="50"/>
      <c r="O802" s="50"/>
      <c r="P802" s="50"/>
      <c r="Q802" s="50"/>
      <c r="R802" s="50"/>
      <c r="S802" s="50"/>
      <c r="T802" s="50"/>
      <c r="U802" s="50"/>
      <c r="V802" s="50"/>
      <c r="W802" s="50"/>
      <c r="X802" s="50"/>
      <c r="Y802" s="50"/>
      <c r="Z802" s="50"/>
      <c r="AA802" s="50"/>
      <c r="AB802" s="50"/>
      <c r="AC802" s="50"/>
      <c r="AD802" s="50"/>
      <c r="AE802" s="50"/>
      <c r="AF802" s="50"/>
      <c r="AG802" s="50"/>
      <c r="AH802" s="50"/>
      <c r="AI802" s="50"/>
    </row>
    <row r="803" spans="9:35">
      <c r="I803" s="50"/>
      <c r="J803" s="50"/>
      <c r="K803" s="50"/>
      <c r="L803" s="50"/>
      <c r="M803" s="50"/>
      <c r="N803" s="50"/>
      <c r="O803" s="50"/>
      <c r="P803" s="50"/>
      <c r="Q803" s="50"/>
      <c r="R803" s="50"/>
      <c r="S803" s="50"/>
      <c r="T803" s="50"/>
      <c r="U803" s="50"/>
      <c r="V803" s="50"/>
      <c r="W803" s="50"/>
      <c r="X803" s="50"/>
      <c r="Y803" s="50"/>
      <c r="Z803" s="50"/>
      <c r="AA803" s="50"/>
      <c r="AB803" s="50"/>
      <c r="AC803" s="50"/>
      <c r="AD803" s="50"/>
      <c r="AE803" s="50"/>
      <c r="AF803" s="50"/>
      <c r="AG803" s="50"/>
      <c r="AH803" s="50"/>
      <c r="AI803" s="50"/>
    </row>
    <row r="804" spans="9:35">
      <c r="I804" s="50"/>
      <c r="J804" s="50"/>
      <c r="K804" s="50"/>
      <c r="L804" s="50"/>
      <c r="M804" s="50"/>
      <c r="N804" s="50"/>
      <c r="O804" s="50"/>
      <c r="P804" s="50"/>
      <c r="Q804" s="50"/>
      <c r="R804" s="50"/>
      <c r="S804" s="50"/>
      <c r="T804" s="50"/>
      <c r="U804" s="50"/>
      <c r="V804" s="50"/>
      <c r="W804" s="50"/>
      <c r="X804" s="50"/>
      <c r="Y804" s="50"/>
      <c r="Z804" s="50"/>
      <c r="AA804" s="50"/>
      <c r="AB804" s="50"/>
      <c r="AC804" s="50"/>
      <c r="AD804" s="50"/>
      <c r="AE804" s="50"/>
      <c r="AF804" s="50"/>
      <c r="AG804" s="50"/>
      <c r="AH804" s="50"/>
      <c r="AI804" s="50"/>
    </row>
    <row r="805" spans="9:35">
      <c r="I805" s="50"/>
      <c r="J805" s="50"/>
      <c r="K805" s="50"/>
      <c r="L805" s="50"/>
      <c r="M805" s="50"/>
      <c r="N805" s="50"/>
      <c r="O805" s="50"/>
      <c r="P805" s="50"/>
      <c r="Q805" s="50"/>
      <c r="R805" s="50"/>
      <c r="S805" s="50"/>
      <c r="T805" s="50"/>
      <c r="U805" s="50"/>
      <c r="V805" s="50"/>
      <c r="W805" s="50"/>
      <c r="X805" s="50"/>
      <c r="Y805" s="50"/>
      <c r="Z805" s="50"/>
      <c r="AA805" s="50"/>
      <c r="AB805" s="50"/>
      <c r="AC805" s="50"/>
      <c r="AD805" s="50"/>
      <c r="AE805" s="50"/>
      <c r="AF805" s="50"/>
      <c r="AG805" s="50"/>
      <c r="AH805" s="50"/>
      <c r="AI805" s="50"/>
    </row>
    <row r="806" spans="9:35">
      <c r="I806" s="50"/>
      <c r="J806" s="50"/>
      <c r="K806" s="50"/>
      <c r="L806" s="50"/>
      <c r="M806" s="50"/>
      <c r="N806" s="50"/>
      <c r="O806" s="50"/>
      <c r="P806" s="50"/>
      <c r="Q806" s="50"/>
      <c r="R806" s="50"/>
      <c r="S806" s="50"/>
      <c r="T806" s="50"/>
      <c r="U806" s="50"/>
      <c r="V806" s="50"/>
      <c r="W806" s="50"/>
      <c r="X806" s="50"/>
      <c r="Y806" s="50"/>
      <c r="Z806" s="50"/>
      <c r="AA806" s="50"/>
      <c r="AB806" s="50"/>
      <c r="AC806" s="50"/>
      <c r="AD806" s="50"/>
      <c r="AE806" s="50"/>
      <c r="AF806" s="50"/>
      <c r="AG806" s="50"/>
      <c r="AH806" s="50"/>
      <c r="AI806" s="50"/>
    </row>
    <row r="807" spans="9:35">
      <c r="I807" s="50"/>
      <c r="J807" s="50"/>
      <c r="K807" s="50"/>
      <c r="L807" s="50"/>
      <c r="M807" s="50"/>
      <c r="N807" s="50"/>
      <c r="O807" s="50"/>
      <c r="P807" s="50"/>
      <c r="Q807" s="50"/>
      <c r="R807" s="50"/>
      <c r="S807" s="50"/>
      <c r="T807" s="50"/>
      <c r="U807" s="50"/>
      <c r="V807" s="50"/>
      <c r="W807" s="50"/>
      <c r="X807" s="50"/>
      <c r="Y807" s="50"/>
      <c r="Z807" s="50"/>
      <c r="AA807" s="50"/>
      <c r="AB807" s="50"/>
      <c r="AC807" s="50"/>
      <c r="AD807" s="50"/>
      <c r="AE807" s="50"/>
      <c r="AF807" s="50"/>
      <c r="AG807" s="50"/>
      <c r="AH807" s="50"/>
      <c r="AI807" s="50"/>
    </row>
    <row r="808" spans="9:35">
      <c r="I808" s="50"/>
      <c r="J808" s="50"/>
      <c r="K808" s="50"/>
      <c r="L808" s="50"/>
      <c r="M808" s="50"/>
      <c r="N808" s="50"/>
      <c r="O808" s="50"/>
      <c r="P808" s="50"/>
      <c r="Q808" s="50"/>
      <c r="R808" s="50"/>
      <c r="S808" s="50"/>
      <c r="T808" s="50"/>
      <c r="U808" s="50"/>
      <c r="V808" s="50"/>
      <c r="W808" s="50"/>
      <c r="X808" s="50"/>
      <c r="Y808" s="50"/>
      <c r="Z808" s="50"/>
      <c r="AA808" s="50"/>
      <c r="AB808" s="50"/>
      <c r="AC808" s="50"/>
      <c r="AD808" s="50"/>
      <c r="AE808" s="50"/>
      <c r="AF808" s="50"/>
      <c r="AG808" s="50"/>
      <c r="AH808" s="50"/>
      <c r="AI808" s="50"/>
    </row>
    <row r="809" spans="9:35">
      <c r="I809" s="50"/>
      <c r="J809" s="50"/>
      <c r="K809" s="50"/>
      <c r="L809" s="50"/>
      <c r="M809" s="50"/>
      <c r="N809" s="50"/>
      <c r="O809" s="50"/>
      <c r="P809" s="50"/>
      <c r="Q809" s="50"/>
      <c r="R809" s="50"/>
      <c r="S809" s="50"/>
      <c r="T809" s="50"/>
      <c r="U809" s="50"/>
      <c r="V809" s="50"/>
      <c r="W809" s="50"/>
      <c r="X809" s="50"/>
      <c r="Y809" s="50"/>
      <c r="Z809" s="50"/>
      <c r="AA809" s="50"/>
      <c r="AB809" s="50"/>
      <c r="AC809" s="50"/>
      <c r="AD809" s="50"/>
      <c r="AE809" s="50"/>
      <c r="AF809" s="50"/>
      <c r="AG809" s="50"/>
      <c r="AH809" s="50"/>
      <c r="AI809" s="50"/>
    </row>
    <row r="810" spans="9:35">
      <c r="I810" s="50"/>
      <c r="J810" s="50"/>
      <c r="K810" s="50"/>
      <c r="L810" s="50"/>
      <c r="M810" s="50"/>
      <c r="N810" s="50"/>
      <c r="O810" s="50"/>
      <c r="P810" s="50"/>
      <c r="Q810" s="50"/>
      <c r="R810" s="50"/>
      <c r="S810" s="50"/>
      <c r="T810" s="50"/>
      <c r="U810" s="50"/>
      <c r="V810" s="50"/>
      <c r="W810" s="50"/>
      <c r="X810" s="50"/>
      <c r="Y810" s="50"/>
      <c r="Z810" s="50"/>
      <c r="AA810" s="50"/>
      <c r="AB810" s="50"/>
      <c r="AC810" s="50"/>
      <c r="AD810" s="50"/>
      <c r="AE810" s="50"/>
      <c r="AF810" s="50"/>
      <c r="AG810" s="50"/>
      <c r="AH810" s="50"/>
      <c r="AI810" s="50"/>
    </row>
    <row r="811" spans="9:35">
      <c r="I811" s="50"/>
      <c r="J811" s="50"/>
      <c r="K811" s="50"/>
      <c r="L811" s="50"/>
      <c r="M811" s="50"/>
      <c r="N811" s="50"/>
      <c r="O811" s="50"/>
      <c r="P811" s="50"/>
      <c r="Q811" s="50"/>
      <c r="R811" s="50"/>
      <c r="S811" s="50"/>
      <c r="T811" s="50"/>
      <c r="U811" s="50"/>
      <c r="V811" s="50"/>
      <c r="W811" s="50"/>
      <c r="X811" s="50"/>
      <c r="Y811" s="50"/>
      <c r="Z811" s="50"/>
      <c r="AA811" s="50"/>
      <c r="AB811" s="50"/>
      <c r="AC811" s="50"/>
      <c r="AD811" s="50"/>
      <c r="AE811" s="50"/>
      <c r="AF811" s="50"/>
      <c r="AG811" s="50"/>
      <c r="AH811" s="50"/>
      <c r="AI811" s="50"/>
    </row>
    <row r="812" spans="9:35">
      <c r="I812" s="50"/>
      <c r="J812" s="50"/>
      <c r="K812" s="50"/>
      <c r="L812" s="50"/>
      <c r="M812" s="50"/>
      <c r="N812" s="50"/>
      <c r="O812" s="50"/>
      <c r="P812" s="50"/>
      <c r="Q812" s="50"/>
      <c r="R812" s="50"/>
      <c r="S812" s="50"/>
      <c r="T812" s="50"/>
      <c r="U812" s="50"/>
      <c r="V812" s="50"/>
      <c r="W812" s="50"/>
      <c r="X812" s="50"/>
      <c r="Y812" s="50"/>
      <c r="Z812" s="50"/>
      <c r="AA812" s="50"/>
      <c r="AB812" s="50"/>
      <c r="AC812" s="50"/>
      <c r="AD812" s="50"/>
      <c r="AE812" s="50"/>
      <c r="AF812" s="50"/>
      <c r="AG812" s="50"/>
      <c r="AH812" s="50"/>
      <c r="AI812" s="50"/>
    </row>
    <row r="813" spans="9:35">
      <c r="I813" s="50"/>
      <c r="J813" s="50"/>
      <c r="K813" s="50"/>
      <c r="L813" s="50"/>
      <c r="M813" s="50"/>
      <c r="N813" s="50"/>
      <c r="O813" s="50"/>
      <c r="P813" s="50"/>
      <c r="Q813" s="50"/>
      <c r="R813" s="50"/>
      <c r="S813" s="50"/>
      <c r="T813" s="50"/>
      <c r="U813" s="50"/>
      <c r="V813" s="50"/>
      <c r="W813" s="50"/>
      <c r="X813" s="50"/>
      <c r="Y813" s="50"/>
      <c r="Z813" s="50"/>
      <c r="AA813" s="50"/>
      <c r="AB813" s="50"/>
      <c r="AC813" s="50"/>
      <c r="AD813" s="50"/>
      <c r="AE813" s="50"/>
      <c r="AF813" s="50"/>
      <c r="AG813" s="50"/>
      <c r="AH813" s="50"/>
      <c r="AI813" s="50"/>
    </row>
    <row r="814" spans="9:35">
      <c r="I814" s="50"/>
      <c r="J814" s="50"/>
      <c r="K814" s="50"/>
      <c r="L814" s="50"/>
      <c r="M814" s="50"/>
      <c r="N814" s="50"/>
      <c r="O814" s="50"/>
      <c r="P814" s="50"/>
      <c r="Q814" s="50"/>
      <c r="R814" s="50"/>
      <c r="S814" s="50"/>
      <c r="T814" s="50"/>
      <c r="U814" s="50"/>
      <c r="V814" s="50"/>
      <c r="W814" s="50"/>
      <c r="X814" s="50"/>
      <c r="Y814" s="50"/>
      <c r="Z814" s="50"/>
      <c r="AA814" s="50"/>
      <c r="AB814" s="50"/>
      <c r="AC814" s="50"/>
      <c r="AD814" s="50"/>
      <c r="AE814" s="50"/>
      <c r="AF814" s="50"/>
      <c r="AG814" s="50"/>
      <c r="AH814" s="50"/>
      <c r="AI814" s="50"/>
    </row>
    <row r="815" spans="9:35">
      <c r="I815" s="50"/>
      <c r="J815" s="50"/>
      <c r="K815" s="50"/>
      <c r="L815" s="50"/>
      <c r="M815" s="50"/>
      <c r="N815" s="50"/>
      <c r="O815" s="50"/>
      <c r="P815" s="50"/>
      <c r="Q815" s="50"/>
      <c r="R815" s="50"/>
      <c r="S815" s="50"/>
      <c r="T815" s="50"/>
      <c r="U815" s="50"/>
      <c r="V815" s="50"/>
      <c r="W815" s="50"/>
      <c r="X815" s="50"/>
      <c r="Y815" s="50"/>
      <c r="Z815" s="50"/>
      <c r="AA815" s="50"/>
      <c r="AB815" s="50"/>
      <c r="AC815" s="50"/>
      <c r="AD815" s="50"/>
      <c r="AE815" s="50"/>
      <c r="AF815" s="50"/>
      <c r="AG815" s="50"/>
      <c r="AH815" s="50"/>
      <c r="AI815" s="50"/>
    </row>
    <row r="816" spans="9:35">
      <c r="I816" s="50"/>
      <c r="J816" s="50"/>
      <c r="K816" s="50"/>
      <c r="L816" s="50"/>
      <c r="M816" s="50"/>
      <c r="N816" s="50"/>
      <c r="O816" s="50"/>
      <c r="P816" s="50"/>
      <c r="Q816" s="50"/>
      <c r="R816" s="50"/>
      <c r="S816" s="50"/>
      <c r="T816" s="50"/>
      <c r="U816" s="50"/>
      <c r="V816" s="50"/>
      <c r="W816" s="50"/>
      <c r="X816" s="50"/>
      <c r="Y816" s="50"/>
      <c r="Z816" s="50"/>
      <c r="AA816" s="50"/>
      <c r="AB816" s="50"/>
      <c r="AC816" s="50"/>
      <c r="AD816" s="50"/>
      <c r="AE816" s="50"/>
      <c r="AF816" s="50"/>
      <c r="AG816" s="50"/>
      <c r="AH816" s="50"/>
      <c r="AI816" s="50"/>
    </row>
    <row r="817" spans="9:35">
      <c r="I817" s="50"/>
      <c r="J817" s="50"/>
      <c r="K817" s="50"/>
      <c r="L817" s="50"/>
      <c r="M817" s="50"/>
      <c r="N817" s="50"/>
      <c r="O817" s="50"/>
      <c r="P817" s="50"/>
      <c r="Q817" s="50"/>
      <c r="R817" s="50"/>
      <c r="S817" s="50"/>
      <c r="T817" s="50"/>
      <c r="U817" s="50"/>
      <c r="V817" s="50"/>
      <c r="W817" s="50"/>
      <c r="X817" s="50"/>
      <c r="Y817" s="50"/>
      <c r="Z817" s="50"/>
      <c r="AA817" s="50"/>
      <c r="AB817" s="50"/>
      <c r="AC817" s="50"/>
      <c r="AD817" s="50"/>
      <c r="AE817" s="50"/>
      <c r="AF817" s="50"/>
      <c r="AG817" s="50"/>
      <c r="AH817" s="50"/>
      <c r="AI817" s="50"/>
    </row>
    <row r="818" spans="9:35">
      <c r="I818" s="50"/>
      <c r="J818" s="50"/>
      <c r="K818" s="50"/>
      <c r="L818" s="50"/>
      <c r="M818" s="50"/>
      <c r="N818" s="50"/>
      <c r="O818" s="50"/>
      <c r="P818" s="50"/>
      <c r="Q818" s="50"/>
      <c r="R818" s="50"/>
      <c r="S818" s="50"/>
      <c r="T818" s="50"/>
      <c r="U818" s="50"/>
      <c r="V818" s="50"/>
      <c r="W818" s="50"/>
      <c r="X818" s="50"/>
      <c r="Y818" s="50"/>
      <c r="Z818" s="50"/>
      <c r="AA818" s="50"/>
      <c r="AB818" s="50"/>
      <c r="AC818" s="50"/>
      <c r="AD818" s="50"/>
      <c r="AE818" s="50"/>
      <c r="AF818" s="50"/>
      <c r="AG818" s="50"/>
      <c r="AH818" s="50"/>
      <c r="AI818" s="50"/>
    </row>
    <row r="819" spans="9:35">
      <c r="I819" s="50"/>
      <c r="J819" s="50"/>
      <c r="K819" s="50"/>
      <c r="L819" s="50"/>
      <c r="M819" s="50"/>
      <c r="N819" s="50"/>
      <c r="O819" s="50"/>
      <c r="P819" s="50"/>
      <c r="Q819" s="50"/>
      <c r="R819" s="50"/>
      <c r="S819" s="50"/>
      <c r="T819" s="50"/>
      <c r="U819" s="50"/>
      <c r="V819" s="50"/>
      <c r="W819" s="50"/>
      <c r="X819" s="50"/>
      <c r="Y819" s="50"/>
      <c r="Z819" s="50"/>
      <c r="AA819" s="50"/>
      <c r="AB819" s="50"/>
      <c r="AC819" s="50"/>
      <c r="AD819" s="50"/>
      <c r="AE819" s="50"/>
      <c r="AF819" s="50"/>
      <c r="AG819" s="50"/>
      <c r="AH819" s="50"/>
      <c r="AI819" s="50"/>
    </row>
    <row r="820" spans="9:35">
      <c r="I820" s="50"/>
      <c r="J820" s="50"/>
      <c r="K820" s="50"/>
      <c r="L820" s="50"/>
      <c r="M820" s="50"/>
      <c r="N820" s="50"/>
      <c r="O820" s="50"/>
      <c r="P820" s="50"/>
      <c r="Q820" s="50"/>
      <c r="R820" s="50"/>
      <c r="S820" s="50"/>
      <c r="T820" s="50"/>
      <c r="U820" s="50"/>
      <c r="V820" s="50"/>
      <c r="W820" s="50"/>
      <c r="X820" s="50"/>
      <c r="Y820" s="50"/>
      <c r="Z820" s="50"/>
      <c r="AA820" s="50"/>
      <c r="AB820" s="50"/>
      <c r="AC820" s="50"/>
      <c r="AD820" s="50"/>
      <c r="AE820" s="50"/>
      <c r="AF820" s="50"/>
      <c r="AG820" s="50"/>
      <c r="AH820" s="50"/>
      <c r="AI820" s="50"/>
    </row>
    <row r="821" spans="9:35">
      <c r="I821" s="50"/>
      <c r="J821" s="50"/>
      <c r="K821" s="50"/>
      <c r="L821" s="50"/>
      <c r="M821" s="50"/>
      <c r="N821" s="50"/>
      <c r="O821" s="50"/>
      <c r="P821" s="50"/>
      <c r="Q821" s="50"/>
      <c r="R821" s="50"/>
      <c r="S821" s="50"/>
      <c r="T821" s="50"/>
      <c r="U821" s="50"/>
      <c r="V821" s="50"/>
      <c r="W821" s="50"/>
      <c r="X821" s="50"/>
      <c r="Y821" s="50"/>
      <c r="Z821" s="50"/>
      <c r="AA821" s="50"/>
      <c r="AB821" s="50"/>
      <c r="AC821" s="50"/>
      <c r="AD821" s="50"/>
      <c r="AE821" s="50"/>
      <c r="AF821" s="50"/>
      <c r="AG821" s="50"/>
      <c r="AH821" s="50"/>
      <c r="AI821" s="50"/>
    </row>
    <row r="822" spans="9:35">
      <c r="I822" s="50"/>
      <c r="J822" s="50"/>
      <c r="K822" s="50"/>
      <c r="L822" s="50"/>
      <c r="M822" s="50"/>
      <c r="N822" s="50"/>
      <c r="O822" s="50"/>
      <c r="P822" s="50"/>
      <c r="Q822" s="50"/>
      <c r="R822" s="50"/>
      <c r="S822" s="50"/>
      <c r="T822" s="50"/>
      <c r="U822" s="50"/>
      <c r="V822" s="50"/>
      <c r="W822" s="50"/>
      <c r="X822" s="50"/>
      <c r="Y822" s="50"/>
      <c r="Z822" s="50"/>
      <c r="AA822" s="50"/>
      <c r="AB822" s="50"/>
      <c r="AC822" s="50"/>
      <c r="AD822" s="50"/>
      <c r="AE822" s="50"/>
      <c r="AF822" s="50"/>
      <c r="AG822" s="50"/>
      <c r="AH822" s="50"/>
      <c r="AI822" s="50"/>
    </row>
    <row r="823" spans="9:35">
      <c r="I823" s="50"/>
      <c r="J823" s="50"/>
      <c r="K823" s="50"/>
      <c r="L823" s="50"/>
      <c r="M823" s="50"/>
      <c r="N823" s="50"/>
      <c r="O823" s="50"/>
      <c r="P823" s="50"/>
      <c r="Q823" s="50"/>
      <c r="R823" s="50"/>
      <c r="S823" s="50"/>
      <c r="T823" s="50"/>
      <c r="U823" s="50"/>
      <c r="V823" s="50"/>
      <c r="W823" s="50"/>
      <c r="X823" s="50"/>
      <c r="Y823" s="50"/>
      <c r="Z823" s="50"/>
      <c r="AA823" s="50"/>
      <c r="AB823" s="50"/>
      <c r="AC823" s="50"/>
      <c r="AD823" s="50"/>
      <c r="AE823" s="50"/>
      <c r="AF823" s="50"/>
      <c r="AG823" s="50"/>
      <c r="AH823" s="50"/>
      <c r="AI823" s="50"/>
    </row>
    <row r="824" spans="9:35">
      <c r="I824" s="50"/>
      <c r="J824" s="50"/>
      <c r="K824" s="50"/>
      <c r="L824" s="50"/>
      <c r="M824" s="50"/>
      <c r="N824" s="50"/>
      <c r="O824" s="50"/>
      <c r="P824" s="50"/>
      <c r="Q824" s="50"/>
      <c r="R824" s="50"/>
      <c r="S824" s="50"/>
      <c r="T824" s="50"/>
      <c r="U824" s="50"/>
      <c r="V824" s="50"/>
      <c r="W824" s="50"/>
      <c r="X824" s="50"/>
      <c r="Y824" s="50"/>
      <c r="Z824" s="50"/>
      <c r="AA824" s="50"/>
      <c r="AB824" s="50"/>
      <c r="AC824" s="50"/>
      <c r="AD824" s="50"/>
      <c r="AE824" s="50"/>
      <c r="AF824" s="50"/>
      <c r="AG824" s="50"/>
      <c r="AH824" s="50"/>
      <c r="AI824" s="50"/>
    </row>
    <row r="825" spans="9:35">
      <c r="I825" s="50"/>
      <c r="J825" s="50"/>
      <c r="K825" s="50"/>
      <c r="L825" s="50"/>
      <c r="M825" s="50"/>
      <c r="N825" s="50"/>
      <c r="O825" s="50"/>
      <c r="P825" s="50"/>
      <c r="Q825" s="50"/>
      <c r="R825" s="50"/>
      <c r="S825" s="50"/>
      <c r="T825" s="50"/>
      <c r="U825" s="50"/>
      <c r="V825" s="50"/>
      <c r="W825" s="50"/>
      <c r="X825" s="50"/>
      <c r="Y825" s="50"/>
      <c r="Z825" s="50"/>
      <c r="AA825" s="50"/>
      <c r="AB825" s="50"/>
      <c r="AC825" s="50"/>
      <c r="AD825" s="50"/>
      <c r="AE825" s="50"/>
      <c r="AF825" s="50"/>
      <c r="AG825" s="50"/>
      <c r="AH825" s="50"/>
      <c r="AI825" s="50"/>
    </row>
    <row r="826" spans="9:35">
      <c r="I826" s="50"/>
      <c r="J826" s="50"/>
      <c r="K826" s="50"/>
      <c r="L826" s="50"/>
      <c r="M826" s="50"/>
      <c r="N826" s="50"/>
      <c r="O826" s="50"/>
      <c r="P826" s="50"/>
      <c r="Q826" s="50"/>
      <c r="R826" s="50"/>
      <c r="S826" s="50"/>
      <c r="T826" s="50"/>
      <c r="U826" s="50"/>
      <c r="V826" s="50"/>
      <c r="W826" s="50"/>
      <c r="X826" s="50"/>
      <c r="Y826" s="50"/>
      <c r="Z826" s="50"/>
      <c r="AA826" s="50"/>
      <c r="AB826" s="50"/>
      <c r="AC826" s="50"/>
      <c r="AD826" s="50"/>
      <c r="AE826" s="50"/>
      <c r="AF826" s="50"/>
      <c r="AG826" s="50"/>
      <c r="AH826" s="50"/>
      <c r="AI826" s="50"/>
    </row>
    <row r="827" spans="9:35">
      <c r="I827" s="50"/>
      <c r="J827" s="50"/>
      <c r="K827" s="50"/>
      <c r="L827" s="50"/>
      <c r="M827" s="50"/>
      <c r="N827" s="50"/>
      <c r="O827" s="50"/>
      <c r="P827" s="50"/>
      <c r="Q827" s="50"/>
      <c r="R827" s="50"/>
      <c r="S827" s="50"/>
      <c r="T827" s="50"/>
      <c r="U827" s="50"/>
      <c r="V827" s="50"/>
      <c r="W827" s="50"/>
      <c r="X827" s="50"/>
      <c r="Y827" s="50"/>
      <c r="Z827" s="50"/>
      <c r="AA827" s="50"/>
      <c r="AB827" s="50"/>
      <c r="AC827" s="50"/>
      <c r="AD827" s="50"/>
      <c r="AE827" s="50"/>
      <c r="AF827" s="50"/>
      <c r="AG827" s="50"/>
      <c r="AH827" s="50"/>
      <c r="AI827" s="50"/>
    </row>
    <row r="828" spans="9:35">
      <c r="I828" s="50"/>
      <c r="J828" s="50"/>
      <c r="K828" s="50"/>
      <c r="L828" s="50"/>
      <c r="M828" s="50"/>
      <c r="N828" s="50"/>
      <c r="O828" s="50"/>
      <c r="P828" s="50"/>
      <c r="Q828" s="50"/>
      <c r="R828" s="50"/>
      <c r="S828" s="50"/>
      <c r="T828" s="50"/>
      <c r="U828" s="50"/>
      <c r="V828" s="50"/>
      <c r="W828" s="50"/>
      <c r="X828" s="50"/>
      <c r="Y828" s="50"/>
      <c r="Z828" s="50"/>
      <c r="AA828" s="50"/>
      <c r="AB828" s="50"/>
      <c r="AC828" s="50"/>
      <c r="AD828" s="50"/>
      <c r="AE828" s="50"/>
      <c r="AF828" s="50"/>
      <c r="AG828" s="50"/>
      <c r="AH828" s="50"/>
      <c r="AI828" s="50"/>
    </row>
    <row r="829" spans="9:35">
      <c r="I829" s="50"/>
      <c r="J829" s="50"/>
      <c r="K829" s="50"/>
      <c r="L829" s="50"/>
      <c r="M829" s="50"/>
      <c r="N829" s="50"/>
      <c r="O829" s="50"/>
      <c r="P829" s="50"/>
      <c r="Q829" s="50"/>
      <c r="R829" s="50"/>
      <c r="S829" s="50"/>
      <c r="T829" s="50"/>
      <c r="U829" s="50"/>
      <c r="V829" s="50"/>
      <c r="W829" s="50"/>
      <c r="X829" s="50"/>
      <c r="Y829" s="50"/>
      <c r="Z829" s="50"/>
      <c r="AA829" s="50"/>
      <c r="AB829" s="50"/>
      <c r="AC829" s="50"/>
      <c r="AD829" s="50"/>
      <c r="AE829" s="50"/>
      <c r="AF829" s="50"/>
      <c r="AG829" s="50"/>
      <c r="AH829" s="50"/>
      <c r="AI829" s="50"/>
    </row>
    <row r="830" spans="9:35">
      <c r="I830" s="50"/>
      <c r="J830" s="50"/>
      <c r="K830" s="50"/>
      <c r="L830" s="50"/>
      <c r="M830" s="50"/>
      <c r="N830" s="50"/>
      <c r="O830" s="50"/>
      <c r="P830" s="50"/>
      <c r="Q830" s="50"/>
      <c r="R830" s="50"/>
      <c r="S830" s="50"/>
      <c r="T830" s="50"/>
      <c r="U830" s="50"/>
      <c r="V830" s="50"/>
      <c r="W830" s="50"/>
      <c r="X830" s="50"/>
      <c r="Y830" s="50"/>
      <c r="Z830" s="50"/>
      <c r="AA830" s="50"/>
      <c r="AB830" s="50"/>
      <c r="AC830" s="50"/>
      <c r="AD830" s="50"/>
      <c r="AE830" s="50"/>
      <c r="AF830" s="50"/>
      <c r="AG830" s="50"/>
      <c r="AH830" s="50"/>
      <c r="AI830" s="50"/>
    </row>
    <row r="831" spans="9:35">
      <c r="I831" s="50"/>
      <c r="J831" s="50"/>
      <c r="K831" s="50"/>
      <c r="L831" s="50"/>
      <c r="M831" s="50"/>
      <c r="N831" s="50"/>
      <c r="O831" s="50"/>
      <c r="P831" s="50"/>
      <c r="Q831" s="50"/>
      <c r="R831" s="50"/>
      <c r="S831" s="50"/>
      <c r="T831" s="50"/>
      <c r="U831" s="50"/>
      <c r="V831" s="50"/>
      <c r="W831" s="50"/>
      <c r="X831" s="50"/>
      <c r="Y831" s="50"/>
      <c r="Z831" s="50"/>
      <c r="AA831" s="50"/>
      <c r="AB831" s="50"/>
      <c r="AC831" s="50"/>
      <c r="AD831" s="50"/>
      <c r="AE831" s="50"/>
      <c r="AF831" s="50"/>
      <c r="AG831" s="50"/>
      <c r="AH831" s="50"/>
      <c r="AI831" s="50"/>
    </row>
    <row r="832" spans="9:35">
      <c r="I832" s="50"/>
      <c r="J832" s="50"/>
      <c r="K832" s="50"/>
      <c r="L832" s="50"/>
      <c r="M832" s="50"/>
      <c r="N832" s="50"/>
      <c r="O832" s="50"/>
      <c r="P832" s="50"/>
      <c r="Q832" s="50"/>
      <c r="R832" s="50"/>
      <c r="S832" s="50"/>
      <c r="T832" s="50"/>
      <c r="U832" s="50"/>
      <c r="V832" s="50"/>
      <c r="W832" s="50"/>
      <c r="X832" s="50"/>
      <c r="Y832" s="50"/>
      <c r="Z832" s="50"/>
      <c r="AA832" s="50"/>
      <c r="AB832" s="50"/>
      <c r="AC832" s="50"/>
      <c r="AD832" s="50"/>
      <c r="AE832" s="50"/>
      <c r="AF832" s="50"/>
      <c r="AG832" s="50"/>
      <c r="AH832" s="50"/>
      <c r="AI832" s="50"/>
    </row>
    <row r="833" spans="9:35">
      <c r="I833" s="50"/>
      <c r="J833" s="50"/>
      <c r="K833" s="50"/>
      <c r="L833" s="50"/>
      <c r="M833" s="50"/>
      <c r="N833" s="50"/>
      <c r="O833" s="50"/>
      <c r="P833" s="50"/>
      <c r="Q833" s="50"/>
      <c r="R833" s="50"/>
      <c r="S833" s="50"/>
      <c r="T833" s="50"/>
      <c r="U833" s="50"/>
      <c r="V833" s="50"/>
      <c r="W833" s="50"/>
      <c r="X833" s="50"/>
      <c r="Y833" s="50"/>
      <c r="Z833" s="50"/>
      <c r="AA833" s="50"/>
      <c r="AB833" s="50"/>
      <c r="AC833" s="50"/>
      <c r="AD833" s="50"/>
      <c r="AE833" s="50"/>
      <c r="AF833" s="50"/>
      <c r="AG833" s="50"/>
      <c r="AH833" s="50"/>
      <c r="AI833" s="50"/>
    </row>
    <row r="834" spans="9:35">
      <c r="I834" s="50"/>
      <c r="J834" s="50"/>
      <c r="K834" s="50"/>
      <c r="L834" s="50"/>
      <c r="M834" s="50"/>
      <c r="N834" s="50"/>
      <c r="O834" s="50"/>
      <c r="P834" s="50"/>
      <c r="Q834" s="50"/>
      <c r="R834" s="50"/>
      <c r="S834" s="50"/>
      <c r="T834" s="50"/>
      <c r="U834" s="50"/>
      <c r="V834" s="50"/>
      <c r="W834" s="50"/>
      <c r="X834" s="50"/>
      <c r="Y834" s="50"/>
      <c r="Z834" s="50"/>
      <c r="AA834" s="50"/>
      <c r="AB834" s="50"/>
      <c r="AC834" s="50"/>
      <c r="AD834" s="50"/>
      <c r="AE834" s="50"/>
      <c r="AF834" s="50"/>
      <c r="AG834" s="50"/>
      <c r="AH834" s="50"/>
      <c r="AI834" s="50"/>
    </row>
    <row r="835" spans="9:35">
      <c r="I835" s="50"/>
      <c r="J835" s="50"/>
      <c r="K835" s="50"/>
      <c r="L835" s="50"/>
      <c r="M835" s="50"/>
      <c r="N835" s="50"/>
      <c r="O835" s="50"/>
      <c r="P835" s="50"/>
      <c r="Q835" s="50"/>
      <c r="R835" s="50"/>
      <c r="S835" s="50"/>
      <c r="T835" s="50"/>
      <c r="U835" s="50"/>
      <c r="V835" s="50"/>
      <c r="W835" s="50"/>
      <c r="X835" s="50"/>
      <c r="Y835" s="50"/>
      <c r="Z835" s="50"/>
      <c r="AA835" s="50"/>
      <c r="AB835" s="50"/>
      <c r="AC835" s="50"/>
      <c r="AD835" s="50"/>
      <c r="AE835" s="50"/>
      <c r="AF835" s="50"/>
      <c r="AG835" s="50"/>
      <c r="AH835" s="50"/>
      <c r="AI835" s="50"/>
    </row>
    <row r="836" spans="9:35">
      <c r="I836" s="50"/>
      <c r="J836" s="50"/>
      <c r="K836" s="50"/>
      <c r="L836" s="50"/>
      <c r="M836" s="50"/>
      <c r="N836" s="50"/>
      <c r="O836" s="50"/>
      <c r="P836" s="50"/>
      <c r="Q836" s="50"/>
      <c r="R836" s="50"/>
      <c r="S836" s="50"/>
      <c r="T836" s="50"/>
      <c r="U836" s="50"/>
      <c r="V836" s="50"/>
      <c r="W836" s="50"/>
      <c r="X836" s="50"/>
      <c r="Y836" s="50"/>
      <c r="Z836" s="50"/>
      <c r="AA836" s="50"/>
      <c r="AB836" s="50"/>
      <c r="AC836" s="50"/>
      <c r="AD836" s="50"/>
      <c r="AE836" s="50"/>
      <c r="AF836" s="50"/>
      <c r="AG836" s="50"/>
      <c r="AH836" s="50"/>
      <c r="AI836" s="50"/>
    </row>
    <row r="837" spans="9:35">
      <c r="I837" s="50"/>
      <c r="J837" s="50"/>
      <c r="K837" s="50"/>
      <c r="L837" s="50"/>
      <c r="M837" s="50"/>
      <c r="N837" s="50"/>
      <c r="O837" s="50"/>
      <c r="P837" s="50"/>
      <c r="Q837" s="50"/>
      <c r="R837" s="50"/>
      <c r="S837" s="50"/>
      <c r="T837" s="50"/>
      <c r="U837" s="50"/>
      <c r="V837" s="50"/>
      <c r="W837" s="50"/>
      <c r="X837" s="50"/>
      <c r="Y837" s="50"/>
      <c r="Z837" s="50"/>
      <c r="AA837" s="50"/>
      <c r="AB837" s="50"/>
      <c r="AC837" s="50"/>
      <c r="AD837" s="50"/>
      <c r="AE837" s="50"/>
      <c r="AF837" s="50"/>
      <c r="AG837" s="50"/>
      <c r="AH837" s="50"/>
      <c r="AI837" s="50"/>
    </row>
    <row r="838" spans="9:35">
      <c r="I838" s="50"/>
      <c r="J838" s="50"/>
      <c r="K838" s="50"/>
      <c r="L838" s="50"/>
      <c r="M838" s="50"/>
      <c r="N838" s="50"/>
      <c r="O838" s="50"/>
      <c r="P838" s="50"/>
      <c r="Q838" s="50"/>
      <c r="R838" s="50"/>
      <c r="S838" s="50"/>
      <c r="T838" s="50"/>
      <c r="U838" s="50"/>
      <c r="V838" s="50"/>
      <c r="W838" s="50"/>
      <c r="X838" s="50"/>
      <c r="Y838" s="50"/>
      <c r="Z838" s="50"/>
      <c r="AA838" s="50"/>
      <c r="AB838" s="50"/>
      <c r="AC838" s="50"/>
      <c r="AD838" s="50"/>
      <c r="AE838" s="50"/>
      <c r="AF838" s="50"/>
      <c r="AG838" s="50"/>
      <c r="AH838" s="50"/>
      <c r="AI838" s="50"/>
    </row>
    <row r="839" spans="9:35">
      <c r="I839" s="50"/>
      <c r="J839" s="50"/>
      <c r="K839" s="50"/>
      <c r="L839" s="50"/>
      <c r="M839" s="50"/>
      <c r="N839" s="50"/>
      <c r="O839" s="50"/>
      <c r="P839" s="50"/>
      <c r="Q839" s="50"/>
      <c r="R839" s="50"/>
      <c r="S839" s="50"/>
      <c r="T839" s="50"/>
      <c r="U839" s="50"/>
      <c r="V839" s="50"/>
      <c r="W839" s="50"/>
      <c r="X839" s="50"/>
      <c r="Y839" s="50"/>
      <c r="Z839" s="50"/>
      <c r="AA839" s="50"/>
      <c r="AB839" s="50"/>
      <c r="AC839" s="50"/>
      <c r="AD839" s="50"/>
      <c r="AE839" s="50"/>
      <c r="AF839" s="50"/>
      <c r="AG839" s="50"/>
      <c r="AH839" s="50"/>
      <c r="AI839" s="50"/>
    </row>
    <row r="840" spans="9:35">
      <c r="I840" s="50"/>
      <c r="J840" s="50"/>
      <c r="K840" s="50"/>
      <c r="L840" s="50"/>
      <c r="M840" s="50"/>
      <c r="N840" s="50"/>
      <c r="O840" s="50"/>
      <c r="P840" s="50"/>
      <c r="Q840" s="50"/>
      <c r="R840" s="50"/>
      <c r="S840" s="50"/>
      <c r="T840" s="50"/>
      <c r="U840" s="50"/>
      <c r="V840" s="50"/>
      <c r="W840" s="50"/>
      <c r="X840" s="50"/>
      <c r="Y840" s="50"/>
      <c r="Z840" s="50"/>
      <c r="AA840" s="50"/>
      <c r="AB840" s="50"/>
      <c r="AC840" s="50"/>
      <c r="AD840" s="50"/>
      <c r="AE840" s="50"/>
      <c r="AF840" s="50"/>
      <c r="AG840" s="50"/>
      <c r="AH840" s="50"/>
      <c r="AI840" s="50"/>
    </row>
    <row r="841" spans="9:35">
      <c r="I841" s="50"/>
      <c r="J841" s="50"/>
      <c r="K841" s="50"/>
      <c r="L841" s="50"/>
      <c r="M841" s="50"/>
      <c r="N841" s="50"/>
      <c r="O841" s="50"/>
      <c r="P841" s="50"/>
      <c r="Q841" s="50"/>
      <c r="R841" s="50"/>
      <c r="S841" s="50"/>
      <c r="T841" s="50"/>
      <c r="U841" s="50"/>
      <c r="V841" s="50"/>
      <c r="W841" s="50"/>
      <c r="X841" s="50"/>
      <c r="Y841" s="50"/>
      <c r="Z841" s="50"/>
      <c r="AA841" s="50"/>
      <c r="AB841" s="50"/>
      <c r="AC841" s="50"/>
      <c r="AD841" s="50"/>
      <c r="AE841" s="50"/>
      <c r="AF841" s="50"/>
      <c r="AG841" s="50"/>
      <c r="AH841" s="50"/>
      <c r="AI841" s="50"/>
    </row>
    <row r="842" spans="9:35">
      <c r="I842" s="50"/>
      <c r="J842" s="50"/>
      <c r="K842" s="50"/>
      <c r="L842" s="50"/>
      <c r="M842" s="50"/>
      <c r="N842" s="50"/>
      <c r="O842" s="50"/>
      <c r="P842" s="50"/>
      <c r="Q842" s="50"/>
      <c r="R842" s="50"/>
      <c r="S842" s="50"/>
      <c r="T842" s="50"/>
      <c r="U842" s="50"/>
      <c r="V842" s="50"/>
      <c r="W842" s="50"/>
      <c r="X842" s="50"/>
      <c r="Y842" s="50"/>
      <c r="Z842" s="50"/>
      <c r="AA842" s="50"/>
      <c r="AB842" s="50"/>
      <c r="AC842" s="50"/>
      <c r="AD842" s="50"/>
      <c r="AE842" s="50"/>
      <c r="AF842" s="50"/>
      <c r="AG842" s="50"/>
      <c r="AH842" s="50"/>
      <c r="AI842" s="50"/>
    </row>
    <row r="843" spans="9:35">
      <c r="I843" s="50"/>
      <c r="J843" s="50"/>
      <c r="K843" s="50"/>
      <c r="L843" s="50"/>
      <c r="M843" s="50"/>
      <c r="N843" s="50"/>
      <c r="O843" s="50"/>
      <c r="P843" s="50"/>
      <c r="Q843" s="50"/>
      <c r="R843" s="50"/>
      <c r="S843" s="50"/>
      <c r="T843" s="50"/>
      <c r="U843" s="50"/>
      <c r="V843" s="50"/>
      <c r="W843" s="50"/>
      <c r="X843" s="50"/>
      <c r="Y843" s="50"/>
      <c r="Z843" s="50"/>
      <c r="AA843" s="50"/>
      <c r="AB843" s="50"/>
      <c r="AC843" s="50"/>
      <c r="AD843" s="50"/>
      <c r="AE843" s="50"/>
      <c r="AF843" s="50"/>
      <c r="AG843" s="50"/>
      <c r="AH843" s="50"/>
      <c r="AI843" s="50"/>
    </row>
    <row r="844" spans="9:35">
      <c r="I844" s="50"/>
      <c r="J844" s="50"/>
      <c r="K844" s="50"/>
      <c r="L844" s="50"/>
      <c r="M844" s="50"/>
      <c r="N844" s="50"/>
      <c r="O844" s="50"/>
      <c r="P844" s="50"/>
      <c r="Q844" s="50"/>
      <c r="R844" s="50"/>
      <c r="S844" s="50"/>
      <c r="T844" s="50"/>
      <c r="U844" s="50"/>
      <c r="V844" s="50"/>
      <c r="W844" s="50"/>
      <c r="X844" s="50"/>
      <c r="Y844" s="50"/>
      <c r="Z844" s="50"/>
      <c r="AA844" s="50"/>
      <c r="AB844" s="50"/>
      <c r="AC844" s="50"/>
      <c r="AD844" s="50"/>
      <c r="AE844" s="50"/>
      <c r="AF844" s="50"/>
      <c r="AG844" s="50"/>
      <c r="AH844" s="50"/>
      <c r="AI844" s="50"/>
    </row>
    <row r="845" spans="9:35">
      <c r="I845" s="50"/>
      <c r="J845" s="50"/>
      <c r="K845" s="50"/>
      <c r="L845" s="50"/>
      <c r="M845" s="50"/>
      <c r="N845" s="50"/>
      <c r="O845" s="50"/>
      <c r="P845" s="50"/>
      <c r="Q845" s="50"/>
      <c r="R845" s="50"/>
      <c r="S845" s="50"/>
      <c r="T845" s="50"/>
      <c r="U845" s="50"/>
      <c r="V845" s="50"/>
      <c r="W845" s="50"/>
      <c r="X845" s="50"/>
      <c r="Y845" s="50"/>
      <c r="Z845" s="50"/>
      <c r="AA845" s="50"/>
      <c r="AB845" s="50"/>
      <c r="AC845" s="50"/>
      <c r="AD845" s="50"/>
      <c r="AE845" s="50"/>
      <c r="AF845" s="50"/>
      <c r="AG845" s="50"/>
      <c r="AH845" s="50"/>
      <c r="AI845" s="50"/>
    </row>
    <row r="846" spans="9:35">
      <c r="I846" s="50"/>
      <c r="J846" s="50"/>
      <c r="K846" s="50"/>
      <c r="L846" s="50"/>
      <c r="M846" s="50"/>
      <c r="N846" s="50"/>
      <c r="O846" s="50"/>
      <c r="P846" s="50"/>
      <c r="Q846" s="50"/>
      <c r="R846" s="50"/>
      <c r="S846" s="50"/>
      <c r="T846" s="50"/>
      <c r="U846" s="50"/>
      <c r="V846" s="50"/>
      <c r="W846" s="50"/>
      <c r="X846" s="50"/>
      <c r="Y846" s="50"/>
      <c r="Z846" s="50"/>
      <c r="AA846" s="50"/>
      <c r="AB846" s="50"/>
      <c r="AC846" s="50"/>
      <c r="AD846" s="50"/>
      <c r="AE846" s="50"/>
      <c r="AF846" s="50"/>
      <c r="AG846" s="50"/>
      <c r="AH846" s="50"/>
      <c r="AI846" s="50"/>
    </row>
    <row r="847" spans="9:35">
      <c r="I847" s="50"/>
      <c r="J847" s="50"/>
      <c r="K847" s="50"/>
      <c r="L847" s="50"/>
      <c r="M847" s="50"/>
      <c r="N847" s="50"/>
      <c r="O847" s="50"/>
      <c r="P847" s="50"/>
      <c r="Q847" s="50"/>
      <c r="R847" s="50"/>
      <c r="S847" s="50"/>
      <c r="T847" s="50"/>
      <c r="U847" s="50"/>
      <c r="V847" s="50"/>
      <c r="W847" s="50"/>
      <c r="X847" s="50"/>
      <c r="Y847" s="50"/>
      <c r="Z847" s="50"/>
      <c r="AA847" s="50"/>
      <c r="AB847" s="50"/>
      <c r="AC847" s="50"/>
      <c r="AD847" s="50"/>
      <c r="AE847" s="50"/>
      <c r="AF847" s="50"/>
      <c r="AG847" s="50"/>
      <c r="AH847" s="50"/>
      <c r="AI847" s="50"/>
    </row>
    <row r="848" spans="9:35">
      <c r="I848" s="50"/>
      <c r="J848" s="50"/>
      <c r="K848" s="50"/>
      <c r="L848" s="50"/>
      <c r="M848" s="50"/>
      <c r="N848" s="50"/>
      <c r="O848" s="50"/>
      <c r="P848" s="50"/>
      <c r="Q848" s="50"/>
      <c r="R848" s="50"/>
      <c r="S848" s="50"/>
      <c r="T848" s="50"/>
      <c r="U848" s="50"/>
      <c r="V848" s="50"/>
      <c r="W848" s="50"/>
      <c r="X848" s="50"/>
      <c r="Y848" s="50"/>
      <c r="Z848" s="50"/>
      <c r="AA848" s="50"/>
      <c r="AB848" s="50"/>
      <c r="AC848" s="50"/>
      <c r="AD848" s="50"/>
      <c r="AE848" s="50"/>
      <c r="AF848" s="50"/>
      <c r="AG848" s="50"/>
      <c r="AH848" s="50"/>
      <c r="AI848" s="50"/>
    </row>
    <row r="849" spans="9:35">
      <c r="I849" s="50"/>
      <c r="J849" s="50"/>
      <c r="K849" s="50"/>
      <c r="L849" s="50"/>
      <c r="M849" s="50"/>
      <c r="N849" s="50"/>
      <c r="O849" s="50"/>
      <c r="P849" s="50"/>
      <c r="Q849" s="50"/>
      <c r="R849" s="50"/>
      <c r="S849" s="50"/>
      <c r="T849" s="50"/>
      <c r="U849" s="50"/>
      <c r="V849" s="50"/>
      <c r="W849" s="50"/>
      <c r="X849" s="50"/>
      <c r="Y849" s="50"/>
      <c r="Z849" s="50"/>
      <c r="AA849" s="50"/>
      <c r="AB849" s="50"/>
      <c r="AC849" s="50"/>
      <c r="AD849" s="50"/>
      <c r="AE849" s="50"/>
      <c r="AF849" s="50"/>
      <c r="AG849" s="50"/>
      <c r="AH849" s="50"/>
      <c r="AI849" s="50"/>
    </row>
    <row r="850" spans="9:35">
      <c r="I850" s="50"/>
      <c r="J850" s="50"/>
      <c r="K850" s="50"/>
      <c r="L850" s="50"/>
      <c r="M850" s="50"/>
      <c r="N850" s="50"/>
      <c r="O850" s="50"/>
      <c r="P850" s="50"/>
      <c r="Q850" s="50"/>
      <c r="R850" s="50"/>
      <c r="S850" s="50"/>
      <c r="T850" s="50"/>
      <c r="U850" s="50"/>
      <c r="V850" s="50"/>
      <c r="W850" s="50"/>
      <c r="X850" s="50"/>
      <c r="Y850" s="50"/>
      <c r="Z850" s="50"/>
      <c r="AA850" s="50"/>
      <c r="AB850" s="50"/>
      <c r="AC850" s="50"/>
      <c r="AD850" s="50"/>
      <c r="AE850" s="50"/>
      <c r="AF850" s="50"/>
      <c r="AG850" s="50"/>
      <c r="AH850" s="50"/>
      <c r="AI850" s="50"/>
    </row>
    <row r="851" spans="9:35">
      <c r="I851" s="50"/>
      <c r="J851" s="50"/>
      <c r="K851" s="50"/>
      <c r="L851" s="50"/>
      <c r="M851" s="50"/>
      <c r="N851" s="50"/>
      <c r="O851" s="50"/>
      <c r="P851" s="50"/>
      <c r="Q851" s="50"/>
      <c r="R851" s="50"/>
      <c r="S851" s="50"/>
      <c r="T851" s="50"/>
      <c r="U851" s="50"/>
      <c r="V851" s="50"/>
      <c r="W851" s="50"/>
      <c r="X851" s="50"/>
      <c r="Y851" s="50"/>
      <c r="Z851" s="50"/>
      <c r="AA851" s="50"/>
      <c r="AB851" s="50"/>
      <c r="AC851" s="50"/>
      <c r="AD851" s="50"/>
      <c r="AE851" s="50"/>
      <c r="AF851" s="50"/>
      <c r="AG851" s="50"/>
      <c r="AH851" s="50"/>
      <c r="AI851" s="50"/>
    </row>
    <row r="852" spans="9:35">
      <c r="I852" s="50"/>
      <c r="J852" s="50"/>
      <c r="K852" s="50"/>
      <c r="L852" s="50"/>
      <c r="M852" s="50"/>
      <c r="N852" s="50"/>
      <c r="O852" s="50"/>
      <c r="P852" s="50"/>
      <c r="Q852" s="50"/>
      <c r="R852" s="50"/>
      <c r="S852" s="50"/>
      <c r="T852" s="50"/>
      <c r="U852" s="50"/>
      <c r="V852" s="50"/>
      <c r="W852" s="50"/>
      <c r="X852" s="50"/>
      <c r="Y852" s="50"/>
      <c r="Z852" s="50"/>
      <c r="AA852" s="50"/>
      <c r="AB852" s="50"/>
      <c r="AC852" s="50"/>
      <c r="AD852" s="50"/>
      <c r="AE852" s="50"/>
      <c r="AF852" s="50"/>
      <c r="AG852" s="50"/>
      <c r="AH852" s="50"/>
      <c r="AI852" s="50"/>
    </row>
    <row r="853" spans="9:35">
      <c r="I853" s="50"/>
      <c r="J853" s="50"/>
      <c r="K853" s="50"/>
      <c r="L853" s="50"/>
      <c r="M853" s="50"/>
      <c r="N853" s="50"/>
      <c r="O853" s="50"/>
      <c r="P853" s="50"/>
      <c r="Q853" s="50"/>
      <c r="R853" s="50"/>
      <c r="S853" s="50"/>
      <c r="T853" s="50"/>
      <c r="U853" s="50"/>
      <c r="V853" s="50"/>
      <c r="W853" s="50"/>
      <c r="X853" s="50"/>
      <c r="Y853" s="50"/>
      <c r="Z853" s="50"/>
      <c r="AA853" s="50"/>
      <c r="AB853" s="50"/>
      <c r="AC853" s="50"/>
      <c r="AD853" s="50"/>
      <c r="AE853" s="50"/>
      <c r="AF853" s="50"/>
      <c r="AG853" s="50"/>
      <c r="AH853" s="50"/>
      <c r="AI853" s="50"/>
    </row>
    <row r="854" spans="9:35">
      <c r="I854" s="50"/>
      <c r="J854" s="50"/>
      <c r="K854" s="50"/>
      <c r="L854" s="50"/>
      <c r="M854" s="50"/>
      <c r="N854" s="50"/>
      <c r="O854" s="50"/>
      <c r="P854" s="50"/>
      <c r="Q854" s="50"/>
      <c r="R854" s="50"/>
      <c r="S854" s="50"/>
      <c r="T854" s="50"/>
      <c r="U854" s="50"/>
      <c r="V854" s="50"/>
      <c r="W854" s="50"/>
      <c r="X854" s="50"/>
      <c r="Y854" s="50"/>
      <c r="Z854" s="50"/>
      <c r="AA854" s="50"/>
      <c r="AB854" s="50"/>
      <c r="AC854" s="50"/>
      <c r="AD854" s="50"/>
      <c r="AE854" s="50"/>
      <c r="AF854" s="50"/>
      <c r="AG854" s="50"/>
      <c r="AH854" s="50"/>
      <c r="AI854" s="50"/>
    </row>
    <row r="855" spans="9:35">
      <c r="I855" s="50"/>
      <c r="J855" s="50"/>
      <c r="K855" s="50"/>
      <c r="L855" s="50"/>
      <c r="M855" s="50"/>
      <c r="N855" s="50"/>
      <c r="O855" s="50"/>
      <c r="P855" s="50"/>
      <c r="Q855" s="50"/>
      <c r="R855" s="50"/>
      <c r="S855" s="50"/>
      <c r="T855" s="50"/>
      <c r="U855" s="50"/>
      <c r="V855" s="50"/>
      <c r="W855" s="50"/>
      <c r="X855" s="50"/>
      <c r="Y855" s="50"/>
      <c r="Z855" s="50"/>
      <c r="AA855" s="50"/>
      <c r="AB855" s="50"/>
      <c r="AC855" s="50"/>
      <c r="AD855" s="50"/>
      <c r="AE855" s="50"/>
      <c r="AF855" s="50"/>
      <c r="AG855" s="50"/>
      <c r="AH855" s="50"/>
      <c r="AI855" s="50"/>
    </row>
    <row r="856" spans="9:35">
      <c r="I856" s="50"/>
      <c r="J856" s="50"/>
      <c r="K856" s="50"/>
      <c r="L856" s="50"/>
      <c r="M856" s="50"/>
      <c r="N856" s="50"/>
      <c r="O856" s="50"/>
      <c r="P856" s="50"/>
      <c r="Q856" s="50"/>
      <c r="R856" s="50"/>
      <c r="S856" s="50"/>
      <c r="T856" s="50"/>
      <c r="U856" s="50"/>
      <c r="V856" s="50"/>
      <c r="W856" s="50"/>
      <c r="X856" s="50"/>
      <c r="Y856" s="50"/>
      <c r="Z856" s="50"/>
      <c r="AA856" s="50"/>
      <c r="AB856" s="50"/>
      <c r="AC856" s="50"/>
      <c r="AD856" s="50"/>
      <c r="AE856" s="50"/>
      <c r="AF856" s="50"/>
      <c r="AG856" s="50"/>
      <c r="AH856" s="50"/>
      <c r="AI856" s="50"/>
    </row>
    <row r="857" spans="9:35">
      <c r="I857" s="50"/>
      <c r="J857" s="50"/>
      <c r="K857" s="50"/>
      <c r="L857" s="50"/>
      <c r="M857" s="50"/>
      <c r="N857" s="50"/>
      <c r="O857" s="50"/>
      <c r="P857" s="50"/>
      <c r="Q857" s="50"/>
      <c r="R857" s="50"/>
      <c r="S857" s="50"/>
      <c r="T857" s="50"/>
      <c r="U857" s="50"/>
      <c r="V857" s="50"/>
      <c r="W857" s="50"/>
      <c r="X857" s="50"/>
      <c r="Y857" s="50"/>
      <c r="Z857" s="50"/>
      <c r="AA857" s="50"/>
      <c r="AB857" s="50"/>
      <c r="AC857" s="50"/>
      <c r="AD857" s="50"/>
      <c r="AE857" s="50"/>
      <c r="AF857" s="50"/>
      <c r="AG857" s="50"/>
      <c r="AH857" s="50"/>
      <c r="AI857" s="50"/>
    </row>
    <row r="858" spans="9:35">
      <c r="I858" s="50"/>
      <c r="J858" s="50"/>
      <c r="K858" s="50"/>
      <c r="L858" s="50"/>
      <c r="M858" s="50"/>
      <c r="N858" s="50"/>
      <c r="O858" s="50"/>
      <c r="P858" s="50"/>
      <c r="Q858" s="50"/>
      <c r="R858" s="50"/>
      <c r="S858" s="50"/>
      <c r="T858" s="50"/>
      <c r="U858" s="50"/>
      <c r="V858" s="50"/>
      <c r="W858" s="50"/>
      <c r="X858" s="50"/>
      <c r="Y858" s="50"/>
      <c r="Z858" s="50"/>
      <c r="AA858" s="50"/>
      <c r="AB858" s="50"/>
      <c r="AC858" s="50"/>
      <c r="AD858" s="50"/>
      <c r="AE858" s="50"/>
      <c r="AF858" s="50"/>
      <c r="AG858" s="50"/>
      <c r="AH858" s="50"/>
      <c r="AI858" s="50"/>
    </row>
    <row r="859" spans="9:35">
      <c r="I859" s="50"/>
      <c r="J859" s="50"/>
      <c r="K859" s="50"/>
      <c r="L859" s="50"/>
      <c r="M859" s="50"/>
      <c r="N859" s="50"/>
      <c r="O859" s="50"/>
      <c r="P859" s="50"/>
      <c r="Q859" s="50"/>
      <c r="R859" s="50"/>
      <c r="S859" s="50"/>
      <c r="T859" s="50"/>
      <c r="U859" s="50"/>
      <c r="V859" s="50"/>
      <c r="W859" s="50"/>
      <c r="X859" s="50"/>
      <c r="Y859" s="50"/>
      <c r="Z859" s="50"/>
      <c r="AA859" s="50"/>
      <c r="AB859" s="50"/>
      <c r="AC859" s="50"/>
      <c r="AD859" s="50"/>
      <c r="AE859" s="50"/>
      <c r="AF859" s="50"/>
      <c r="AG859" s="50"/>
      <c r="AH859" s="50"/>
      <c r="AI859" s="50"/>
    </row>
    <row r="860" spans="9:35">
      <c r="I860" s="50"/>
      <c r="J860" s="50"/>
      <c r="K860" s="50"/>
      <c r="L860" s="50"/>
      <c r="M860" s="50"/>
      <c r="N860" s="50"/>
      <c r="O860" s="50"/>
      <c r="P860" s="50"/>
      <c r="Q860" s="50"/>
      <c r="R860" s="50"/>
      <c r="S860" s="50"/>
      <c r="T860" s="50"/>
      <c r="U860" s="50"/>
      <c r="V860" s="50"/>
      <c r="W860" s="50"/>
      <c r="X860" s="50"/>
      <c r="Y860" s="50"/>
      <c r="Z860" s="50"/>
      <c r="AA860" s="50"/>
      <c r="AB860" s="50"/>
      <c r="AC860" s="50"/>
      <c r="AD860" s="50"/>
      <c r="AE860" s="50"/>
      <c r="AF860" s="50"/>
      <c r="AG860" s="50"/>
      <c r="AH860" s="50"/>
      <c r="AI860" s="50"/>
    </row>
    <row r="861" spans="9:35">
      <c r="I861" s="50"/>
      <c r="J861" s="50"/>
      <c r="K861" s="50"/>
      <c r="L861" s="50"/>
      <c r="M861" s="50"/>
      <c r="N861" s="50"/>
      <c r="O861" s="50"/>
      <c r="P861" s="50"/>
      <c r="Q861" s="50"/>
      <c r="R861" s="50"/>
      <c r="S861" s="50"/>
      <c r="T861" s="50"/>
      <c r="U861" s="50"/>
      <c r="V861" s="50"/>
      <c r="W861" s="50"/>
      <c r="X861" s="50"/>
      <c r="Y861" s="50"/>
      <c r="Z861" s="50"/>
      <c r="AA861" s="50"/>
      <c r="AB861" s="50"/>
      <c r="AC861" s="50"/>
      <c r="AD861" s="50"/>
      <c r="AE861" s="50"/>
      <c r="AF861" s="50"/>
      <c r="AG861" s="50"/>
      <c r="AH861" s="50"/>
      <c r="AI861" s="50"/>
    </row>
    <row r="862" spans="9:35">
      <c r="I862" s="50"/>
      <c r="J862" s="50"/>
      <c r="K862" s="50"/>
      <c r="L862" s="50"/>
      <c r="M862" s="50"/>
      <c r="N862" s="50"/>
      <c r="O862" s="50"/>
      <c r="P862" s="50"/>
      <c r="Q862" s="50"/>
      <c r="R862" s="50"/>
      <c r="S862" s="50"/>
      <c r="T862" s="50"/>
      <c r="U862" s="50"/>
      <c r="V862" s="50"/>
      <c r="W862" s="50"/>
      <c r="X862" s="50"/>
      <c r="Y862" s="50"/>
      <c r="Z862" s="50"/>
      <c r="AA862" s="50"/>
      <c r="AB862" s="50"/>
      <c r="AC862" s="50"/>
      <c r="AD862" s="50"/>
      <c r="AE862" s="50"/>
      <c r="AF862" s="50"/>
      <c r="AG862" s="50"/>
      <c r="AH862" s="50"/>
      <c r="AI862" s="50"/>
    </row>
    <row r="863" spans="9:35">
      <c r="I863" s="50"/>
      <c r="J863" s="50"/>
      <c r="K863" s="50"/>
      <c r="L863" s="50"/>
      <c r="M863" s="50"/>
      <c r="N863" s="50"/>
      <c r="O863" s="50"/>
      <c r="P863" s="50"/>
      <c r="Q863" s="50"/>
      <c r="R863" s="50"/>
      <c r="S863" s="50"/>
      <c r="T863" s="50"/>
      <c r="U863" s="50"/>
      <c r="V863" s="50"/>
      <c r="W863" s="50"/>
      <c r="X863" s="50"/>
      <c r="Y863" s="50"/>
      <c r="Z863" s="50"/>
      <c r="AA863" s="50"/>
      <c r="AB863" s="50"/>
      <c r="AC863" s="50"/>
      <c r="AD863" s="50"/>
      <c r="AE863" s="50"/>
      <c r="AF863" s="50"/>
      <c r="AG863" s="50"/>
      <c r="AH863" s="50"/>
      <c r="AI863" s="50"/>
    </row>
    <row r="864" spans="9:35">
      <c r="I864" s="50"/>
      <c r="J864" s="50"/>
      <c r="K864" s="50"/>
      <c r="L864" s="50"/>
      <c r="M864" s="50"/>
      <c r="N864" s="50"/>
      <c r="O864" s="50"/>
      <c r="P864" s="50"/>
      <c r="Q864" s="50"/>
      <c r="R864" s="50"/>
      <c r="S864" s="50"/>
      <c r="T864" s="50"/>
      <c r="U864" s="50"/>
      <c r="V864" s="50"/>
      <c r="W864" s="50"/>
      <c r="X864" s="50"/>
      <c r="Y864" s="50"/>
      <c r="Z864" s="50"/>
      <c r="AA864" s="50"/>
      <c r="AB864" s="50"/>
      <c r="AC864" s="50"/>
      <c r="AD864" s="50"/>
      <c r="AE864" s="50"/>
      <c r="AF864" s="50"/>
      <c r="AG864" s="50"/>
      <c r="AH864" s="50"/>
      <c r="AI864" s="50"/>
    </row>
    <row r="865" spans="9:35">
      <c r="I865" s="50"/>
      <c r="J865" s="50"/>
      <c r="K865" s="50"/>
      <c r="L865" s="50"/>
      <c r="M865" s="50"/>
      <c r="N865" s="50"/>
      <c r="O865" s="50"/>
      <c r="P865" s="50"/>
      <c r="Q865" s="50"/>
      <c r="R865" s="50"/>
      <c r="S865" s="50"/>
      <c r="T865" s="50"/>
      <c r="U865" s="50"/>
      <c r="V865" s="50"/>
      <c r="W865" s="50"/>
      <c r="X865" s="50"/>
      <c r="Y865" s="50"/>
      <c r="Z865" s="50"/>
      <c r="AA865" s="50"/>
      <c r="AB865" s="50"/>
      <c r="AC865" s="50"/>
      <c r="AD865" s="50"/>
      <c r="AE865" s="50"/>
      <c r="AF865" s="50"/>
      <c r="AG865" s="50"/>
      <c r="AH865" s="50"/>
      <c r="AI865" s="50"/>
    </row>
    <row r="866" spans="9:35">
      <c r="I866" s="50"/>
      <c r="J866" s="50"/>
      <c r="K866" s="50"/>
      <c r="L866" s="50"/>
      <c r="M866" s="50"/>
      <c r="N866" s="50"/>
      <c r="O866" s="50"/>
      <c r="P866" s="50"/>
      <c r="Q866" s="50"/>
      <c r="R866" s="50"/>
      <c r="S866" s="50"/>
      <c r="T866" s="50"/>
      <c r="U866" s="50"/>
      <c r="V866" s="50"/>
      <c r="W866" s="50"/>
      <c r="X866" s="50"/>
      <c r="Y866" s="50"/>
      <c r="Z866" s="50"/>
      <c r="AA866" s="50"/>
      <c r="AB866" s="50"/>
      <c r="AC866" s="50"/>
      <c r="AD866" s="50"/>
      <c r="AE866" s="50"/>
      <c r="AF866" s="50"/>
      <c r="AG866" s="50"/>
      <c r="AH866" s="50"/>
      <c r="AI866" s="50"/>
    </row>
    <row r="867" spans="9:35">
      <c r="I867" s="50"/>
      <c r="J867" s="50"/>
      <c r="K867" s="50"/>
      <c r="L867" s="50"/>
      <c r="M867" s="50"/>
      <c r="N867" s="50"/>
      <c r="O867" s="50"/>
      <c r="P867" s="50"/>
      <c r="Q867" s="50"/>
      <c r="R867" s="50"/>
      <c r="S867" s="50"/>
      <c r="T867" s="50"/>
      <c r="U867" s="50"/>
      <c r="V867" s="50"/>
      <c r="W867" s="50"/>
      <c r="X867" s="50"/>
      <c r="Y867" s="50"/>
      <c r="Z867" s="50"/>
      <c r="AA867" s="50"/>
      <c r="AB867" s="50"/>
      <c r="AC867" s="50"/>
      <c r="AD867" s="50"/>
      <c r="AE867" s="50"/>
      <c r="AF867" s="50"/>
      <c r="AG867" s="50"/>
      <c r="AH867" s="50"/>
      <c r="AI867" s="50"/>
    </row>
    <row r="868" spans="9:35">
      <c r="I868" s="50"/>
      <c r="J868" s="50"/>
      <c r="K868" s="50"/>
      <c r="L868" s="50"/>
      <c r="M868" s="50"/>
      <c r="N868" s="50"/>
      <c r="O868" s="50"/>
      <c r="P868" s="50"/>
      <c r="Q868" s="50"/>
      <c r="R868" s="50"/>
      <c r="S868" s="50"/>
      <c r="T868" s="50"/>
      <c r="U868" s="50"/>
      <c r="V868" s="50"/>
      <c r="W868" s="50"/>
      <c r="X868" s="50"/>
      <c r="Y868" s="50"/>
      <c r="Z868" s="50"/>
      <c r="AA868" s="50"/>
      <c r="AB868" s="50"/>
      <c r="AC868" s="50"/>
      <c r="AD868" s="50"/>
      <c r="AE868" s="50"/>
      <c r="AF868" s="50"/>
      <c r="AG868" s="50"/>
      <c r="AH868" s="50"/>
      <c r="AI868" s="50"/>
    </row>
    <row r="869" spans="9:35">
      <c r="I869" s="50"/>
      <c r="J869" s="50"/>
      <c r="K869" s="50"/>
      <c r="L869" s="50"/>
      <c r="M869" s="50"/>
      <c r="N869" s="50"/>
      <c r="O869" s="50"/>
      <c r="P869" s="50"/>
      <c r="Q869" s="50"/>
      <c r="R869" s="50"/>
      <c r="S869" s="50"/>
      <c r="T869" s="50"/>
      <c r="U869" s="50"/>
      <c r="V869" s="50"/>
      <c r="W869" s="50"/>
      <c r="X869" s="50"/>
      <c r="Y869" s="50"/>
      <c r="Z869" s="50"/>
      <c r="AA869" s="50"/>
      <c r="AB869" s="50"/>
      <c r="AC869" s="50"/>
      <c r="AD869" s="50"/>
      <c r="AE869" s="50"/>
      <c r="AF869" s="50"/>
      <c r="AG869" s="50"/>
      <c r="AH869" s="50"/>
      <c r="AI869" s="50"/>
    </row>
    <row r="870" spans="9:35">
      <c r="I870" s="50"/>
      <c r="J870" s="50"/>
      <c r="K870" s="50"/>
      <c r="L870" s="50"/>
      <c r="M870" s="50"/>
      <c r="N870" s="50"/>
      <c r="O870" s="50"/>
      <c r="P870" s="50"/>
      <c r="Q870" s="50"/>
      <c r="R870" s="50"/>
      <c r="S870" s="50"/>
      <c r="T870" s="50"/>
      <c r="U870" s="50"/>
      <c r="V870" s="50"/>
      <c r="W870" s="50"/>
      <c r="X870" s="50"/>
      <c r="Y870" s="50"/>
      <c r="Z870" s="50"/>
      <c r="AA870" s="50"/>
      <c r="AB870" s="50"/>
      <c r="AC870" s="50"/>
      <c r="AD870" s="50"/>
      <c r="AE870" s="50"/>
      <c r="AF870" s="50"/>
      <c r="AG870" s="50"/>
      <c r="AH870" s="50"/>
      <c r="AI870" s="50"/>
    </row>
    <row r="871" spans="9:35">
      <c r="I871" s="50"/>
      <c r="J871" s="50"/>
      <c r="K871" s="50"/>
      <c r="L871" s="50"/>
      <c r="M871" s="50"/>
      <c r="N871" s="50"/>
      <c r="O871" s="50"/>
      <c r="P871" s="50"/>
      <c r="Q871" s="50"/>
      <c r="R871" s="50"/>
      <c r="S871" s="50"/>
      <c r="T871" s="50"/>
      <c r="U871" s="50"/>
      <c r="V871" s="50"/>
      <c r="W871" s="50"/>
      <c r="X871" s="50"/>
      <c r="Y871" s="50"/>
      <c r="Z871" s="50"/>
      <c r="AA871" s="50"/>
      <c r="AB871" s="50"/>
      <c r="AC871" s="50"/>
      <c r="AD871" s="50"/>
      <c r="AE871" s="50"/>
      <c r="AF871" s="50"/>
      <c r="AG871" s="50"/>
      <c r="AH871" s="50"/>
      <c r="AI871" s="50"/>
    </row>
    <row r="872" spans="9:35">
      <c r="I872" s="50"/>
      <c r="J872" s="50"/>
      <c r="K872" s="50"/>
      <c r="L872" s="50"/>
      <c r="M872" s="50"/>
      <c r="N872" s="50"/>
      <c r="O872" s="50"/>
      <c r="P872" s="50"/>
      <c r="Q872" s="50"/>
      <c r="R872" s="50"/>
      <c r="S872" s="50"/>
      <c r="T872" s="50"/>
      <c r="U872" s="50"/>
      <c r="V872" s="50"/>
      <c r="W872" s="50"/>
      <c r="X872" s="50"/>
      <c r="Y872" s="50"/>
      <c r="Z872" s="50"/>
      <c r="AA872" s="50"/>
      <c r="AB872" s="50"/>
      <c r="AC872" s="50"/>
      <c r="AD872" s="50"/>
      <c r="AE872" s="50"/>
      <c r="AF872" s="50"/>
      <c r="AG872" s="50"/>
      <c r="AH872" s="50"/>
      <c r="AI872" s="50"/>
    </row>
    <row r="873" spans="9:35">
      <c r="I873" s="50"/>
      <c r="J873" s="50"/>
      <c r="K873" s="50"/>
      <c r="L873" s="50"/>
      <c r="M873" s="50"/>
      <c r="N873" s="50"/>
      <c r="O873" s="50"/>
      <c r="P873" s="50"/>
      <c r="Q873" s="50"/>
      <c r="R873" s="50"/>
      <c r="S873" s="50"/>
      <c r="T873" s="50"/>
      <c r="U873" s="50"/>
      <c r="V873" s="50"/>
      <c r="W873" s="50"/>
      <c r="X873" s="50"/>
      <c r="Y873" s="50"/>
      <c r="Z873" s="50"/>
      <c r="AA873" s="50"/>
      <c r="AB873" s="50"/>
      <c r="AC873" s="50"/>
      <c r="AD873" s="50"/>
      <c r="AE873" s="50"/>
      <c r="AF873" s="50"/>
      <c r="AG873" s="50"/>
      <c r="AH873" s="50"/>
      <c r="AI873" s="50"/>
    </row>
    <row r="874" spans="9:35">
      <c r="I874" s="50"/>
      <c r="J874" s="50"/>
      <c r="K874" s="50"/>
      <c r="L874" s="50"/>
      <c r="M874" s="50"/>
      <c r="N874" s="50"/>
      <c r="O874" s="50"/>
      <c r="P874" s="50"/>
      <c r="Q874" s="50"/>
      <c r="R874" s="50"/>
      <c r="S874" s="50"/>
      <c r="T874" s="50"/>
      <c r="U874" s="50"/>
      <c r="V874" s="50"/>
      <c r="W874" s="50"/>
      <c r="X874" s="50"/>
      <c r="Y874" s="50"/>
      <c r="Z874" s="50"/>
      <c r="AA874" s="50"/>
      <c r="AB874" s="50"/>
      <c r="AC874" s="50"/>
      <c r="AD874" s="50"/>
      <c r="AE874" s="50"/>
      <c r="AF874" s="50"/>
      <c r="AG874" s="50"/>
      <c r="AH874" s="50"/>
      <c r="AI874" s="50"/>
    </row>
    <row r="875" spans="9:35">
      <c r="I875" s="50"/>
      <c r="J875" s="50"/>
      <c r="K875" s="50"/>
      <c r="L875" s="50"/>
      <c r="M875" s="50"/>
      <c r="N875" s="50"/>
      <c r="O875" s="50"/>
      <c r="P875" s="50"/>
      <c r="Q875" s="50"/>
      <c r="R875" s="50"/>
      <c r="S875" s="50"/>
      <c r="T875" s="50"/>
      <c r="U875" s="50"/>
      <c r="V875" s="50"/>
      <c r="W875" s="50"/>
      <c r="X875" s="50"/>
      <c r="Y875" s="50"/>
      <c r="Z875" s="50"/>
      <c r="AA875" s="50"/>
      <c r="AB875" s="50"/>
      <c r="AC875" s="50"/>
      <c r="AD875" s="50"/>
      <c r="AE875" s="50"/>
      <c r="AF875" s="50"/>
      <c r="AG875" s="50"/>
      <c r="AH875" s="50"/>
      <c r="AI875" s="50"/>
    </row>
    <row r="876" spans="9:35">
      <c r="I876" s="50"/>
      <c r="J876" s="50"/>
      <c r="K876" s="50"/>
      <c r="L876" s="50"/>
      <c r="M876" s="50"/>
      <c r="N876" s="50"/>
      <c r="O876" s="50"/>
      <c r="P876" s="50"/>
      <c r="Q876" s="50"/>
      <c r="R876" s="50"/>
      <c r="S876" s="50"/>
      <c r="T876" s="50"/>
      <c r="U876" s="50"/>
      <c r="V876" s="50"/>
      <c r="W876" s="50"/>
      <c r="X876" s="50"/>
      <c r="Y876" s="50"/>
      <c r="Z876" s="50"/>
      <c r="AA876" s="50"/>
      <c r="AB876" s="50"/>
      <c r="AC876" s="50"/>
      <c r="AD876" s="50"/>
      <c r="AE876" s="50"/>
      <c r="AF876" s="50"/>
      <c r="AG876" s="50"/>
      <c r="AH876" s="50"/>
      <c r="AI876" s="50"/>
    </row>
    <row r="877" spans="9:35">
      <c r="I877" s="50"/>
      <c r="J877" s="50"/>
      <c r="K877" s="50"/>
      <c r="L877" s="50"/>
      <c r="M877" s="50"/>
      <c r="N877" s="50"/>
      <c r="O877" s="50"/>
      <c r="P877" s="50"/>
      <c r="Q877" s="50"/>
      <c r="R877" s="50"/>
      <c r="S877" s="50"/>
      <c r="T877" s="50"/>
      <c r="U877" s="50"/>
      <c r="V877" s="50"/>
      <c r="W877" s="50"/>
      <c r="X877" s="50"/>
      <c r="Y877" s="50"/>
      <c r="Z877" s="50"/>
      <c r="AA877" s="50"/>
      <c r="AB877" s="50"/>
      <c r="AC877" s="50"/>
      <c r="AD877" s="50"/>
      <c r="AE877" s="50"/>
      <c r="AF877" s="50"/>
      <c r="AG877" s="50"/>
      <c r="AH877" s="50"/>
      <c r="AI877" s="50"/>
    </row>
    <row r="878" spans="9:35">
      <c r="I878" s="50"/>
      <c r="J878" s="50"/>
      <c r="K878" s="50"/>
      <c r="L878" s="50"/>
      <c r="M878" s="50"/>
      <c r="N878" s="50"/>
      <c r="O878" s="50"/>
      <c r="P878" s="50"/>
      <c r="Q878" s="50"/>
      <c r="R878" s="50"/>
      <c r="S878" s="50"/>
      <c r="T878" s="50"/>
      <c r="U878" s="50"/>
      <c r="V878" s="50"/>
      <c r="W878" s="50"/>
      <c r="X878" s="50"/>
      <c r="Y878" s="50"/>
      <c r="Z878" s="50"/>
      <c r="AA878" s="50"/>
      <c r="AB878" s="50"/>
      <c r="AC878" s="50"/>
      <c r="AD878" s="50"/>
      <c r="AE878" s="50"/>
      <c r="AF878" s="50"/>
      <c r="AG878" s="50"/>
      <c r="AH878" s="50"/>
      <c r="AI878" s="50"/>
    </row>
    <row r="879" spans="9:35">
      <c r="I879" s="50"/>
      <c r="J879" s="50"/>
      <c r="K879" s="50"/>
      <c r="L879" s="50"/>
      <c r="M879" s="50"/>
      <c r="N879" s="50"/>
      <c r="O879" s="50"/>
      <c r="P879" s="50"/>
      <c r="Q879" s="50"/>
      <c r="R879" s="50"/>
      <c r="S879" s="50"/>
      <c r="T879" s="50"/>
      <c r="U879" s="50"/>
      <c r="V879" s="50"/>
      <c r="W879" s="50"/>
      <c r="X879" s="50"/>
      <c r="Y879" s="50"/>
      <c r="Z879" s="50"/>
      <c r="AA879" s="50"/>
      <c r="AB879" s="50"/>
      <c r="AC879" s="50"/>
      <c r="AD879" s="50"/>
      <c r="AE879" s="50"/>
      <c r="AF879" s="50"/>
      <c r="AG879" s="50"/>
      <c r="AH879" s="50"/>
      <c r="AI879" s="50"/>
    </row>
    <row r="880" spans="9:35">
      <c r="I880" s="50"/>
      <c r="J880" s="50"/>
      <c r="K880" s="50"/>
      <c r="L880" s="50"/>
      <c r="M880" s="50"/>
      <c r="N880" s="50"/>
      <c r="O880" s="50"/>
      <c r="P880" s="50"/>
      <c r="Q880" s="50"/>
      <c r="R880" s="50"/>
      <c r="S880" s="50"/>
      <c r="T880" s="50"/>
      <c r="U880" s="50"/>
      <c r="V880" s="50"/>
      <c r="W880" s="50"/>
      <c r="X880" s="50"/>
      <c r="Y880" s="50"/>
      <c r="Z880" s="50"/>
      <c r="AA880" s="50"/>
      <c r="AB880" s="50"/>
      <c r="AC880" s="50"/>
      <c r="AD880" s="50"/>
      <c r="AE880" s="50"/>
      <c r="AF880" s="50"/>
      <c r="AG880" s="50"/>
      <c r="AH880" s="50"/>
      <c r="AI880" s="50"/>
    </row>
    <row r="881" spans="9:35">
      <c r="I881" s="50"/>
      <c r="J881" s="50"/>
      <c r="K881" s="50"/>
      <c r="L881" s="50"/>
      <c r="M881" s="50"/>
      <c r="N881" s="50"/>
      <c r="O881" s="50"/>
      <c r="P881" s="50"/>
      <c r="Q881" s="50"/>
      <c r="R881" s="50"/>
      <c r="S881" s="50"/>
      <c r="T881" s="50"/>
      <c r="U881" s="50"/>
      <c r="V881" s="50"/>
      <c r="W881" s="50"/>
      <c r="X881" s="50"/>
      <c r="Y881" s="50"/>
      <c r="Z881" s="50"/>
      <c r="AA881" s="50"/>
      <c r="AB881" s="50"/>
      <c r="AC881" s="50"/>
      <c r="AD881" s="50"/>
      <c r="AE881" s="50"/>
      <c r="AF881" s="50"/>
      <c r="AG881" s="50"/>
      <c r="AH881" s="50"/>
      <c r="AI881" s="50"/>
    </row>
    <row r="882" spans="9:35">
      <c r="I882" s="50"/>
      <c r="J882" s="50"/>
      <c r="K882" s="50"/>
      <c r="L882" s="50"/>
      <c r="M882" s="50"/>
      <c r="N882" s="50"/>
      <c r="O882" s="50"/>
      <c r="P882" s="50"/>
      <c r="Q882" s="50"/>
      <c r="R882" s="50"/>
      <c r="S882" s="50"/>
      <c r="T882" s="50"/>
      <c r="U882" s="50"/>
      <c r="V882" s="50"/>
      <c r="W882" s="50"/>
      <c r="X882" s="50"/>
      <c r="Y882" s="50"/>
      <c r="Z882" s="50"/>
      <c r="AA882" s="50"/>
      <c r="AB882" s="50"/>
      <c r="AC882" s="50"/>
      <c r="AD882" s="50"/>
      <c r="AE882" s="50"/>
      <c r="AF882" s="50"/>
      <c r="AG882" s="50"/>
      <c r="AH882" s="50"/>
      <c r="AI882" s="50"/>
    </row>
    <row r="883" spans="9:35">
      <c r="I883" s="50"/>
      <c r="J883" s="50"/>
      <c r="K883" s="50"/>
      <c r="L883" s="50"/>
      <c r="M883" s="50"/>
      <c r="N883" s="50"/>
      <c r="O883" s="50"/>
      <c r="P883" s="50"/>
      <c r="Q883" s="50"/>
      <c r="R883" s="50"/>
      <c r="S883" s="50"/>
      <c r="T883" s="50"/>
      <c r="U883" s="50"/>
      <c r="V883" s="50"/>
      <c r="W883" s="50"/>
      <c r="X883" s="50"/>
      <c r="Y883" s="50"/>
      <c r="Z883" s="50"/>
      <c r="AA883" s="50"/>
      <c r="AB883" s="50"/>
      <c r="AC883" s="50"/>
      <c r="AD883" s="50"/>
      <c r="AE883" s="50"/>
      <c r="AF883" s="50"/>
      <c r="AG883" s="50"/>
      <c r="AH883" s="50"/>
      <c r="AI883" s="50"/>
    </row>
    <row r="884" spans="9:35">
      <c r="I884" s="50"/>
      <c r="J884" s="50"/>
      <c r="K884" s="50"/>
      <c r="L884" s="50"/>
      <c r="M884" s="50"/>
      <c r="N884" s="50"/>
      <c r="O884" s="50"/>
      <c r="P884" s="50"/>
      <c r="Q884" s="50"/>
      <c r="R884" s="50"/>
      <c r="S884" s="50"/>
      <c r="T884" s="50"/>
      <c r="U884" s="50"/>
      <c r="V884" s="50"/>
      <c r="W884" s="50"/>
      <c r="X884" s="50"/>
      <c r="Y884" s="50"/>
      <c r="Z884" s="50"/>
      <c r="AA884" s="50"/>
      <c r="AB884" s="50"/>
      <c r="AC884" s="50"/>
      <c r="AD884" s="50"/>
      <c r="AE884" s="50"/>
      <c r="AF884" s="50"/>
      <c r="AG884" s="50"/>
      <c r="AH884" s="50"/>
      <c r="AI884" s="50"/>
    </row>
    <row r="885" spans="9:35">
      <c r="I885" s="50"/>
      <c r="J885" s="50"/>
      <c r="K885" s="50"/>
      <c r="L885" s="50"/>
      <c r="M885" s="50"/>
      <c r="N885" s="50"/>
      <c r="O885" s="50"/>
      <c r="P885" s="50"/>
      <c r="Q885" s="50"/>
      <c r="R885" s="50"/>
      <c r="S885" s="50"/>
      <c r="T885" s="50"/>
      <c r="U885" s="50"/>
      <c r="V885" s="50"/>
      <c r="W885" s="50"/>
      <c r="X885" s="50"/>
      <c r="Y885" s="50"/>
      <c r="Z885" s="50"/>
      <c r="AA885" s="50"/>
      <c r="AB885" s="50"/>
      <c r="AC885" s="50"/>
      <c r="AD885" s="50"/>
      <c r="AE885" s="50"/>
      <c r="AF885" s="50"/>
      <c r="AG885" s="50"/>
      <c r="AH885" s="50"/>
      <c r="AI885" s="50"/>
    </row>
    <row r="886" spans="9:35">
      <c r="I886" s="50"/>
      <c r="J886" s="50"/>
      <c r="K886" s="50"/>
      <c r="L886" s="50"/>
      <c r="M886" s="50"/>
      <c r="N886" s="50"/>
      <c r="O886" s="50"/>
      <c r="P886" s="50"/>
      <c r="Q886" s="50"/>
      <c r="R886" s="50"/>
      <c r="S886" s="50"/>
      <c r="T886" s="50"/>
      <c r="U886" s="50"/>
      <c r="V886" s="50"/>
      <c r="W886" s="50"/>
      <c r="X886" s="50"/>
      <c r="Y886" s="50"/>
      <c r="Z886" s="50"/>
      <c r="AA886" s="50"/>
      <c r="AB886" s="50"/>
      <c r="AC886" s="50"/>
      <c r="AD886" s="50"/>
      <c r="AE886" s="50"/>
      <c r="AF886" s="50"/>
      <c r="AG886" s="50"/>
      <c r="AH886" s="50"/>
      <c r="AI886" s="50"/>
    </row>
    <row r="887" spans="9:35">
      <c r="I887" s="50"/>
      <c r="J887" s="50"/>
      <c r="K887" s="50"/>
      <c r="L887" s="50"/>
      <c r="M887" s="50"/>
      <c r="N887" s="50"/>
      <c r="O887" s="50"/>
      <c r="P887" s="50"/>
      <c r="Q887" s="50"/>
      <c r="R887" s="50"/>
      <c r="S887" s="50"/>
      <c r="T887" s="50"/>
      <c r="U887" s="50"/>
      <c r="V887" s="50"/>
      <c r="W887" s="50"/>
      <c r="X887" s="50"/>
      <c r="Y887" s="50"/>
      <c r="Z887" s="50"/>
      <c r="AA887" s="50"/>
      <c r="AB887" s="50"/>
      <c r="AC887" s="50"/>
      <c r="AD887" s="50"/>
      <c r="AE887" s="50"/>
      <c r="AF887" s="50"/>
      <c r="AG887" s="50"/>
      <c r="AH887" s="50"/>
      <c r="AI887" s="50"/>
    </row>
    <row r="888" spans="9:35">
      <c r="I888" s="50"/>
      <c r="J888" s="50"/>
      <c r="K888" s="50"/>
      <c r="L888" s="50"/>
      <c r="M888" s="50"/>
      <c r="N888" s="50"/>
      <c r="O888" s="50"/>
      <c r="P888" s="50"/>
      <c r="Q888" s="50"/>
      <c r="R888" s="50"/>
      <c r="S888" s="50"/>
      <c r="T888" s="50"/>
      <c r="U888" s="50"/>
      <c r="V888" s="50"/>
      <c r="W888" s="50"/>
      <c r="X888" s="50"/>
      <c r="Y888" s="50"/>
      <c r="Z888" s="50"/>
      <c r="AA888" s="50"/>
      <c r="AB888" s="50"/>
      <c r="AC888" s="50"/>
      <c r="AD888" s="50"/>
      <c r="AE888" s="50"/>
      <c r="AF888" s="50"/>
      <c r="AG888" s="50"/>
      <c r="AH888" s="50"/>
      <c r="AI888" s="50"/>
    </row>
    <row r="889" spans="9:35">
      <c r="I889" s="50"/>
      <c r="J889" s="50"/>
      <c r="K889" s="50"/>
      <c r="L889" s="50"/>
      <c r="M889" s="50"/>
      <c r="N889" s="50"/>
      <c r="O889" s="50"/>
      <c r="P889" s="50"/>
      <c r="Q889" s="50"/>
      <c r="R889" s="50"/>
      <c r="S889" s="50"/>
      <c r="T889" s="50"/>
      <c r="U889" s="50"/>
      <c r="V889" s="50"/>
      <c r="W889" s="50"/>
      <c r="X889" s="50"/>
      <c r="Y889" s="50"/>
      <c r="Z889" s="50"/>
      <c r="AA889" s="50"/>
      <c r="AB889" s="50"/>
      <c r="AC889" s="50"/>
      <c r="AD889" s="50"/>
      <c r="AE889" s="50"/>
      <c r="AF889" s="50"/>
      <c r="AG889" s="50"/>
      <c r="AH889" s="50"/>
      <c r="AI889" s="50"/>
    </row>
    <row r="890" spans="9:35">
      <c r="I890" s="50"/>
      <c r="J890" s="50"/>
      <c r="K890" s="50"/>
      <c r="L890" s="50"/>
      <c r="M890" s="50"/>
      <c r="N890" s="50"/>
      <c r="O890" s="50"/>
      <c r="P890" s="50"/>
      <c r="Q890" s="50"/>
      <c r="R890" s="50"/>
      <c r="S890" s="50"/>
      <c r="T890" s="50"/>
      <c r="U890" s="50"/>
      <c r="V890" s="50"/>
      <c r="W890" s="50"/>
      <c r="X890" s="50"/>
      <c r="Y890" s="50"/>
      <c r="Z890" s="50"/>
      <c r="AA890" s="50"/>
      <c r="AB890" s="50"/>
      <c r="AC890" s="50"/>
      <c r="AD890" s="50"/>
      <c r="AE890" s="50"/>
      <c r="AF890" s="50"/>
      <c r="AG890" s="50"/>
      <c r="AH890" s="50"/>
      <c r="AI890" s="50"/>
    </row>
    <row r="891" spans="9:35">
      <c r="I891" s="50"/>
      <c r="J891" s="50"/>
      <c r="K891" s="50"/>
      <c r="L891" s="50"/>
      <c r="M891" s="50"/>
      <c r="N891" s="50"/>
      <c r="O891" s="50"/>
      <c r="P891" s="50"/>
      <c r="Q891" s="50"/>
      <c r="R891" s="50"/>
      <c r="S891" s="50"/>
      <c r="T891" s="50"/>
      <c r="U891" s="50"/>
      <c r="V891" s="50"/>
      <c r="W891" s="50"/>
      <c r="X891" s="50"/>
      <c r="Y891" s="50"/>
      <c r="Z891" s="50"/>
      <c r="AA891" s="50"/>
      <c r="AB891" s="50"/>
      <c r="AC891" s="50"/>
      <c r="AD891" s="50"/>
      <c r="AE891" s="50"/>
      <c r="AF891" s="50"/>
      <c r="AG891" s="50"/>
      <c r="AH891" s="50"/>
      <c r="AI891" s="50"/>
    </row>
    <row r="892" spans="9:35">
      <c r="I892" s="50"/>
      <c r="J892" s="50"/>
      <c r="K892" s="50"/>
      <c r="L892" s="50"/>
      <c r="M892" s="50"/>
      <c r="N892" s="50"/>
      <c r="O892" s="50"/>
      <c r="P892" s="50"/>
      <c r="Q892" s="50"/>
      <c r="R892" s="50"/>
      <c r="S892" s="50"/>
      <c r="T892" s="50"/>
      <c r="U892" s="50"/>
      <c r="V892" s="50"/>
      <c r="W892" s="50"/>
      <c r="X892" s="50"/>
      <c r="Y892" s="50"/>
      <c r="Z892" s="50"/>
      <c r="AA892" s="50"/>
      <c r="AB892" s="50"/>
      <c r="AC892" s="50"/>
      <c r="AD892" s="50"/>
      <c r="AE892" s="50"/>
      <c r="AF892" s="50"/>
      <c r="AG892" s="50"/>
      <c r="AH892" s="50"/>
      <c r="AI892" s="50"/>
    </row>
    <row r="893" spans="9:35">
      <c r="I893" s="50"/>
      <c r="J893" s="50"/>
      <c r="K893" s="50"/>
      <c r="L893" s="50"/>
      <c r="M893" s="50"/>
      <c r="N893" s="50"/>
      <c r="O893" s="50"/>
      <c r="P893" s="50"/>
      <c r="Q893" s="50"/>
      <c r="R893" s="50"/>
      <c r="S893" s="50"/>
      <c r="T893" s="50"/>
      <c r="U893" s="50"/>
      <c r="V893" s="50"/>
      <c r="W893" s="50"/>
      <c r="X893" s="50"/>
      <c r="Y893" s="50"/>
      <c r="Z893" s="50"/>
      <c r="AA893" s="50"/>
      <c r="AB893" s="50"/>
      <c r="AC893" s="50"/>
      <c r="AD893" s="50"/>
      <c r="AE893" s="50"/>
      <c r="AF893" s="50"/>
      <c r="AG893" s="50"/>
      <c r="AH893" s="50"/>
      <c r="AI893" s="50"/>
    </row>
    <row r="894" spans="9:35">
      <c r="I894" s="50"/>
      <c r="J894" s="50"/>
      <c r="K894" s="50"/>
      <c r="L894" s="50"/>
      <c r="M894" s="50"/>
      <c r="N894" s="50"/>
      <c r="O894" s="50"/>
      <c r="P894" s="50"/>
      <c r="Q894" s="50"/>
      <c r="R894" s="50"/>
      <c r="S894" s="50"/>
      <c r="T894" s="50"/>
      <c r="U894" s="50"/>
      <c r="V894" s="50"/>
      <c r="W894" s="50"/>
      <c r="X894" s="50"/>
      <c r="Y894" s="50"/>
      <c r="Z894" s="50"/>
      <c r="AA894" s="50"/>
      <c r="AB894" s="50"/>
      <c r="AC894" s="50"/>
      <c r="AD894" s="50"/>
      <c r="AE894" s="50"/>
      <c r="AF894" s="50"/>
      <c r="AG894" s="50"/>
      <c r="AH894" s="50"/>
      <c r="AI894" s="50"/>
    </row>
    <row r="895" spans="9:35">
      <c r="I895" s="50"/>
      <c r="J895" s="50"/>
      <c r="K895" s="50"/>
      <c r="L895" s="50"/>
      <c r="M895" s="50"/>
      <c r="N895" s="50"/>
      <c r="O895" s="50"/>
      <c r="P895" s="50"/>
      <c r="Q895" s="50"/>
      <c r="R895" s="50"/>
      <c r="S895" s="50"/>
      <c r="T895" s="50"/>
      <c r="U895" s="50"/>
      <c r="V895" s="50"/>
      <c r="W895" s="50"/>
      <c r="X895" s="50"/>
      <c r="Y895" s="50"/>
      <c r="Z895" s="50"/>
      <c r="AA895" s="50"/>
      <c r="AB895" s="50"/>
      <c r="AC895" s="50"/>
      <c r="AD895" s="50"/>
      <c r="AE895" s="50"/>
      <c r="AF895" s="50"/>
      <c r="AG895" s="50"/>
      <c r="AH895" s="50"/>
      <c r="AI895" s="50"/>
    </row>
    <row r="896" spans="9:35">
      <c r="I896" s="50"/>
      <c r="J896" s="50"/>
      <c r="K896" s="50"/>
      <c r="L896" s="50"/>
      <c r="M896" s="50"/>
      <c r="N896" s="50"/>
      <c r="O896" s="50"/>
      <c r="P896" s="50"/>
      <c r="Q896" s="50"/>
      <c r="R896" s="50"/>
      <c r="S896" s="50"/>
      <c r="T896" s="50"/>
      <c r="U896" s="50"/>
      <c r="V896" s="50"/>
      <c r="W896" s="50"/>
      <c r="X896" s="50"/>
      <c r="Y896" s="50"/>
      <c r="Z896" s="50"/>
      <c r="AA896" s="50"/>
      <c r="AB896" s="50"/>
      <c r="AC896" s="50"/>
      <c r="AD896" s="50"/>
      <c r="AE896" s="50"/>
      <c r="AF896" s="50"/>
      <c r="AG896" s="50"/>
      <c r="AH896" s="50"/>
      <c r="AI896" s="50"/>
    </row>
    <row r="897" spans="9:35">
      <c r="I897" s="50"/>
      <c r="J897" s="50"/>
      <c r="K897" s="50"/>
      <c r="L897" s="50"/>
      <c r="M897" s="50"/>
      <c r="N897" s="50"/>
      <c r="O897" s="50"/>
      <c r="P897" s="50"/>
      <c r="Q897" s="50"/>
      <c r="R897" s="50"/>
      <c r="S897" s="50"/>
      <c r="T897" s="50"/>
      <c r="U897" s="50"/>
      <c r="V897" s="50"/>
      <c r="W897" s="50"/>
      <c r="X897" s="50"/>
      <c r="Y897" s="50"/>
      <c r="Z897" s="50"/>
      <c r="AA897" s="50"/>
      <c r="AB897" s="50"/>
      <c r="AC897" s="50"/>
      <c r="AD897" s="50"/>
      <c r="AE897" s="50"/>
      <c r="AF897" s="50"/>
      <c r="AG897" s="50"/>
      <c r="AH897" s="50"/>
      <c r="AI897" s="50"/>
    </row>
    <row r="898" spans="9:35">
      <c r="I898" s="50"/>
      <c r="J898" s="50"/>
      <c r="K898" s="50"/>
      <c r="L898" s="50"/>
      <c r="M898" s="50"/>
      <c r="N898" s="50"/>
      <c r="O898" s="50"/>
      <c r="P898" s="50"/>
      <c r="Q898" s="50"/>
      <c r="R898" s="50"/>
      <c r="S898" s="50"/>
      <c r="T898" s="50"/>
      <c r="U898" s="50"/>
      <c r="V898" s="50"/>
      <c r="W898" s="50"/>
      <c r="X898" s="50"/>
      <c r="Y898" s="50"/>
      <c r="Z898" s="50"/>
      <c r="AA898" s="50"/>
      <c r="AB898" s="50"/>
      <c r="AC898" s="50"/>
      <c r="AD898" s="50"/>
      <c r="AE898" s="50"/>
      <c r="AF898" s="50"/>
      <c r="AG898" s="50"/>
      <c r="AH898" s="50"/>
      <c r="AI898" s="50"/>
    </row>
    <row r="899" spans="9:35">
      <c r="I899" s="50"/>
      <c r="J899" s="50"/>
      <c r="K899" s="50"/>
      <c r="L899" s="50"/>
      <c r="M899" s="50"/>
      <c r="N899" s="50"/>
      <c r="O899" s="50"/>
      <c r="P899" s="50"/>
      <c r="Q899" s="50"/>
      <c r="R899" s="50"/>
      <c r="S899" s="50"/>
      <c r="T899" s="50"/>
      <c r="U899" s="50"/>
      <c r="V899" s="50"/>
      <c r="W899" s="50"/>
      <c r="X899" s="50"/>
      <c r="Y899" s="50"/>
      <c r="Z899" s="50"/>
      <c r="AA899" s="50"/>
      <c r="AB899" s="50"/>
      <c r="AC899" s="50"/>
      <c r="AD899" s="50"/>
      <c r="AE899" s="50"/>
      <c r="AF899" s="50"/>
      <c r="AG899" s="50"/>
      <c r="AH899" s="50"/>
      <c r="AI899" s="50"/>
    </row>
    <row r="900" spans="9:35">
      <c r="I900" s="50"/>
      <c r="J900" s="50"/>
      <c r="K900" s="50"/>
      <c r="L900" s="50"/>
      <c r="M900" s="50"/>
      <c r="N900" s="50"/>
      <c r="O900" s="50"/>
      <c r="P900" s="50"/>
      <c r="Q900" s="50"/>
      <c r="R900" s="50"/>
      <c r="S900" s="50"/>
      <c r="T900" s="50"/>
      <c r="U900" s="50"/>
      <c r="V900" s="50"/>
      <c r="W900" s="50"/>
      <c r="X900" s="50"/>
      <c r="Y900" s="50"/>
      <c r="Z900" s="50"/>
      <c r="AA900" s="50"/>
      <c r="AB900" s="50"/>
      <c r="AC900" s="50"/>
      <c r="AD900" s="50"/>
      <c r="AE900" s="50"/>
      <c r="AF900" s="50"/>
      <c r="AG900" s="50"/>
      <c r="AH900" s="50"/>
      <c r="AI900" s="50"/>
    </row>
    <row r="901" spans="9:35">
      <c r="I901" s="50"/>
      <c r="J901" s="50"/>
      <c r="K901" s="50"/>
      <c r="L901" s="50"/>
      <c r="M901" s="50"/>
      <c r="N901" s="50"/>
      <c r="O901" s="50"/>
      <c r="P901" s="50"/>
      <c r="Q901" s="50"/>
      <c r="R901" s="50"/>
      <c r="S901" s="50"/>
      <c r="T901" s="50"/>
      <c r="U901" s="50"/>
      <c r="V901" s="50"/>
      <c r="W901" s="50"/>
      <c r="X901" s="50"/>
      <c r="Y901" s="50"/>
      <c r="Z901" s="50"/>
      <c r="AA901" s="50"/>
      <c r="AB901" s="50"/>
      <c r="AC901" s="50"/>
      <c r="AD901" s="50"/>
      <c r="AE901" s="50"/>
      <c r="AF901" s="50"/>
      <c r="AG901" s="50"/>
      <c r="AH901" s="50"/>
      <c r="AI901" s="50"/>
    </row>
    <row r="902" spans="9:35">
      <c r="I902" s="50"/>
      <c r="J902" s="50"/>
      <c r="K902" s="50"/>
      <c r="L902" s="50"/>
      <c r="M902" s="50"/>
      <c r="N902" s="50"/>
      <c r="O902" s="50"/>
      <c r="P902" s="50"/>
      <c r="Q902" s="50"/>
      <c r="R902" s="50"/>
      <c r="S902" s="50"/>
      <c r="T902" s="50"/>
      <c r="U902" s="50"/>
      <c r="V902" s="50"/>
      <c r="W902" s="50"/>
      <c r="X902" s="50"/>
      <c r="Y902" s="50"/>
      <c r="Z902" s="50"/>
      <c r="AA902" s="50"/>
      <c r="AB902" s="50"/>
      <c r="AC902" s="50"/>
      <c r="AD902" s="50"/>
      <c r="AE902" s="50"/>
      <c r="AF902" s="50"/>
      <c r="AG902" s="50"/>
      <c r="AH902" s="50"/>
      <c r="AI902" s="50"/>
    </row>
    <row r="903" spans="9:35">
      <c r="I903" s="50"/>
      <c r="J903" s="50"/>
      <c r="K903" s="50"/>
      <c r="L903" s="50"/>
      <c r="M903" s="50"/>
      <c r="N903" s="50"/>
      <c r="O903" s="50"/>
      <c r="P903" s="50"/>
      <c r="Q903" s="50"/>
      <c r="R903" s="50"/>
      <c r="S903" s="50"/>
      <c r="T903" s="50"/>
      <c r="U903" s="50"/>
      <c r="V903" s="50"/>
      <c r="W903" s="50"/>
      <c r="X903" s="50"/>
      <c r="Y903" s="50"/>
      <c r="Z903" s="50"/>
      <c r="AA903" s="50"/>
      <c r="AB903" s="50"/>
      <c r="AC903" s="50"/>
      <c r="AD903" s="50"/>
      <c r="AE903" s="50"/>
      <c r="AF903" s="50"/>
      <c r="AG903" s="50"/>
      <c r="AH903" s="50"/>
      <c r="AI903" s="50"/>
    </row>
    <row r="904" spans="9:35">
      <c r="I904" s="50"/>
      <c r="J904" s="50"/>
      <c r="K904" s="50"/>
      <c r="L904" s="50"/>
      <c r="M904" s="50"/>
      <c r="N904" s="50"/>
      <c r="O904" s="50"/>
      <c r="P904" s="50"/>
      <c r="Q904" s="50"/>
      <c r="R904" s="50"/>
      <c r="S904" s="50"/>
      <c r="T904" s="50"/>
      <c r="U904" s="50"/>
      <c r="V904" s="50"/>
      <c r="W904" s="50"/>
      <c r="X904" s="50"/>
      <c r="Y904" s="50"/>
      <c r="Z904" s="50"/>
      <c r="AA904" s="50"/>
      <c r="AB904" s="50"/>
      <c r="AC904" s="50"/>
      <c r="AD904" s="50"/>
      <c r="AE904" s="50"/>
      <c r="AF904" s="50"/>
      <c r="AG904" s="50"/>
      <c r="AH904" s="50"/>
      <c r="AI904" s="50"/>
    </row>
    <row r="905" spans="9:35">
      <c r="I905" s="50"/>
      <c r="J905" s="50"/>
      <c r="K905" s="50"/>
      <c r="L905" s="50"/>
      <c r="M905" s="50"/>
      <c r="N905" s="50"/>
      <c r="O905" s="50"/>
      <c r="P905" s="50"/>
      <c r="Q905" s="50"/>
      <c r="R905" s="50"/>
      <c r="S905" s="50"/>
      <c r="T905" s="50"/>
      <c r="U905" s="50"/>
      <c r="V905" s="50"/>
      <c r="W905" s="50"/>
      <c r="X905" s="50"/>
      <c r="Y905" s="50"/>
      <c r="Z905" s="50"/>
      <c r="AA905" s="50"/>
      <c r="AB905" s="50"/>
      <c r="AC905" s="50"/>
      <c r="AD905" s="50"/>
      <c r="AE905" s="50"/>
      <c r="AF905" s="50"/>
      <c r="AG905" s="50"/>
      <c r="AH905" s="50"/>
      <c r="AI905" s="50"/>
    </row>
    <row r="906" spans="9:35">
      <c r="I906" s="50"/>
      <c r="J906" s="50"/>
      <c r="K906" s="50"/>
      <c r="L906" s="50"/>
      <c r="M906" s="50"/>
      <c r="N906" s="50"/>
      <c r="O906" s="50"/>
      <c r="P906" s="50"/>
      <c r="Q906" s="50"/>
      <c r="R906" s="50"/>
      <c r="S906" s="50"/>
      <c r="T906" s="50"/>
      <c r="U906" s="50"/>
      <c r="V906" s="50"/>
      <c r="W906" s="50"/>
      <c r="X906" s="50"/>
      <c r="Y906" s="50"/>
      <c r="Z906" s="50"/>
      <c r="AA906" s="50"/>
      <c r="AB906" s="50"/>
      <c r="AC906" s="50"/>
      <c r="AD906" s="50"/>
      <c r="AE906" s="50"/>
      <c r="AF906" s="50"/>
      <c r="AG906" s="50"/>
      <c r="AH906" s="50"/>
      <c r="AI906" s="50"/>
    </row>
    <row r="907" spans="9:35">
      <c r="I907" s="50"/>
      <c r="J907" s="50"/>
      <c r="K907" s="50"/>
      <c r="L907" s="50"/>
      <c r="M907" s="50"/>
      <c r="N907" s="50"/>
      <c r="O907" s="50"/>
      <c r="P907" s="50"/>
      <c r="Q907" s="50"/>
      <c r="R907" s="50"/>
      <c r="S907" s="50"/>
      <c r="T907" s="50"/>
      <c r="U907" s="50"/>
      <c r="V907" s="50"/>
      <c r="W907" s="50"/>
      <c r="X907" s="50"/>
      <c r="Y907" s="50"/>
      <c r="Z907" s="50"/>
      <c r="AA907" s="50"/>
      <c r="AB907" s="50"/>
      <c r="AC907" s="50"/>
      <c r="AD907" s="50"/>
      <c r="AE907" s="50"/>
      <c r="AF907" s="50"/>
      <c r="AG907" s="50"/>
      <c r="AH907" s="50"/>
      <c r="AI907" s="50"/>
    </row>
    <row r="908" spans="9:35">
      <c r="I908" s="50"/>
      <c r="J908" s="50"/>
      <c r="K908" s="50"/>
      <c r="L908" s="50"/>
      <c r="M908" s="50"/>
      <c r="N908" s="50"/>
      <c r="O908" s="50"/>
      <c r="P908" s="50"/>
      <c r="Q908" s="50"/>
      <c r="R908" s="50"/>
      <c r="S908" s="50"/>
      <c r="T908" s="50"/>
      <c r="U908" s="50"/>
      <c r="V908" s="50"/>
      <c r="W908" s="50"/>
      <c r="X908" s="50"/>
      <c r="Y908" s="50"/>
      <c r="Z908" s="50"/>
      <c r="AA908" s="50"/>
      <c r="AB908" s="50"/>
      <c r="AC908" s="50"/>
      <c r="AD908" s="50"/>
      <c r="AE908" s="50"/>
      <c r="AF908" s="50"/>
      <c r="AG908" s="50"/>
      <c r="AH908" s="50"/>
      <c r="AI908" s="50"/>
    </row>
    <row r="909" spans="9:35">
      <c r="I909" s="50"/>
      <c r="J909" s="50"/>
      <c r="K909" s="50"/>
      <c r="L909" s="50"/>
      <c r="M909" s="50"/>
      <c r="N909" s="50"/>
      <c r="O909" s="50"/>
      <c r="P909" s="50"/>
      <c r="Q909" s="50"/>
      <c r="R909" s="50"/>
      <c r="S909" s="50"/>
      <c r="T909" s="50"/>
      <c r="U909" s="50"/>
      <c r="V909" s="50"/>
      <c r="W909" s="50"/>
      <c r="X909" s="50"/>
      <c r="Y909" s="50"/>
      <c r="Z909" s="50"/>
      <c r="AA909" s="50"/>
      <c r="AB909" s="50"/>
      <c r="AC909" s="50"/>
      <c r="AD909" s="50"/>
      <c r="AE909" s="50"/>
      <c r="AF909" s="50"/>
      <c r="AG909" s="50"/>
      <c r="AH909" s="50"/>
      <c r="AI909" s="50"/>
    </row>
    <row r="910" spans="9:35">
      <c r="I910" s="50"/>
      <c r="J910" s="50"/>
      <c r="K910" s="50"/>
      <c r="L910" s="50"/>
      <c r="M910" s="50"/>
      <c r="N910" s="50"/>
      <c r="O910" s="50"/>
      <c r="P910" s="50"/>
      <c r="Q910" s="50"/>
      <c r="R910" s="50"/>
      <c r="S910" s="50"/>
      <c r="T910" s="50"/>
      <c r="U910" s="50"/>
      <c r="V910" s="50"/>
      <c r="W910" s="50"/>
      <c r="X910" s="50"/>
      <c r="Y910" s="50"/>
      <c r="Z910" s="50"/>
      <c r="AA910" s="50"/>
      <c r="AB910" s="50"/>
      <c r="AC910" s="50"/>
      <c r="AD910" s="50"/>
      <c r="AE910" s="50"/>
      <c r="AF910" s="50"/>
      <c r="AG910" s="50"/>
      <c r="AH910" s="50"/>
      <c r="AI910" s="50"/>
    </row>
    <row r="911" spans="9:35">
      <c r="I911" s="50"/>
      <c r="J911" s="50"/>
      <c r="K911" s="50"/>
      <c r="L911" s="50"/>
      <c r="M911" s="50"/>
      <c r="N911" s="50"/>
      <c r="O911" s="50"/>
      <c r="P911" s="50"/>
      <c r="Q911" s="50"/>
      <c r="R911" s="50"/>
      <c r="S911" s="50"/>
      <c r="T911" s="50"/>
      <c r="U911" s="50"/>
      <c r="V911" s="50"/>
      <c r="W911" s="50"/>
      <c r="X911" s="50"/>
      <c r="Y911" s="50"/>
      <c r="Z911" s="50"/>
      <c r="AA911" s="50"/>
      <c r="AB911" s="50"/>
      <c r="AC911" s="50"/>
      <c r="AD911" s="50"/>
      <c r="AE911" s="50"/>
      <c r="AF911" s="50"/>
      <c r="AG911" s="50"/>
      <c r="AH911" s="50"/>
      <c r="AI911" s="50"/>
    </row>
    <row r="912" spans="9:35">
      <c r="I912" s="50"/>
      <c r="J912" s="50"/>
      <c r="K912" s="50"/>
      <c r="L912" s="50"/>
      <c r="M912" s="50"/>
      <c r="N912" s="50"/>
      <c r="O912" s="50"/>
      <c r="P912" s="50"/>
      <c r="Q912" s="50"/>
      <c r="R912" s="50"/>
      <c r="S912" s="50"/>
      <c r="T912" s="50"/>
      <c r="U912" s="50"/>
      <c r="V912" s="50"/>
      <c r="W912" s="50"/>
      <c r="X912" s="50"/>
      <c r="Y912" s="50"/>
      <c r="Z912" s="50"/>
      <c r="AA912" s="50"/>
      <c r="AB912" s="50"/>
      <c r="AC912" s="50"/>
      <c r="AD912" s="50"/>
      <c r="AE912" s="50"/>
      <c r="AF912" s="50"/>
      <c r="AG912" s="50"/>
      <c r="AH912" s="50"/>
      <c r="AI912" s="50"/>
    </row>
    <row r="913" spans="9:35">
      <c r="I913" s="50"/>
      <c r="J913" s="50"/>
      <c r="K913" s="50"/>
      <c r="L913" s="50"/>
      <c r="M913" s="50"/>
      <c r="N913" s="50"/>
      <c r="O913" s="50"/>
      <c r="P913" s="50"/>
      <c r="Q913" s="50"/>
      <c r="R913" s="50"/>
      <c r="S913" s="50"/>
      <c r="T913" s="50"/>
      <c r="U913" s="50"/>
      <c r="V913" s="50"/>
      <c r="W913" s="50"/>
      <c r="X913" s="50"/>
      <c r="Y913" s="50"/>
      <c r="Z913" s="50"/>
      <c r="AA913" s="50"/>
      <c r="AB913" s="50"/>
      <c r="AC913" s="50"/>
      <c r="AD913" s="50"/>
      <c r="AE913" s="50"/>
      <c r="AF913" s="50"/>
      <c r="AG913" s="50"/>
      <c r="AH913" s="50"/>
      <c r="AI913" s="50"/>
    </row>
    <row r="914" spans="9:35">
      <c r="I914" s="50"/>
      <c r="J914" s="50"/>
      <c r="K914" s="50"/>
      <c r="L914" s="50"/>
      <c r="M914" s="50"/>
      <c r="N914" s="50"/>
      <c r="O914" s="50"/>
      <c r="P914" s="50"/>
      <c r="Q914" s="50"/>
      <c r="R914" s="50"/>
      <c r="S914" s="50"/>
      <c r="T914" s="50"/>
      <c r="U914" s="50"/>
      <c r="V914" s="50"/>
      <c r="W914" s="50"/>
      <c r="X914" s="50"/>
      <c r="Y914" s="50"/>
      <c r="Z914" s="50"/>
      <c r="AA914" s="50"/>
      <c r="AB914" s="50"/>
      <c r="AC914" s="50"/>
      <c r="AD914" s="50"/>
      <c r="AE914" s="50"/>
      <c r="AF914" s="50"/>
      <c r="AG914" s="50"/>
      <c r="AH914" s="50"/>
      <c r="AI914" s="50"/>
    </row>
    <row r="915" spans="9:35">
      <c r="I915" s="50"/>
      <c r="J915" s="50"/>
      <c r="K915" s="50"/>
      <c r="L915" s="50"/>
      <c r="M915" s="50"/>
      <c r="N915" s="50"/>
      <c r="O915" s="50"/>
      <c r="P915" s="50"/>
      <c r="Q915" s="50"/>
      <c r="R915" s="50"/>
      <c r="S915" s="50"/>
      <c r="T915" s="50"/>
      <c r="U915" s="50"/>
      <c r="V915" s="50"/>
      <c r="W915" s="50"/>
      <c r="X915" s="50"/>
      <c r="Y915" s="50"/>
      <c r="Z915" s="50"/>
      <c r="AA915" s="50"/>
      <c r="AB915" s="50"/>
      <c r="AC915" s="50"/>
      <c r="AD915" s="50"/>
      <c r="AE915" s="50"/>
      <c r="AF915" s="50"/>
      <c r="AG915" s="50"/>
      <c r="AH915" s="50"/>
      <c r="AI915" s="50"/>
    </row>
    <row r="916" spans="9:35">
      <c r="I916" s="50"/>
      <c r="J916" s="50"/>
      <c r="K916" s="50"/>
      <c r="L916" s="50"/>
      <c r="M916" s="50"/>
      <c r="N916" s="50"/>
      <c r="O916" s="50"/>
      <c r="P916" s="50"/>
      <c r="Q916" s="50"/>
      <c r="R916" s="50"/>
      <c r="S916" s="50"/>
      <c r="T916" s="50"/>
      <c r="U916" s="50"/>
      <c r="V916" s="50"/>
      <c r="W916" s="50"/>
      <c r="X916" s="50"/>
      <c r="Y916" s="50"/>
      <c r="Z916" s="50"/>
      <c r="AA916" s="50"/>
      <c r="AB916" s="50"/>
      <c r="AC916" s="50"/>
      <c r="AD916" s="50"/>
      <c r="AE916" s="50"/>
      <c r="AF916" s="50"/>
      <c r="AG916" s="50"/>
      <c r="AH916" s="50"/>
      <c r="AI916" s="50"/>
    </row>
    <row r="917" spans="9:35">
      <c r="I917" s="50"/>
      <c r="J917" s="50"/>
      <c r="K917" s="50"/>
      <c r="L917" s="50"/>
      <c r="M917" s="50"/>
      <c r="N917" s="50"/>
      <c r="O917" s="50"/>
      <c r="P917" s="50"/>
      <c r="Q917" s="50"/>
      <c r="R917" s="50"/>
      <c r="S917" s="50"/>
      <c r="T917" s="50"/>
      <c r="U917" s="50"/>
      <c r="V917" s="50"/>
      <c r="W917" s="50"/>
      <c r="X917" s="50"/>
      <c r="Y917" s="50"/>
      <c r="Z917" s="50"/>
      <c r="AA917" s="50"/>
      <c r="AB917" s="50"/>
      <c r="AC917" s="50"/>
      <c r="AD917" s="50"/>
      <c r="AE917" s="50"/>
      <c r="AF917" s="50"/>
      <c r="AG917" s="50"/>
      <c r="AH917" s="50"/>
      <c r="AI917" s="50"/>
    </row>
    <row r="918" spans="9:35">
      <c r="I918" s="50"/>
      <c r="J918" s="50"/>
      <c r="K918" s="50"/>
      <c r="L918" s="50"/>
      <c r="M918" s="50"/>
      <c r="N918" s="50"/>
      <c r="O918" s="50"/>
      <c r="P918" s="50"/>
      <c r="Q918" s="50"/>
      <c r="R918" s="50"/>
      <c r="S918" s="50"/>
      <c r="T918" s="50"/>
      <c r="U918" s="50"/>
      <c r="V918" s="50"/>
      <c r="W918" s="50"/>
      <c r="X918" s="50"/>
      <c r="Y918" s="50"/>
      <c r="Z918" s="50"/>
      <c r="AA918" s="50"/>
      <c r="AB918" s="50"/>
      <c r="AC918" s="50"/>
      <c r="AD918" s="50"/>
      <c r="AE918" s="50"/>
      <c r="AF918" s="50"/>
      <c r="AG918" s="50"/>
      <c r="AH918" s="50"/>
      <c r="AI918" s="50"/>
    </row>
    <row r="919" spans="9:35">
      <c r="I919" s="50"/>
      <c r="J919" s="50"/>
      <c r="K919" s="50"/>
      <c r="L919" s="50"/>
      <c r="M919" s="50"/>
      <c r="N919" s="50"/>
      <c r="O919" s="50"/>
      <c r="P919" s="50"/>
      <c r="Q919" s="50"/>
      <c r="R919" s="50"/>
      <c r="S919" s="50"/>
      <c r="T919" s="50"/>
      <c r="U919" s="50"/>
      <c r="V919" s="50"/>
      <c r="W919" s="50"/>
      <c r="X919" s="50"/>
      <c r="Y919" s="50"/>
      <c r="Z919" s="50"/>
      <c r="AA919" s="50"/>
      <c r="AB919" s="50"/>
      <c r="AC919" s="50"/>
      <c r="AD919" s="50"/>
      <c r="AE919" s="50"/>
      <c r="AF919" s="50"/>
      <c r="AG919" s="50"/>
      <c r="AH919" s="50"/>
      <c r="AI919" s="50"/>
    </row>
    <row r="920" spans="9:35">
      <c r="I920" s="50"/>
      <c r="J920" s="50"/>
      <c r="K920" s="50"/>
      <c r="L920" s="50"/>
      <c r="M920" s="50"/>
      <c r="N920" s="50"/>
      <c r="O920" s="50"/>
      <c r="P920" s="50"/>
      <c r="Q920" s="50"/>
      <c r="R920" s="50"/>
      <c r="S920" s="50"/>
      <c r="T920" s="50"/>
      <c r="U920" s="50"/>
      <c r="V920" s="50"/>
      <c r="W920" s="50"/>
      <c r="X920" s="50"/>
      <c r="Y920" s="50"/>
      <c r="Z920" s="50"/>
      <c r="AA920" s="50"/>
      <c r="AB920" s="50"/>
      <c r="AC920" s="50"/>
      <c r="AD920" s="50"/>
      <c r="AE920" s="50"/>
      <c r="AF920" s="50"/>
      <c r="AG920" s="50"/>
      <c r="AH920" s="50"/>
      <c r="AI920" s="50"/>
    </row>
    <row r="921" spans="9:35">
      <c r="I921" s="50"/>
      <c r="J921" s="50"/>
      <c r="K921" s="50"/>
      <c r="L921" s="50"/>
      <c r="M921" s="50"/>
      <c r="N921" s="50"/>
      <c r="O921" s="50"/>
      <c r="P921" s="50"/>
      <c r="Q921" s="50"/>
      <c r="R921" s="50"/>
      <c r="S921" s="50"/>
      <c r="T921" s="50"/>
      <c r="U921" s="50"/>
      <c r="V921" s="50"/>
      <c r="W921" s="50"/>
      <c r="X921" s="50"/>
      <c r="Y921" s="50"/>
      <c r="Z921" s="50"/>
      <c r="AA921" s="50"/>
      <c r="AB921" s="50"/>
      <c r="AC921" s="50"/>
      <c r="AD921" s="50"/>
      <c r="AE921" s="50"/>
      <c r="AF921" s="50"/>
      <c r="AG921" s="50"/>
      <c r="AH921" s="50"/>
      <c r="AI921" s="50"/>
    </row>
    <row r="922" spans="9:35">
      <c r="I922" s="50"/>
      <c r="J922" s="50"/>
      <c r="K922" s="50"/>
      <c r="L922" s="50"/>
      <c r="M922" s="50"/>
      <c r="N922" s="50"/>
      <c r="O922" s="50"/>
      <c r="P922" s="50"/>
      <c r="Q922" s="50"/>
      <c r="R922" s="50"/>
      <c r="S922" s="50"/>
      <c r="T922" s="50"/>
      <c r="U922" s="50"/>
      <c r="V922" s="50"/>
      <c r="W922" s="50"/>
      <c r="X922" s="50"/>
      <c r="Y922" s="50"/>
      <c r="Z922" s="50"/>
      <c r="AA922" s="50"/>
      <c r="AB922" s="50"/>
      <c r="AC922" s="50"/>
      <c r="AD922" s="50"/>
      <c r="AE922" s="50"/>
      <c r="AF922" s="50"/>
      <c r="AG922" s="50"/>
      <c r="AH922" s="50"/>
      <c r="AI922" s="50"/>
    </row>
    <row r="923" spans="9:35">
      <c r="I923" s="50"/>
      <c r="J923" s="50"/>
      <c r="K923" s="50"/>
      <c r="L923" s="50"/>
      <c r="M923" s="50"/>
      <c r="N923" s="50"/>
      <c r="O923" s="50"/>
      <c r="P923" s="50"/>
      <c r="Q923" s="50"/>
      <c r="R923" s="50"/>
      <c r="S923" s="50"/>
      <c r="T923" s="50"/>
      <c r="U923" s="50"/>
      <c r="V923" s="50"/>
      <c r="W923" s="50"/>
      <c r="X923" s="50"/>
      <c r="Y923" s="50"/>
      <c r="Z923" s="50"/>
      <c r="AA923" s="50"/>
      <c r="AB923" s="50"/>
      <c r="AC923" s="50"/>
      <c r="AD923" s="50"/>
      <c r="AE923" s="50"/>
      <c r="AF923" s="50"/>
      <c r="AG923" s="50"/>
      <c r="AH923" s="50"/>
      <c r="AI923" s="50"/>
    </row>
    <row r="924" spans="9:35">
      <c r="I924" s="50"/>
      <c r="J924" s="50"/>
      <c r="K924" s="50"/>
      <c r="L924" s="50"/>
      <c r="M924" s="50"/>
      <c r="N924" s="50"/>
      <c r="O924" s="50"/>
      <c r="P924" s="50"/>
      <c r="Q924" s="50"/>
      <c r="R924" s="50"/>
      <c r="S924" s="50"/>
      <c r="T924" s="50"/>
      <c r="U924" s="50"/>
      <c r="V924" s="50"/>
      <c r="W924" s="50"/>
      <c r="X924" s="50"/>
      <c r="Y924" s="50"/>
      <c r="Z924" s="50"/>
      <c r="AA924" s="50"/>
      <c r="AB924" s="50"/>
      <c r="AC924" s="50"/>
      <c r="AD924" s="50"/>
      <c r="AE924" s="50"/>
      <c r="AF924" s="50"/>
      <c r="AG924" s="50"/>
      <c r="AH924" s="50"/>
      <c r="AI924" s="50"/>
    </row>
    <row r="925" spans="9:35">
      <c r="I925" s="50"/>
      <c r="J925" s="50"/>
      <c r="K925" s="50"/>
      <c r="L925" s="50"/>
      <c r="M925" s="50"/>
      <c r="N925" s="50"/>
      <c r="O925" s="50"/>
      <c r="P925" s="50"/>
      <c r="Q925" s="50"/>
      <c r="R925" s="50"/>
      <c r="S925" s="50"/>
      <c r="T925" s="50"/>
      <c r="U925" s="50"/>
      <c r="V925" s="50"/>
      <c r="W925" s="50"/>
      <c r="X925" s="50"/>
      <c r="Y925" s="50"/>
      <c r="Z925" s="50"/>
      <c r="AA925" s="50"/>
      <c r="AB925" s="50"/>
      <c r="AC925" s="50"/>
      <c r="AD925" s="50"/>
      <c r="AE925" s="50"/>
      <c r="AF925" s="50"/>
      <c r="AG925" s="50"/>
      <c r="AH925" s="50"/>
      <c r="AI925" s="50"/>
    </row>
    <row r="926" spans="9:35">
      <c r="I926" s="50"/>
      <c r="J926" s="50"/>
      <c r="K926" s="50"/>
      <c r="L926" s="50"/>
      <c r="M926" s="50"/>
      <c r="N926" s="50"/>
      <c r="O926" s="50"/>
      <c r="P926" s="50"/>
      <c r="Q926" s="50"/>
      <c r="R926" s="50"/>
      <c r="S926" s="50"/>
      <c r="T926" s="50"/>
      <c r="U926" s="50"/>
      <c r="V926" s="50"/>
      <c r="W926" s="50"/>
      <c r="X926" s="50"/>
      <c r="Y926" s="50"/>
      <c r="Z926" s="50"/>
      <c r="AA926" s="50"/>
      <c r="AB926" s="50"/>
      <c r="AC926" s="50"/>
      <c r="AD926" s="50"/>
      <c r="AE926" s="50"/>
      <c r="AF926" s="50"/>
      <c r="AG926" s="50"/>
      <c r="AH926" s="50"/>
      <c r="AI926" s="50"/>
    </row>
    <row r="927" spans="9:35">
      <c r="I927" s="50"/>
      <c r="J927" s="50"/>
      <c r="K927" s="50"/>
      <c r="L927" s="50"/>
      <c r="M927" s="50"/>
      <c r="N927" s="50"/>
      <c r="O927" s="50"/>
      <c r="P927" s="50"/>
      <c r="Q927" s="50"/>
      <c r="R927" s="50"/>
      <c r="S927" s="50"/>
      <c r="T927" s="50"/>
      <c r="U927" s="50"/>
      <c r="V927" s="50"/>
      <c r="W927" s="50"/>
      <c r="X927" s="50"/>
      <c r="Y927" s="50"/>
      <c r="Z927" s="50"/>
      <c r="AA927" s="50"/>
      <c r="AB927" s="50"/>
      <c r="AC927" s="50"/>
      <c r="AD927" s="50"/>
      <c r="AE927" s="50"/>
      <c r="AF927" s="50"/>
      <c r="AG927" s="50"/>
      <c r="AH927" s="50"/>
      <c r="AI927" s="50"/>
    </row>
    <row r="928" spans="9:35">
      <c r="I928" s="50"/>
      <c r="J928" s="50"/>
      <c r="K928" s="50"/>
      <c r="L928" s="50"/>
      <c r="M928" s="50"/>
      <c r="N928" s="50"/>
      <c r="O928" s="50"/>
      <c r="P928" s="50"/>
      <c r="Q928" s="50"/>
      <c r="R928" s="50"/>
      <c r="S928" s="50"/>
      <c r="T928" s="50"/>
      <c r="U928" s="50"/>
      <c r="V928" s="50"/>
      <c r="W928" s="50"/>
      <c r="X928" s="50"/>
      <c r="Y928" s="50"/>
      <c r="Z928" s="50"/>
      <c r="AA928" s="50"/>
      <c r="AB928" s="50"/>
      <c r="AC928" s="50"/>
      <c r="AD928" s="50"/>
      <c r="AE928" s="50"/>
      <c r="AF928" s="50"/>
      <c r="AG928" s="50"/>
      <c r="AH928" s="50"/>
      <c r="AI928" s="50"/>
    </row>
    <row r="929" spans="9:35">
      <c r="I929" s="50"/>
      <c r="J929" s="50"/>
      <c r="K929" s="50"/>
      <c r="L929" s="50"/>
      <c r="M929" s="50"/>
      <c r="N929" s="50"/>
      <c r="O929" s="50"/>
      <c r="P929" s="50"/>
      <c r="Q929" s="50"/>
      <c r="R929" s="50"/>
      <c r="S929" s="50"/>
      <c r="T929" s="50"/>
      <c r="U929" s="50"/>
      <c r="V929" s="50"/>
      <c r="W929" s="50"/>
      <c r="X929" s="50"/>
      <c r="Y929" s="50"/>
      <c r="Z929" s="50"/>
      <c r="AA929" s="50"/>
      <c r="AB929" s="50"/>
      <c r="AC929" s="50"/>
      <c r="AD929" s="50"/>
      <c r="AE929" s="50"/>
      <c r="AF929" s="50"/>
      <c r="AG929" s="50"/>
      <c r="AH929" s="50"/>
      <c r="AI929" s="50"/>
    </row>
    <row r="930" spans="9:35">
      <c r="I930" s="50"/>
      <c r="J930" s="50"/>
      <c r="K930" s="50"/>
      <c r="L930" s="50"/>
      <c r="M930" s="50"/>
      <c r="N930" s="50"/>
      <c r="O930" s="50"/>
      <c r="P930" s="50"/>
      <c r="Q930" s="50"/>
      <c r="R930" s="50"/>
      <c r="S930" s="50"/>
      <c r="T930" s="50"/>
      <c r="U930" s="50"/>
      <c r="V930" s="50"/>
      <c r="W930" s="50"/>
      <c r="X930" s="50"/>
      <c r="Y930" s="50"/>
      <c r="Z930" s="50"/>
      <c r="AA930" s="50"/>
      <c r="AB930" s="50"/>
      <c r="AC930" s="50"/>
      <c r="AD930" s="50"/>
      <c r="AE930" s="50"/>
      <c r="AF930" s="50"/>
      <c r="AG930" s="50"/>
      <c r="AH930" s="50"/>
      <c r="AI930" s="50"/>
    </row>
    <row r="931" spans="9:35">
      <c r="I931" s="50"/>
      <c r="J931" s="50"/>
      <c r="K931" s="50"/>
      <c r="L931" s="50"/>
      <c r="M931" s="50"/>
      <c r="N931" s="50"/>
      <c r="O931" s="50"/>
      <c r="P931" s="50"/>
      <c r="Q931" s="50"/>
      <c r="R931" s="50"/>
      <c r="S931" s="50"/>
      <c r="T931" s="50"/>
      <c r="U931" s="50"/>
      <c r="V931" s="50"/>
      <c r="W931" s="50"/>
      <c r="X931" s="50"/>
      <c r="Y931" s="50"/>
      <c r="Z931" s="50"/>
      <c r="AA931" s="50"/>
      <c r="AB931" s="50"/>
      <c r="AC931" s="50"/>
      <c r="AD931" s="50"/>
      <c r="AE931" s="50"/>
      <c r="AF931" s="50"/>
      <c r="AG931" s="50"/>
      <c r="AH931" s="50"/>
      <c r="AI931" s="50"/>
    </row>
    <row r="932" spans="9:35">
      <c r="I932" s="50"/>
      <c r="J932" s="50"/>
      <c r="K932" s="50"/>
      <c r="L932" s="50"/>
      <c r="M932" s="50"/>
      <c r="N932" s="50"/>
      <c r="O932" s="50"/>
      <c r="P932" s="50"/>
      <c r="Q932" s="50"/>
      <c r="R932" s="50"/>
      <c r="S932" s="50"/>
      <c r="T932" s="50"/>
      <c r="U932" s="50"/>
      <c r="V932" s="50"/>
      <c r="W932" s="50"/>
      <c r="X932" s="50"/>
      <c r="Y932" s="50"/>
      <c r="Z932" s="50"/>
      <c r="AA932" s="50"/>
      <c r="AB932" s="50"/>
      <c r="AC932" s="50"/>
      <c r="AD932" s="50"/>
      <c r="AE932" s="50"/>
      <c r="AF932" s="50"/>
      <c r="AG932" s="50"/>
      <c r="AH932" s="50"/>
      <c r="AI932" s="50"/>
    </row>
    <row r="933" spans="9:35">
      <c r="I933" s="50"/>
      <c r="J933" s="50"/>
      <c r="K933" s="50"/>
      <c r="L933" s="50"/>
      <c r="M933" s="50"/>
      <c r="N933" s="50"/>
      <c r="O933" s="50"/>
      <c r="P933" s="50"/>
      <c r="Q933" s="50"/>
      <c r="R933" s="50"/>
      <c r="S933" s="50"/>
      <c r="T933" s="50"/>
      <c r="U933" s="50"/>
      <c r="V933" s="50"/>
      <c r="W933" s="50"/>
      <c r="X933" s="50"/>
      <c r="Y933" s="50"/>
      <c r="Z933" s="50"/>
      <c r="AA933" s="50"/>
      <c r="AB933" s="50"/>
      <c r="AC933" s="50"/>
      <c r="AD933" s="50"/>
      <c r="AE933" s="50"/>
      <c r="AF933" s="50"/>
      <c r="AG933" s="50"/>
      <c r="AH933" s="50"/>
      <c r="AI933" s="50"/>
    </row>
    <row r="934" spans="9:35">
      <c r="I934" s="50"/>
      <c r="J934" s="50"/>
      <c r="K934" s="50"/>
      <c r="L934" s="50"/>
      <c r="M934" s="50"/>
      <c r="N934" s="50"/>
      <c r="O934" s="50"/>
      <c r="P934" s="50"/>
      <c r="Q934" s="50"/>
      <c r="R934" s="50"/>
      <c r="S934" s="50"/>
      <c r="T934" s="50"/>
      <c r="U934" s="50"/>
      <c r="V934" s="50"/>
      <c r="W934" s="50"/>
      <c r="X934" s="50"/>
      <c r="Y934" s="50"/>
      <c r="Z934" s="50"/>
      <c r="AA934" s="50"/>
      <c r="AB934" s="50"/>
      <c r="AC934" s="50"/>
      <c r="AD934" s="50"/>
      <c r="AE934" s="50"/>
      <c r="AF934" s="50"/>
      <c r="AG934" s="50"/>
      <c r="AH934" s="50"/>
      <c r="AI934" s="50"/>
    </row>
    <row r="935" spans="9:35">
      <c r="I935" s="50"/>
      <c r="J935" s="50"/>
      <c r="K935" s="50"/>
      <c r="L935" s="50"/>
      <c r="M935" s="50"/>
      <c r="N935" s="50"/>
      <c r="O935" s="50"/>
      <c r="P935" s="50"/>
      <c r="Q935" s="50"/>
      <c r="R935" s="50"/>
      <c r="S935" s="50"/>
      <c r="T935" s="50"/>
      <c r="U935" s="50"/>
      <c r="V935" s="50"/>
      <c r="W935" s="50"/>
      <c r="X935" s="50"/>
      <c r="Y935" s="50"/>
      <c r="Z935" s="50"/>
      <c r="AA935" s="50"/>
      <c r="AB935" s="50"/>
      <c r="AC935" s="50"/>
      <c r="AD935" s="50"/>
      <c r="AE935" s="50"/>
      <c r="AF935" s="50"/>
      <c r="AG935" s="50"/>
      <c r="AH935" s="50"/>
      <c r="AI935" s="50"/>
    </row>
    <row r="936" spans="9:35">
      <c r="I936" s="50"/>
      <c r="J936" s="50"/>
      <c r="K936" s="50"/>
      <c r="L936" s="50"/>
      <c r="M936" s="50"/>
      <c r="N936" s="50"/>
      <c r="O936" s="50"/>
      <c r="P936" s="50"/>
      <c r="Q936" s="50"/>
      <c r="R936" s="50"/>
      <c r="S936" s="50"/>
      <c r="T936" s="50"/>
      <c r="U936" s="50"/>
      <c r="V936" s="50"/>
      <c r="W936" s="50"/>
      <c r="X936" s="50"/>
      <c r="Y936" s="50"/>
      <c r="Z936" s="50"/>
      <c r="AA936" s="50"/>
      <c r="AB936" s="50"/>
      <c r="AC936" s="50"/>
      <c r="AD936" s="50"/>
      <c r="AE936" s="50"/>
      <c r="AF936" s="50"/>
      <c r="AG936" s="50"/>
      <c r="AH936" s="50"/>
      <c r="AI936" s="50"/>
    </row>
    <row r="937" spans="9:35">
      <c r="I937" s="50"/>
      <c r="J937" s="50"/>
      <c r="K937" s="50"/>
      <c r="L937" s="50"/>
      <c r="M937" s="50"/>
      <c r="N937" s="50"/>
      <c r="O937" s="50"/>
      <c r="P937" s="50"/>
      <c r="Q937" s="50"/>
      <c r="R937" s="50"/>
      <c r="S937" s="50"/>
      <c r="T937" s="50"/>
      <c r="U937" s="50"/>
      <c r="V937" s="50"/>
      <c r="W937" s="50"/>
      <c r="X937" s="50"/>
      <c r="Y937" s="50"/>
      <c r="Z937" s="50"/>
      <c r="AA937" s="50"/>
      <c r="AB937" s="50"/>
      <c r="AC937" s="50"/>
      <c r="AD937" s="50"/>
      <c r="AE937" s="50"/>
      <c r="AF937" s="50"/>
      <c r="AG937" s="50"/>
      <c r="AH937" s="50"/>
      <c r="AI937" s="50"/>
    </row>
    <row r="938" spans="9:35">
      <c r="I938" s="50"/>
      <c r="J938" s="50"/>
      <c r="K938" s="50"/>
      <c r="L938" s="50"/>
      <c r="M938" s="50"/>
      <c r="N938" s="50"/>
      <c r="O938" s="50"/>
      <c r="P938" s="50"/>
      <c r="Q938" s="50"/>
      <c r="R938" s="50"/>
      <c r="S938" s="50"/>
      <c r="T938" s="50"/>
      <c r="U938" s="50"/>
      <c r="V938" s="50"/>
      <c r="W938" s="50"/>
      <c r="X938" s="50"/>
      <c r="Y938" s="50"/>
      <c r="Z938" s="50"/>
      <c r="AA938" s="50"/>
      <c r="AB938" s="50"/>
      <c r="AC938" s="50"/>
      <c r="AD938" s="50"/>
      <c r="AE938" s="50"/>
      <c r="AF938" s="50"/>
      <c r="AG938" s="50"/>
      <c r="AH938" s="50"/>
      <c r="AI938" s="50"/>
    </row>
    <row r="939" spans="9:35">
      <c r="I939" s="50"/>
      <c r="J939" s="50"/>
      <c r="K939" s="50"/>
      <c r="L939" s="50"/>
      <c r="M939" s="50"/>
      <c r="N939" s="50"/>
      <c r="O939" s="50"/>
      <c r="P939" s="50"/>
      <c r="Q939" s="50"/>
      <c r="R939" s="50"/>
      <c r="S939" s="50"/>
      <c r="T939" s="50"/>
      <c r="U939" s="50"/>
      <c r="V939" s="50"/>
      <c r="W939" s="50"/>
      <c r="X939" s="50"/>
      <c r="Y939" s="50"/>
      <c r="Z939" s="50"/>
      <c r="AA939" s="50"/>
      <c r="AB939" s="50"/>
      <c r="AC939" s="50"/>
      <c r="AD939" s="50"/>
      <c r="AE939" s="50"/>
      <c r="AF939" s="50"/>
      <c r="AG939" s="50"/>
      <c r="AH939" s="50"/>
      <c r="AI939" s="50"/>
    </row>
    <row r="940" spans="9:35">
      <c r="I940" s="50"/>
      <c r="J940" s="50"/>
      <c r="K940" s="50"/>
      <c r="L940" s="50"/>
      <c r="M940" s="50"/>
      <c r="N940" s="50"/>
      <c r="O940" s="50"/>
      <c r="P940" s="50"/>
      <c r="Q940" s="50"/>
      <c r="R940" s="50"/>
      <c r="S940" s="50"/>
      <c r="T940" s="50"/>
      <c r="U940" s="50"/>
      <c r="V940" s="50"/>
      <c r="W940" s="50"/>
      <c r="X940" s="50"/>
      <c r="Y940" s="50"/>
      <c r="Z940" s="50"/>
      <c r="AA940" s="50"/>
      <c r="AB940" s="50"/>
      <c r="AC940" s="50"/>
      <c r="AD940" s="50"/>
      <c r="AE940" s="50"/>
      <c r="AF940" s="50"/>
      <c r="AG940" s="50"/>
      <c r="AH940" s="50"/>
      <c r="AI940" s="50"/>
    </row>
    <row r="941" spans="9:35">
      <c r="I941" s="50"/>
      <c r="J941" s="50"/>
      <c r="K941" s="50"/>
      <c r="L941" s="50"/>
      <c r="M941" s="50"/>
      <c r="N941" s="50"/>
      <c r="O941" s="50"/>
      <c r="P941" s="50"/>
      <c r="Q941" s="50"/>
      <c r="R941" s="50"/>
      <c r="S941" s="50"/>
      <c r="T941" s="50"/>
      <c r="U941" s="50"/>
      <c r="V941" s="50"/>
      <c r="W941" s="50"/>
      <c r="X941" s="50"/>
      <c r="Y941" s="50"/>
      <c r="Z941" s="50"/>
      <c r="AA941" s="50"/>
      <c r="AB941" s="50"/>
      <c r="AC941" s="50"/>
      <c r="AD941" s="50"/>
      <c r="AE941" s="50"/>
      <c r="AF941" s="50"/>
      <c r="AG941" s="50"/>
      <c r="AH941" s="50"/>
      <c r="AI941" s="50"/>
    </row>
    <row r="942" spans="9:35">
      <c r="I942" s="50"/>
      <c r="J942" s="50"/>
      <c r="K942" s="50"/>
      <c r="L942" s="50"/>
      <c r="M942" s="50"/>
      <c r="N942" s="50"/>
      <c r="O942" s="50"/>
      <c r="P942" s="50"/>
      <c r="Q942" s="50"/>
      <c r="R942" s="50"/>
      <c r="S942" s="50"/>
      <c r="T942" s="50"/>
      <c r="U942" s="50"/>
      <c r="V942" s="50"/>
      <c r="W942" s="50"/>
      <c r="X942" s="50"/>
      <c r="Y942" s="50"/>
      <c r="Z942" s="50"/>
      <c r="AA942" s="50"/>
      <c r="AB942" s="50"/>
      <c r="AC942" s="50"/>
      <c r="AD942" s="50"/>
      <c r="AE942" s="50"/>
      <c r="AF942" s="50"/>
      <c r="AG942" s="50"/>
      <c r="AH942" s="50"/>
      <c r="AI942" s="50"/>
    </row>
    <row r="943" spans="9:35">
      <c r="I943" s="50"/>
      <c r="J943" s="50"/>
      <c r="K943" s="50"/>
      <c r="L943" s="50"/>
      <c r="M943" s="50"/>
      <c r="N943" s="50"/>
      <c r="O943" s="50"/>
      <c r="P943" s="50"/>
      <c r="Q943" s="50"/>
      <c r="R943" s="50"/>
      <c r="S943" s="50"/>
      <c r="T943" s="50"/>
      <c r="U943" s="50"/>
      <c r="V943" s="50"/>
      <c r="W943" s="50"/>
      <c r="X943" s="50"/>
      <c r="Y943" s="50"/>
      <c r="Z943" s="50"/>
      <c r="AA943" s="50"/>
      <c r="AB943" s="50"/>
      <c r="AC943" s="50"/>
      <c r="AD943" s="50"/>
      <c r="AE943" s="50"/>
      <c r="AF943" s="50"/>
      <c r="AG943" s="50"/>
      <c r="AH943" s="50"/>
      <c r="AI943" s="50"/>
    </row>
    <row r="944" spans="9:35">
      <c r="I944" s="50"/>
      <c r="J944" s="50"/>
      <c r="K944" s="50"/>
      <c r="L944" s="50"/>
      <c r="M944" s="50"/>
      <c r="N944" s="50"/>
      <c r="O944" s="50"/>
      <c r="P944" s="50"/>
      <c r="Q944" s="50"/>
      <c r="R944" s="50"/>
      <c r="S944" s="50"/>
      <c r="T944" s="50"/>
      <c r="U944" s="50"/>
      <c r="V944" s="50"/>
      <c r="W944" s="50"/>
      <c r="X944" s="50"/>
      <c r="Y944" s="50"/>
      <c r="Z944" s="50"/>
      <c r="AA944" s="50"/>
      <c r="AB944" s="50"/>
      <c r="AC944" s="50"/>
      <c r="AD944" s="50"/>
      <c r="AE944" s="50"/>
      <c r="AF944" s="50"/>
      <c r="AG944" s="50"/>
      <c r="AH944" s="50"/>
      <c r="AI944" s="50"/>
    </row>
    <row r="945" spans="9:35">
      <c r="I945" s="50"/>
      <c r="J945" s="50"/>
      <c r="K945" s="50"/>
      <c r="L945" s="50"/>
      <c r="M945" s="50"/>
      <c r="N945" s="50"/>
      <c r="O945" s="50"/>
      <c r="P945" s="50"/>
      <c r="Q945" s="50"/>
      <c r="R945" s="50"/>
      <c r="S945" s="50"/>
      <c r="T945" s="50"/>
      <c r="U945" s="50"/>
      <c r="V945" s="50"/>
      <c r="W945" s="50"/>
      <c r="X945" s="50"/>
      <c r="Y945" s="50"/>
      <c r="Z945" s="50"/>
      <c r="AA945" s="50"/>
      <c r="AB945" s="50"/>
      <c r="AC945" s="50"/>
      <c r="AD945" s="50"/>
      <c r="AE945" s="50"/>
      <c r="AF945" s="50"/>
      <c r="AG945" s="50"/>
      <c r="AH945" s="50"/>
      <c r="AI945" s="50"/>
    </row>
    <row r="946" spans="9:35">
      <c r="I946" s="50"/>
      <c r="J946" s="50"/>
      <c r="K946" s="50"/>
      <c r="L946" s="50"/>
      <c r="M946" s="50"/>
      <c r="N946" s="50"/>
      <c r="O946" s="50"/>
      <c r="P946" s="50"/>
      <c r="Q946" s="50"/>
      <c r="R946" s="50"/>
      <c r="S946" s="50"/>
      <c r="T946" s="50"/>
      <c r="U946" s="50"/>
      <c r="V946" s="50"/>
      <c r="W946" s="50"/>
      <c r="X946" s="50"/>
      <c r="Y946" s="50"/>
      <c r="Z946" s="50"/>
      <c r="AA946" s="50"/>
      <c r="AB946" s="50"/>
      <c r="AC946" s="50"/>
      <c r="AD946" s="50"/>
      <c r="AE946" s="50"/>
      <c r="AF946" s="50"/>
      <c r="AG946" s="50"/>
      <c r="AH946" s="50"/>
      <c r="AI946" s="50"/>
    </row>
    <row r="947" spans="9:35">
      <c r="I947" s="50"/>
      <c r="J947" s="50"/>
      <c r="K947" s="50"/>
      <c r="L947" s="50"/>
      <c r="M947" s="50"/>
      <c r="N947" s="50"/>
      <c r="O947" s="50"/>
      <c r="P947" s="50"/>
      <c r="Q947" s="50"/>
      <c r="R947" s="50"/>
      <c r="S947" s="50"/>
      <c r="T947" s="50"/>
      <c r="U947" s="50"/>
      <c r="V947" s="50"/>
      <c r="W947" s="50"/>
      <c r="X947" s="50"/>
      <c r="Y947" s="50"/>
      <c r="Z947" s="50"/>
      <c r="AA947" s="50"/>
      <c r="AB947" s="50"/>
      <c r="AC947" s="50"/>
      <c r="AD947" s="50"/>
      <c r="AE947" s="50"/>
      <c r="AF947" s="50"/>
      <c r="AG947" s="50"/>
      <c r="AH947" s="50"/>
      <c r="AI947" s="50"/>
    </row>
    <row r="948" spans="9:35">
      <c r="I948" s="50"/>
      <c r="J948" s="50"/>
      <c r="K948" s="50"/>
      <c r="L948" s="50"/>
      <c r="M948" s="50"/>
      <c r="N948" s="50"/>
      <c r="O948" s="50"/>
      <c r="P948" s="50"/>
      <c r="Q948" s="50"/>
      <c r="R948" s="50"/>
      <c r="S948" s="50"/>
      <c r="T948" s="50"/>
      <c r="U948" s="50"/>
      <c r="V948" s="50"/>
      <c r="W948" s="50"/>
      <c r="X948" s="50"/>
      <c r="Y948" s="50"/>
      <c r="Z948" s="50"/>
      <c r="AA948" s="50"/>
      <c r="AB948" s="50"/>
      <c r="AC948" s="50"/>
      <c r="AD948" s="50"/>
      <c r="AE948" s="50"/>
      <c r="AF948" s="50"/>
      <c r="AG948" s="50"/>
      <c r="AH948" s="50"/>
      <c r="AI948" s="50"/>
    </row>
    <row r="949" spans="9:35">
      <c r="I949" s="50"/>
      <c r="J949" s="50"/>
      <c r="K949" s="50"/>
      <c r="L949" s="50"/>
      <c r="M949" s="50"/>
      <c r="N949" s="50"/>
      <c r="O949" s="50"/>
      <c r="P949" s="50"/>
      <c r="Q949" s="50"/>
      <c r="R949" s="50"/>
      <c r="S949" s="50"/>
      <c r="T949" s="50"/>
      <c r="U949" s="50"/>
      <c r="V949" s="50"/>
      <c r="W949" s="50"/>
      <c r="X949" s="50"/>
      <c r="Y949" s="50"/>
      <c r="Z949" s="50"/>
      <c r="AA949" s="50"/>
      <c r="AB949" s="50"/>
      <c r="AC949" s="50"/>
      <c r="AD949" s="50"/>
      <c r="AE949" s="50"/>
      <c r="AF949" s="50"/>
      <c r="AG949" s="50"/>
      <c r="AH949" s="50"/>
      <c r="AI949" s="50"/>
    </row>
    <row r="950" spans="9:35">
      <c r="I950" s="50"/>
      <c r="J950" s="50"/>
      <c r="K950" s="50"/>
      <c r="L950" s="50"/>
      <c r="M950" s="50"/>
      <c r="N950" s="50"/>
      <c r="O950" s="50"/>
      <c r="P950" s="50"/>
      <c r="Q950" s="50"/>
      <c r="R950" s="50"/>
      <c r="S950" s="50"/>
      <c r="T950" s="50"/>
      <c r="U950" s="50"/>
      <c r="V950" s="50"/>
      <c r="W950" s="50"/>
      <c r="X950" s="50"/>
      <c r="Y950" s="50"/>
      <c r="Z950" s="50"/>
      <c r="AA950" s="50"/>
      <c r="AB950" s="50"/>
      <c r="AC950" s="50"/>
      <c r="AD950" s="50"/>
      <c r="AE950" s="50"/>
      <c r="AF950" s="50"/>
      <c r="AG950" s="50"/>
      <c r="AH950" s="50"/>
      <c r="AI950" s="50"/>
    </row>
    <row r="951" spans="9:35">
      <c r="I951" s="50"/>
      <c r="J951" s="50"/>
      <c r="K951" s="50"/>
      <c r="L951" s="50"/>
      <c r="M951" s="50"/>
      <c r="N951" s="50"/>
      <c r="O951" s="50"/>
      <c r="P951" s="50"/>
      <c r="Q951" s="50"/>
      <c r="R951" s="50"/>
      <c r="S951" s="50"/>
      <c r="T951" s="50"/>
      <c r="U951" s="50"/>
      <c r="V951" s="50"/>
      <c r="W951" s="50"/>
      <c r="X951" s="50"/>
      <c r="Y951" s="50"/>
      <c r="Z951" s="50"/>
      <c r="AA951" s="50"/>
      <c r="AB951" s="50"/>
      <c r="AC951" s="50"/>
      <c r="AD951" s="50"/>
      <c r="AE951" s="50"/>
      <c r="AF951" s="50"/>
      <c r="AG951" s="50"/>
      <c r="AH951" s="50"/>
      <c r="AI951" s="50"/>
    </row>
    <row r="952" spans="9:35">
      <c r="I952" s="50"/>
      <c r="J952" s="50"/>
      <c r="K952" s="50"/>
      <c r="L952" s="50"/>
      <c r="M952" s="50"/>
      <c r="N952" s="50"/>
      <c r="O952" s="50"/>
      <c r="P952" s="50"/>
      <c r="Q952" s="50"/>
      <c r="R952" s="50"/>
      <c r="S952" s="50"/>
      <c r="T952" s="50"/>
      <c r="U952" s="50"/>
      <c r="V952" s="50"/>
      <c r="W952" s="50"/>
      <c r="X952" s="50"/>
      <c r="Y952" s="50"/>
      <c r="Z952" s="50"/>
      <c r="AA952" s="50"/>
      <c r="AB952" s="50"/>
      <c r="AC952" s="50"/>
      <c r="AD952" s="50"/>
      <c r="AE952" s="50"/>
      <c r="AF952" s="50"/>
      <c r="AG952" s="50"/>
      <c r="AH952" s="50"/>
      <c r="AI952" s="50"/>
    </row>
    <row r="953" spans="9:35">
      <c r="I953" s="50"/>
      <c r="J953" s="50"/>
      <c r="K953" s="50"/>
      <c r="L953" s="50"/>
      <c r="M953" s="50"/>
      <c r="N953" s="50"/>
      <c r="O953" s="50"/>
      <c r="P953" s="50"/>
      <c r="Q953" s="50"/>
      <c r="R953" s="50"/>
      <c r="S953" s="50"/>
      <c r="T953" s="50"/>
      <c r="U953" s="50"/>
      <c r="V953" s="50"/>
      <c r="W953" s="50"/>
      <c r="X953" s="50"/>
      <c r="Y953" s="50"/>
      <c r="Z953" s="50"/>
      <c r="AA953" s="50"/>
      <c r="AB953" s="50"/>
      <c r="AC953" s="50"/>
      <c r="AD953" s="50"/>
      <c r="AE953" s="50"/>
      <c r="AF953" s="50"/>
      <c r="AG953" s="50"/>
      <c r="AH953" s="50"/>
      <c r="AI953" s="50"/>
    </row>
    <row r="954" spans="9:35">
      <c r="I954" s="50"/>
      <c r="J954" s="50"/>
      <c r="K954" s="50"/>
      <c r="L954" s="50"/>
      <c r="M954" s="50"/>
      <c r="N954" s="50"/>
      <c r="O954" s="50"/>
      <c r="P954" s="50"/>
      <c r="Q954" s="50"/>
      <c r="R954" s="50"/>
      <c r="S954" s="50"/>
      <c r="T954" s="50"/>
      <c r="U954" s="50"/>
      <c r="V954" s="50"/>
      <c r="W954" s="50"/>
      <c r="X954" s="50"/>
      <c r="Y954" s="50"/>
      <c r="Z954" s="50"/>
      <c r="AA954" s="50"/>
      <c r="AB954" s="50"/>
      <c r="AC954" s="50"/>
      <c r="AD954" s="50"/>
      <c r="AE954" s="50"/>
      <c r="AF954" s="50"/>
      <c r="AG954" s="50"/>
      <c r="AH954" s="50"/>
      <c r="AI954" s="50"/>
    </row>
    <row r="955" spans="9:35">
      <c r="I955" s="50"/>
      <c r="J955" s="50"/>
      <c r="K955" s="50"/>
      <c r="L955" s="50"/>
      <c r="M955" s="50"/>
      <c r="N955" s="50"/>
      <c r="O955" s="50"/>
      <c r="P955" s="50"/>
      <c r="Q955" s="50"/>
      <c r="R955" s="50"/>
      <c r="S955" s="50"/>
      <c r="T955" s="50"/>
      <c r="U955" s="50"/>
      <c r="V955" s="50"/>
      <c r="W955" s="50"/>
      <c r="X955" s="50"/>
      <c r="Y955" s="50"/>
      <c r="Z955" s="50"/>
      <c r="AA955" s="50"/>
      <c r="AB955" s="50"/>
      <c r="AC955" s="50"/>
      <c r="AD955" s="50"/>
      <c r="AE955" s="50"/>
      <c r="AF955" s="50"/>
      <c r="AG955" s="50"/>
      <c r="AH955" s="50"/>
      <c r="AI955" s="50"/>
    </row>
    <row r="956" spans="9:35">
      <c r="I956" s="50"/>
      <c r="J956" s="50"/>
      <c r="K956" s="50"/>
      <c r="L956" s="50"/>
      <c r="M956" s="50"/>
      <c r="N956" s="50"/>
      <c r="O956" s="50"/>
      <c r="P956" s="50"/>
      <c r="Q956" s="50"/>
      <c r="R956" s="50"/>
      <c r="S956" s="50"/>
      <c r="T956" s="50"/>
      <c r="U956" s="50"/>
      <c r="V956" s="50"/>
      <c r="W956" s="50"/>
      <c r="X956" s="50"/>
      <c r="Y956" s="50"/>
      <c r="Z956" s="50"/>
      <c r="AA956" s="50"/>
      <c r="AB956" s="50"/>
      <c r="AC956" s="50"/>
      <c r="AD956" s="50"/>
      <c r="AE956" s="50"/>
      <c r="AF956" s="50"/>
      <c r="AG956" s="50"/>
      <c r="AH956" s="50"/>
      <c r="AI956" s="50"/>
    </row>
    <row r="957" spans="9:35">
      <c r="I957" s="50"/>
      <c r="J957" s="50"/>
      <c r="K957" s="50"/>
      <c r="L957" s="50"/>
      <c r="M957" s="50"/>
      <c r="N957" s="50"/>
      <c r="O957" s="50"/>
      <c r="P957" s="50"/>
      <c r="Q957" s="50"/>
      <c r="R957" s="50"/>
      <c r="S957" s="50"/>
      <c r="T957" s="50"/>
      <c r="U957" s="50"/>
      <c r="V957" s="50"/>
      <c r="W957" s="50"/>
      <c r="X957" s="50"/>
      <c r="Y957" s="50"/>
      <c r="Z957" s="50"/>
      <c r="AA957" s="50"/>
      <c r="AB957" s="50"/>
      <c r="AC957" s="50"/>
      <c r="AD957" s="50"/>
      <c r="AE957" s="50"/>
      <c r="AF957" s="50"/>
      <c r="AG957" s="50"/>
      <c r="AH957" s="50"/>
      <c r="AI957" s="50"/>
    </row>
    <row r="958" spans="9:35">
      <c r="I958" s="50"/>
      <c r="J958" s="50"/>
      <c r="K958" s="50"/>
      <c r="L958" s="50"/>
      <c r="M958" s="50"/>
      <c r="N958" s="50"/>
      <c r="O958" s="50"/>
      <c r="P958" s="50"/>
      <c r="Q958" s="50"/>
      <c r="R958" s="50"/>
      <c r="S958" s="50"/>
      <c r="T958" s="50"/>
      <c r="U958" s="50"/>
      <c r="V958" s="50"/>
      <c r="W958" s="50"/>
      <c r="X958" s="50"/>
      <c r="Y958" s="50"/>
      <c r="Z958" s="50"/>
      <c r="AA958" s="50"/>
      <c r="AB958" s="50"/>
      <c r="AC958" s="50"/>
      <c r="AD958" s="50"/>
      <c r="AE958" s="50"/>
      <c r="AF958" s="50"/>
      <c r="AG958" s="50"/>
      <c r="AH958" s="50"/>
      <c r="AI958" s="50"/>
    </row>
    <row r="959" spans="9:35">
      <c r="I959" s="50"/>
      <c r="J959" s="50"/>
      <c r="K959" s="50"/>
      <c r="L959" s="50"/>
      <c r="M959" s="50"/>
      <c r="N959" s="50"/>
      <c r="O959" s="50"/>
      <c r="P959" s="50"/>
      <c r="Q959" s="50"/>
      <c r="R959" s="50"/>
      <c r="S959" s="50"/>
      <c r="T959" s="50"/>
      <c r="U959" s="50"/>
      <c r="V959" s="50"/>
      <c r="W959" s="50"/>
      <c r="X959" s="50"/>
      <c r="Y959" s="50"/>
      <c r="Z959" s="50"/>
      <c r="AA959" s="50"/>
      <c r="AB959" s="50"/>
      <c r="AC959" s="50"/>
      <c r="AD959" s="50"/>
      <c r="AE959" s="50"/>
      <c r="AF959" s="50"/>
      <c r="AG959" s="50"/>
      <c r="AH959" s="50"/>
      <c r="AI959" s="50"/>
    </row>
    <row r="960" spans="9:35">
      <c r="I960" s="50"/>
      <c r="J960" s="50"/>
      <c r="K960" s="50"/>
      <c r="L960" s="50"/>
      <c r="M960" s="50"/>
      <c r="N960" s="50"/>
      <c r="O960" s="50"/>
      <c r="P960" s="50"/>
      <c r="Q960" s="50"/>
      <c r="R960" s="50"/>
      <c r="S960" s="50"/>
      <c r="T960" s="50"/>
      <c r="U960" s="50"/>
      <c r="V960" s="50"/>
      <c r="W960" s="50"/>
      <c r="X960" s="50"/>
      <c r="Y960" s="50"/>
      <c r="Z960" s="50"/>
      <c r="AA960" s="50"/>
      <c r="AB960" s="50"/>
      <c r="AC960" s="50"/>
      <c r="AD960" s="50"/>
      <c r="AE960" s="50"/>
      <c r="AF960" s="50"/>
      <c r="AG960" s="50"/>
      <c r="AH960" s="50"/>
      <c r="AI960" s="50"/>
    </row>
    <row r="961" spans="9:35">
      <c r="I961" s="50"/>
      <c r="J961" s="50"/>
      <c r="K961" s="50"/>
      <c r="L961" s="50"/>
      <c r="M961" s="50"/>
      <c r="N961" s="50"/>
      <c r="O961" s="50"/>
      <c r="P961" s="50"/>
      <c r="Q961" s="50"/>
      <c r="R961" s="50"/>
      <c r="S961" s="50"/>
      <c r="T961" s="50"/>
      <c r="U961" s="50"/>
      <c r="V961" s="50"/>
      <c r="W961" s="50"/>
      <c r="X961" s="50"/>
      <c r="Y961" s="50"/>
      <c r="Z961" s="50"/>
      <c r="AA961" s="50"/>
      <c r="AB961" s="50"/>
      <c r="AC961" s="50"/>
      <c r="AD961" s="50"/>
      <c r="AE961" s="50"/>
      <c r="AF961" s="50"/>
      <c r="AG961" s="50"/>
      <c r="AH961" s="50"/>
      <c r="AI961" s="50"/>
    </row>
    <row r="962" spans="9:35">
      <c r="I962" s="50"/>
      <c r="J962" s="50"/>
      <c r="K962" s="50"/>
      <c r="L962" s="50"/>
      <c r="M962" s="50"/>
      <c r="N962" s="50"/>
      <c r="O962" s="50"/>
      <c r="P962" s="50"/>
      <c r="Q962" s="50"/>
      <c r="R962" s="50"/>
      <c r="S962" s="50"/>
      <c r="T962" s="50"/>
      <c r="U962" s="50"/>
      <c r="V962" s="50"/>
      <c r="W962" s="50"/>
      <c r="X962" s="50"/>
      <c r="Y962" s="50"/>
      <c r="Z962" s="50"/>
      <c r="AA962" s="50"/>
      <c r="AB962" s="50"/>
      <c r="AC962" s="50"/>
      <c r="AD962" s="50"/>
      <c r="AE962" s="50"/>
      <c r="AF962" s="50"/>
      <c r="AG962" s="50"/>
      <c r="AH962" s="50"/>
      <c r="AI962" s="50"/>
    </row>
    <row r="963" spans="9:35">
      <c r="I963" s="50"/>
      <c r="J963" s="50"/>
      <c r="K963" s="50"/>
      <c r="L963" s="50"/>
      <c r="M963" s="50"/>
      <c r="N963" s="50"/>
      <c r="O963" s="50"/>
      <c r="P963" s="50"/>
      <c r="Q963" s="50"/>
      <c r="R963" s="50"/>
      <c r="S963" s="50"/>
      <c r="T963" s="50"/>
      <c r="U963" s="50"/>
      <c r="V963" s="50"/>
      <c r="W963" s="50"/>
      <c r="X963" s="50"/>
      <c r="Y963" s="50"/>
      <c r="Z963" s="50"/>
      <c r="AA963" s="50"/>
      <c r="AB963" s="50"/>
      <c r="AC963" s="50"/>
      <c r="AD963" s="50"/>
      <c r="AE963" s="50"/>
      <c r="AF963" s="50"/>
      <c r="AG963" s="50"/>
      <c r="AH963" s="50"/>
      <c r="AI963" s="50"/>
    </row>
    <row r="964" spans="9:35">
      <c r="I964" s="50"/>
      <c r="J964" s="50"/>
      <c r="K964" s="50"/>
      <c r="L964" s="50"/>
      <c r="M964" s="50"/>
      <c r="N964" s="50"/>
      <c r="O964" s="50"/>
      <c r="P964" s="50"/>
      <c r="Q964" s="50"/>
      <c r="R964" s="50"/>
      <c r="S964" s="50"/>
      <c r="T964" s="50"/>
      <c r="U964" s="50"/>
      <c r="V964" s="50"/>
      <c r="W964" s="50"/>
      <c r="X964" s="50"/>
      <c r="Y964" s="50"/>
      <c r="Z964" s="50"/>
      <c r="AA964" s="50"/>
      <c r="AB964" s="50"/>
      <c r="AC964" s="50"/>
      <c r="AD964" s="50"/>
      <c r="AE964" s="50"/>
      <c r="AF964" s="50"/>
      <c r="AG964" s="50"/>
      <c r="AH964" s="50"/>
      <c r="AI964" s="50"/>
    </row>
    <row r="965" spans="9:35">
      <c r="I965" s="50"/>
      <c r="J965" s="50"/>
      <c r="K965" s="50"/>
      <c r="L965" s="50"/>
      <c r="M965" s="50"/>
      <c r="N965" s="50"/>
      <c r="O965" s="50"/>
      <c r="P965" s="50"/>
      <c r="Q965" s="50"/>
      <c r="R965" s="50"/>
      <c r="S965" s="50"/>
      <c r="T965" s="50"/>
      <c r="U965" s="50"/>
      <c r="V965" s="50"/>
      <c r="W965" s="50"/>
      <c r="X965" s="50"/>
      <c r="Y965" s="50"/>
      <c r="Z965" s="50"/>
      <c r="AA965" s="50"/>
      <c r="AB965" s="50"/>
      <c r="AC965" s="50"/>
      <c r="AD965" s="50"/>
      <c r="AE965" s="50"/>
      <c r="AF965" s="50"/>
      <c r="AG965" s="50"/>
      <c r="AH965" s="50"/>
      <c r="AI965" s="50"/>
    </row>
    <row r="966" spans="9:35">
      <c r="I966" s="50"/>
      <c r="J966" s="50"/>
      <c r="K966" s="50"/>
      <c r="L966" s="50"/>
      <c r="M966" s="50"/>
      <c r="N966" s="50"/>
      <c r="O966" s="50"/>
      <c r="P966" s="50"/>
      <c r="Q966" s="50"/>
      <c r="R966" s="50"/>
      <c r="S966" s="50"/>
      <c r="T966" s="50"/>
      <c r="U966" s="50"/>
      <c r="V966" s="50"/>
      <c r="W966" s="50"/>
      <c r="X966" s="50"/>
      <c r="Y966" s="50"/>
      <c r="Z966" s="50"/>
      <c r="AA966" s="50"/>
      <c r="AB966" s="50"/>
      <c r="AC966" s="50"/>
      <c r="AD966" s="50"/>
      <c r="AE966" s="50"/>
      <c r="AF966" s="50"/>
      <c r="AG966" s="50"/>
      <c r="AH966" s="50"/>
      <c r="AI966" s="50"/>
    </row>
    <row r="967" spans="9:35">
      <c r="I967" s="50"/>
      <c r="J967" s="50"/>
      <c r="K967" s="50"/>
      <c r="L967" s="50"/>
      <c r="M967" s="50"/>
      <c r="N967" s="50"/>
      <c r="O967" s="50"/>
      <c r="P967" s="50"/>
      <c r="Q967" s="50"/>
      <c r="R967" s="50"/>
      <c r="S967" s="50"/>
      <c r="T967" s="50"/>
      <c r="U967" s="50"/>
      <c r="V967" s="50"/>
      <c r="W967" s="50"/>
      <c r="X967" s="50"/>
      <c r="Y967" s="50"/>
      <c r="Z967" s="50"/>
      <c r="AA967" s="50"/>
      <c r="AB967" s="50"/>
      <c r="AC967" s="50"/>
      <c r="AD967" s="50"/>
      <c r="AE967" s="50"/>
      <c r="AF967" s="50"/>
      <c r="AG967" s="50"/>
      <c r="AH967" s="50"/>
      <c r="AI967" s="50"/>
    </row>
    <row r="968" spans="9:35">
      <c r="I968" s="50"/>
      <c r="J968" s="50"/>
      <c r="K968" s="50"/>
      <c r="L968" s="50"/>
      <c r="M968" s="50"/>
      <c r="N968" s="50"/>
      <c r="O968" s="50"/>
      <c r="P968" s="50"/>
      <c r="Q968" s="50"/>
      <c r="R968" s="50"/>
      <c r="S968" s="50"/>
      <c r="T968" s="50"/>
      <c r="U968" s="50"/>
      <c r="V968" s="50"/>
      <c r="W968" s="50"/>
      <c r="X968" s="50"/>
      <c r="Y968" s="50"/>
      <c r="Z968" s="50"/>
      <c r="AA968" s="50"/>
      <c r="AB968" s="50"/>
      <c r="AC968" s="50"/>
      <c r="AD968" s="50"/>
      <c r="AE968" s="50"/>
      <c r="AF968" s="50"/>
      <c r="AG968" s="50"/>
      <c r="AH968" s="50"/>
      <c r="AI968" s="50"/>
    </row>
    <row r="969" spans="9:35">
      <c r="I969" s="50"/>
      <c r="J969" s="50"/>
      <c r="K969" s="50"/>
      <c r="L969" s="50"/>
      <c r="M969" s="50"/>
      <c r="N969" s="50"/>
      <c r="O969" s="50"/>
      <c r="P969" s="50"/>
      <c r="Q969" s="50"/>
      <c r="R969" s="50"/>
      <c r="S969" s="50"/>
      <c r="T969" s="50"/>
      <c r="U969" s="50"/>
      <c r="V969" s="50"/>
      <c r="W969" s="50"/>
      <c r="X969" s="50"/>
      <c r="Y969" s="50"/>
      <c r="Z969" s="50"/>
      <c r="AA969" s="50"/>
      <c r="AB969" s="50"/>
      <c r="AC969" s="50"/>
      <c r="AD969" s="50"/>
      <c r="AE969" s="50"/>
      <c r="AF969" s="50"/>
      <c r="AG969" s="50"/>
      <c r="AH969" s="50"/>
      <c r="AI969" s="50"/>
    </row>
    <row r="970" spans="9:35">
      <c r="I970" s="50"/>
      <c r="J970" s="50"/>
      <c r="K970" s="50"/>
      <c r="L970" s="50"/>
      <c r="M970" s="50"/>
      <c r="N970" s="50"/>
      <c r="O970" s="50"/>
      <c r="P970" s="50"/>
      <c r="Q970" s="50"/>
      <c r="R970" s="50"/>
      <c r="S970" s="50"/>
      <c r="T970" s="50"/>
      <c r="U970" s="50"/>
      <c r="V970" s="50"/>
      <c r="W970" s="50"/>
      <c r="X970" s="50"/>
      <c r="Y970" s="50"/>
      <c r="Z970" s="50"/>
      <c r="AA970" s="50"/>
      <c r="AB970" s="50"/>
      <c r="AC970" s="50"/>
      <c r="AD970" s="50"/>
      <c r="AE970" s="50"/>
      <c r="AF970" s="50"/>
      <c r="AG970" s="50"/>
      <c r="AH970" s="50"/>
      <c r="AI970" s="50"/>
    </row>
    <row r="971" spans="9:35">
      <c r="I971" s="50"/>
      <c r="J971" s="50"/>
      <c r="K971" s="50"/>
      <c r="L971" s="50"/>
      <c r="M971" s="50"/>
      <c r="N971" s="50"/>
      <c r="O971" s="50"/>
      <c r="P971" s="50"/>
      <c r="Q971" s="50"/>
      <c r="R971" s="50"/>
      <c r="S971" s="50"/>
      <c r="T971" s="50"/>
      <c r="U971" s="50"/>
      <c r="V971" s="50"/>
      <c r="W971" s="50"/>
      <c r="X971" s="50"/>
      <c r="Y971" s="50"/>
      <c r="Z971" s="50"/>
      <c r="AA971" s="50"/>
      <c r="AB971" s="50"/>
      <c r="AC971" s="50"/>
      <c r="AD971" s="50"/>
      <c r="AE971" s="50"/>
      <c r="AF971" s="50"/>
      <c r="AG971" s="50"/>
      <c r="AH971" s="50"/>
      <c r="AI971" s="50"/>
    </row>
    <row r="972" spans="9:35">
      <c r="I972" s="50"/>
      <c r="J972" s="50"/>
      <c r="K972" s="50"/>
      <c r="L972" s="50"/>
      <c r="M972" s="50"/>
      <c r="N972" s="50"/>
      <c r="O972" s="50"/>
      <c r="P972" s="50"/>
      <c r="Q972" s="50"/>
      <c r="R972" s="50"/>
      <c r="S972" s="50"/>
      <c r="T972" s="50"/>
      <c r="U972" s="50"/>
      <c r="V972" s="50"/>
      <c r="W972" s="50"/>
      <c r="X972" s="50"/>
      <c r="Y972" s="50"/>
      <c r="Z972" s="50"/>
      <c r="AA972" s="50"/>
      <c r="AB972" s="50"/>
      <c r="AC972" s="50"/>
      <c r="AD972" s="50"/>
      <c r="AE972" s="50"/>
      <c r="AF972" s="50"/>
      <c r="AG972" s="50"/>
      <c r="AH972" s="50"/>
      <c r="AI972" s="50"/>
    </row>
    <row r="973" spans="9:35">
      <c r="I973" s="50"/>
      <c r="J973" s="50"/>
      <c r="K973" s="50"/>
      <c r="L973" s="50"/>
      <c r="M973" s="50"/>
      <c r="N973" s="50"/>
      <c r="O973" s="50"/>
      <c r="P973" s="50"/>
      <c r="Q973" s="50"/>
      <c r="R973" s="50"/>
      <c r="S973" s="50"/>
      <c r="T973" s="50"/>
      <c r="U973" s="50"/>
      <c r="V973" s="50"/>
      <c r="W973" s="50"/>
      <c r="X973" s="50"/>
      <c r="Y973" s="50"/>
      <c r="Z973" s="50"/>
      <c r="AA973" s="50"/>
      <c r="AB973" s="50"/>
      <c r="AC973" s="50"/>
      <c r="AD973" s="50"/>
      <c r="AE973" s="50"/>
      <c r="AF973" s="50"/>
      <c r="AG973" s="50"/>
      <c r="AH973" s="50"/>
      <c r="AI973" s="50"/>
    </row>
    <row r="974" spans="9:35">
      <c r="I974" s="50"/>
      <c r="J974" s="50"/>
      <c r="K974" s="50"/>
      <c r="L974" s="50"/>
      <c r="M974" s="50"/>
      <c r="N974" s="50"/>
      <c r="O974" s="50"/>
      <c r="P974" s="50"/>
      <c r="Q974" s="50"/>
      <c r="R974" s="50"/>
      <c r="S974" s="50"/>
      <c r="T974" s="50"/>
      <c r="U974" s="50"/>
      <c r="V974" s="50"/>
      <c r="W974" s="50"/>
      <c r="X974" s="50"/>
      <c r="Y974" s="50"/>
      <c r="Z974" s="50"/>
      <c r="AA974" s="50"/>
      <c r="AB974" s="50"/>
      <c r="AC974" s="50"/>
      <c r="AD974" s="50"/>
      <c r="AE974" s="50"/>
      <c r="AF974" s="50"/>
      <c r="AG974" s="50"/>
      <c r="AH974" s="50"/>
      <c r="AI974" s="50"/>
    </row>
    <row r="975" spans="9:35">
      <c r="I975" s="50"/>
      <c r="J975" s="50"/>
      <c r="K975" s="50"/>
      <c r="L975" s="50"/>
      <c r="M975" s="50"/>
      <c r="N975" s="50"/>
      <c r="O975" s="50"/>
      <c r="P975" s="50"/>
      <c r="Q975" s="50"/>
      <c r="R975" s="50"/>
      <c r="S975" s="50"/>
      <c r="T975" s="50"/>
      <c r="U975" s="50"/>
      <c r="V975" s="50"/>
      <c r="W975" s="50"/>
      <c r="X975" s="50"/>
      <c r="Y975" s="50"/>
      <c r="Z975" s="50"/>
      <c r="AA975" s="50"/>
      <c r="AB975" s="50"/>
      <c r="AC975" s="50"/>
      <c r="AD975" s="50"/>
      <c r="AE975" s="50"/>
      <c r="AF975" s="50"/>
      <c r="AG975" s="50"/>
      <c r="AH975" s="50"/>
      <c r="AI975" s="50"/>
    </row>
    <row r="976" spans="9:35">
      <c r="I976" s="50"/>
      <c r="J976" s="50"/>
      <c r="K976" s="50"/>
      <c r="L976" s="50"/>
      <c r="M976" s="50"/>
      <c r="N976" s="50"/>
      <c r="O976" s="50"/>
      <c r="P976" s="50"/>
      <c r="Q976" s="50"/>
      <c r="R976" s="50"/>
      <c r="S976" s="50"/>
      <c r="T976" s="50"/>
      <c r="U976" s="50"/>
      <c r="V976" s="50"/>
      <c r="W976" s="50"/>
      <c r="X976" s="50"/>
      <c r="Y976" s="50"/>
      <c r="Z976" s="50"/>
      <c r="AA976" s="50"/>
      <c r="AB976" s="50"/>
      <c r="AC976" s="50"/>
      <c r="AD976" s="50"/>
      <c r="AE976" s="50"/>
      <c r="AF976" s="50"/>
      <c r="AG976" s="50"/>
      <c r="AH976" s="50"/>
      <c r="AI976" s="50"/>
    </row>
    <row r="977" spans="9:35">
      <c r="I977" s="50"/>
      <c r="J977" s="50"/>
      <c r="K977" s="50"/>
      <c r="L977" s="50"/>
      <c r="M977" s="50"/>
      <c r="N977" s="50"/>
      <c r="O977" s="50"/>
      <c r="P977" s="50"/>
      <c r="Q977" s="50"/>
      <c r="R977" s="50"/>
      <c r="S977" s="50"/>
      <c r="T977" s="50"/>
      <c r="U977" s="50"/>
      <c r="V977" s="50"/>
      <c r="W977" s="50"/>
      <c r="X977" s="50"/>
      <c r="Y977" s="50"/>
      <c r="Z977" s="50"/>
      <c r="AA977" s="50"/>
      <c r="AB977" s="50"/>
      <c r="AC977" s="50"/>
      <c r="AD977" s="50"/>
      <c r="AE977" s="50"/>
      <c r="AF977" s="50"/>
      <c r="AG977" s="50"/>
      <c r="AH977" s="50"/>
      <c r="AI977" s="50"/>
    </row>
    <row r="978" spans="9:35">
      <c r="I978" s="50"/>
      <c r="J978" s="50"/>
      <c r="K978" s="50"/>
      <c r="L978" s="50"/>
      <c r="M978" s="50"/>
      <c r="N978" s="50"/>
      <c r="O978" s="50"/>
      <c r="P978" s="50"/>
      <c r="Q978" s="50"/>
      <c r="R978" s="50"/>
      <c r="S978" s="50"/>
      <c r="T978" s="50"/>
      <c r="U978" s="50"/>
      <c r="V978" s="50"/>
      <c r="W978" s="50"/>
      <c r="X978" s="50"/>
      <c r="Y978" s="50"/>
      <c r="Z978" s="50"/>
      <c r="AA978" s="50"/>
      <c r="AB978" s="50"/>
      <c r="AC978" s="50"/>
      <c r="AD978" s="50"/>
      <c r="AE978" s="50"/>
      <c r="AF978" s="50"/>
      <c r="AG978" s="50"/>
      <c r="AH978" s="50"/>
      <c r="AI978" s="50"/>
    </row>
    <row r="979" spans="9:35">
      <c r="I979" s="50"/>
      <c r="J979" s="50"/>
      <c r="K979" s="50"/>
      <c r="L979" s="50"/>
      <c r="M979" s="50"/>
      <c r="N979" s="50"/>
      <c r="O979" s="50"/>
      <c r="P979" s="50"/>
      <c r="Q979" s="50"/>
      <c r="R979" s="50"/>
      <c r="S979" s="50"/>
      <c r="T979" s="50"/>
      <c r="U979" s="50"/>
      <c r="V979" s="50"/>
      <c r="W979" s="50"/>
      <c r="X979" s="50"/>
      <c r="Y979" s="50"/>
      <c r="Z979" s="50"/>
      <c r="AA979" s="50"/>
      <c r="AB979" s="50"/>
      <c r="AC979" s="50"/>
      <c r="AD979" s="50"/>
      <c r="AE979" s="50"/>
      <c r="AF979" s="50"/>
      <c r="AG979" s="50"/>
      <c r="AH979" s="50"/>
      <c r="AI979" s="50"/>
    </row>
    <row r="980" spans="9:35">
      <c r="I980" s="50"/>
      <c r="J980" s="50"/>
      <c r="K980" s="50"/>
      <c r="L980" s="50"/>
      <c r="M980" s="50"/>
      <c r="N980" s="50"/>
      <c r="O980" s="50"/>
      <c r="P980" s="50"/>
      <c r="Q980" s="50"/>
      <c r="R980" s="50"/>
      <c r="S980" s="50"/>
      <c r="T980" s="50"/>
      <c r="U980" s="50"/>
      <c r="V980" s="50"/>
      <c r="W980" s="50"/>
      <c r="X980" s="50"/>
      <c r="Y980" s="50"/>
      <c r="Z980" s="50"/>
      <c r="AA980" s="50"/>
      <c r="AB980" s="50"/>
      <c r="AC980" s="50"/>
      <c r="AD980" s="50"/>
      <c r="AE980" s="50"/>
      <c r="AF980" s="50"/>
      <c r="AG980" s="50"/>
      <c r="AH980" s="50"/>
      <c r="AI980" s="50"/>
    </row>
    <row r="981" spans="9:35">
      <c r="I981" s="50"/>
      <c r="J981" s="50"/>
      <c r="K981" s="50"/>
      <c r="L981" s="50"/>
      <c r="M981" s="50"/>
      <c r="N981" s="50"/>
      <c r="O981" s="50"/>
      <c r="P981" s="50"/>
      <c r="Q981" s="50"/>
      <c r="R981" s="50"/>
      <c r="S981" s="50"/>
      <c r="T981" s="50"/>
      <c r="U981" s="50"/>
      <c r="V981" s="50"/>
      <c r="W981" s="50"/>
      <c r="X981" s="50"/>
      <c r="Y981" s="50"/>
      <c r="Z981" s="50"/>
      <c r="AA981" s="50"/>
      <c r="AB981" s="50"/>
      <c r="AC981" s="50"/>
      <c r="AD981" s="50"/>
      <c r="AE981" s="50"/>
      <c r="AF981" s="50"/>
      <c r="AG981" s="50"/>
      <c r="AH981" s="50"/>
      <c r="AI981" s="50"/>
    </row>
    <row r="982" spans="9:35">
      <c r="I982" s="50"/>
      <c r="J982" s="50"/>
      <c r="K982" s="50"/>
      <c r="L982" s="50"/>
      <c r="M982" s="50"/>
      <c r="N982" s="50"/>
      <c r="O982" s="50"/>
      <c r="P982" s="50"/>
      <c r="Q982" s="50"/>
      <c r="R982" s="50"/>
      <c r="S982" s="50"/>
      <c r="T982" s="50"/>
      <c r="U982" s="50"/>
      <c r="V982" s="50"/>
      <c r="W982" s="50"/>
      <c r="X982" s="50"/>
      <c r="Y982" s="50"/>
      <c r="Z982" s="50"/>
      <c r="AA982" s="50"/>
      <c r="AB982" s="50"/>
      <c r="AC982" s="50"/>
      <c r="AD982" s="50"/>
      <c r="AE982" s="50"/>
      <c r="AF982" s="50"/>
      <c r="AG982" s="50"/>
      <c r="AH982" s="50"/>
      <c r="AI982" s="50"/>
    </row>
    <row r="983" spans="9:35">
      <c r="I983" s="50"/>
      <c r="J983" s="50"/>
      <c r="K983" s="50"/>
      <c r="L983" s="50"/>
      <c r="M983" s="50"/>
      <c r="N983" s="50"/>
      <c r="O983" s="50"/>
      <c r="P983" s="50"/>
      <c r="Q983" s="50"/>
      <c r="R983" s="50"/>
      <c r="S983" s="50"/>
      <c r="T983" s="50"/>
      <c r="U983" s="50"/>
      <c r="V983" s="50"/>
      <c r="W983" s="50"/>
      <c r="X983" s="50"/>
      <c r="Y983" s="50"/>
      <c r="Z983" s="50"/>
      <c r="AA983" s="50"/>
      <c r="AB983" s="50"/>
      <c r="AC983" s="50"/>
      <c r="AD983" s="50"/>
      <c r="AE983" s="50"/>
      <c r="AF983" s="50"/>
      <c r="AG983" s="50"/>
      <c r="AH983" s="50"/>
      <c r="AI983" s="50"/>
    </row>
    <row r="984" spans="9:35">
      <c r="I984" s="50"/>
      <c r="J984" s="50"/>
      <c r="K984" s="50"/>
      <c r="L984" s="50"/>
      <c r="M984" s="50"/>
      <c r="N984" s="50"/>
      <c r="O984" s="50"/>
      <c r="P984" s="50"/>
      <c r="Q984" s="50"/>
      <c r="R984" s="50"/>
      <c r="S984" s="50"/>
      <c r="T984" s="50"/>
      <c r="U984" s="50"/>
      <c r="V984" s="50"/>
      <c r="W984" s="50"/>
      <c r="X984" s="50"/>
      <c r="Y984" s="50"/>
      <c r="Z984" s="50"/>
      <c r="AA984" s="50"/>
      <c r="AB984" s="50"/>
      <c r="AC984" s="50"/>
      <c r="AD984" s="50"/>
      <c r="AE984" s="50"/>
      <c r="AF984" s="50"/>
      <c r="AG984" s="50"/>
      <c r="AH984" s="50"/>
      <c r="AI984" s="50"/>
    </row>
    <row r="985" spans="9:35">
      <c r="I985" s="50"/>
      <c r="J985" s="50"/>
      <c r="K985" s="50"/>
      <c r="L985" s="50"/>
      <c r="M985" s="50"/>
      <c r="N985" s="50"/>
      <c r="O985" s="50"/>
      <c r="P985" s="50"/>
      <c r="Q985" s="50"/>
      <c r="R985" s="50"/>
      <c r="S985" s="50"/>
      <c r="T985" s="50"/>
      <c r="U985" s="50"/>
      <c r="V985" s="50"/>
      <c r="W985" s="50"/>
      <c r="X985" s="50"/>
      <c r="Y985" s="50"/>
      <c r="Z985" s="50"/>
      <c r="AA985" s="50"/>
      <c r="AB985" s="50"/>
      <c r="AC985" s="50"/>
      <c r="AD985" s="50"/>
      <c r="AE985" s="50"/>
      <c r="AF985" s="50"/>
      <c r="AG985" s="50"/>
      <c r="AH985" s="50"/>
      <c r="AI985" s="50"/>
    </row>
    <row r="986" spans="9:35">
      <c r="I986" s="50"/>
      <c r="J986" s="50"/>
      <c r="K986" s="50"/>
      <c r="L986" s="50"/>
      <c r="M986" s="50"/>
      <c r="N986" s="50"/>
      <c r="O986" s="50"/>
      <c r="P986" s="50"/>
      <c r="Q986" s="50"/>
      <c r="R986" s="50"/>
      <c r="S986" s="50"/>
      <c r="T986" s="50"/>
      <c r="U986" s="50"/>
      <c r="V986" s="50"/>
      <c r="W986" s="50"/>
      <c r="X986" s="50"/>
      <c r="Y986" s="50"/>
      <c r="Z986" s="50"/>
      <c r="AA986" s="50"/>
      <c r="AB986" s="50"/>
      <c r="AC986" s="50"/>
      <c r="AD986" s="50"/>
      <c r="AE986" s="50"/>
      <c r="AF986" s="50"/>
      <c r="AG986" s="50"/>
      <c r="AH986" s="50"/>
      <c r="AI986" s="50"/>
    </row>
    <row r="987" spans="9:35">
      <c r="I987" s="50"/>
      <c r="J987" s="50"/>
      <c r="K987" s="50"/>
      <c r="L987" s="50"/>
      <c r="M987" s="50"/>
      <c r="N987" s="50"/>
      <c r="O987" s="50"/>
      <c r="P987" s="50"/>
      <c r="Q987" s="50"/>
      <c r="R987" s="50"/>
      <c r="S987" s="50"/>
      <c r="T987" s="50"/>
      <c r="U987" s="50"/>
      <c r="V987" s="50"/>
      <c r="W987" s="50"/>
      <c r="X987" s="50"/>
      <c r="Y987" s="50"/>
      <c r="Z987" s="50"/>
      <c r="AA987" s="50"/>
      <c r="AB987" s="50"/>
      <c r="AC987" s="50"/>
      <c r="AD987" s="50"/>
      <c r="AE987" s="50"/>
      <c r="AF987" s="50"/>
      <c r="AG987" s="50"/>
      <c r="AH987" s="50"/>
      <c r="AI987" s="50"/>
    </row>
    <row r="988" spans="9:35">
      <c r="I988" s="50"/>
      <c r="J988" s="50"/>
      <c r="K988" s="50"/>
      <c r="L988" s="50"/>
      <c r="M988" s="50"/>
      <c r="N988" s="50"/>
      <c r="O988" s="50"/>
      <c r="P988" s="50"/>
      <c r="Q988" s="50"/>
      <c r="R988" s="50"/>
      <c r="S988" s="50"/>
      <c r="T988" s="50"/>
      <c r="U988" s="50"/>
      <c r="V988" s="50"/>
      <c r="W988" s="50"/>
      <c r="X988" s="50"/>
      <c r="Y988" s="50"/>
      <c r="Z988" s="50"/>
      <c r="AA988" s="50"/>
      <c r="AB988" s="50"/>
      <c r="AC988" s="50"/>
      <c r="AD988" s="50"/>
      <c r="AE988" s="50"/>
      <c r="AF988" s="50"/>
      <c r="AG988" s="50"/>
      <c r="AH988" s="50"/>
      <c r="AI988" s="50"/>
    </row>
    <row r="989" spans="9:35">
      <c r="I989" s="50"/>
      <c r="J989" s="50"/>
      <c r="K989" s="50"/>
      <c r="L989" s="50"/>
      <c r="M989" s="50"/>
      <c r="N989" s="50"/>
      <c r="O989" s="50"/>
      <c r="P989" s="50"/>
      <c r="Q989" s="50"/>
      <c r="R989" s="50"/>
      <c r="S989" s="50"/>
      <c r="T989" s="50"/>
      <c r="U989" s="50"/>
      <c r="V989" s="50"/>
      <c r="W989" s="50"/>
      <c r="X989" s="50"/>
      <c r="Y989" s="50"/>
      <c r="Z989" s="50"/>
      <c r="AA989" s="50"/>
      <c r="AB989" s="50"/>
      <c r="AC989" s="50"/>
      <c r="AD989" s="50"/>
      <c r="AE989" s="50"/>
      <c r="AF989" s="50"/>
      <c r="AG989" s="50"/>
      <c r="AH989" s="50"/>
      <c r="AI989" s="50"/>
    </row>
    <row r="990" spans="9:35">
      <c r="I990" s="50"/>
      <c r="J990" s="50"/>
      <c r="K990" s="50"/>
      <c r="L990" s="50"/>
      <c r="M990" s="50"/>
      <c r="N990" s="50"/>
      <c r="O990" s="50"/>
      <c r="P990" s="50"/>
      <c r="Q990" s="50"/>
      <c r="R990" s="50"/>
      <c r="S990" s="50"/>
      <c r="T990" s="50"/>
      <c r="U990" s="50"/>
      <c r="V990" s="50"/>
      <c r="W990" s="50"/>
      <c r="X990" s="50"/>
      <c r="Y990" s="50"/>
      <c r="Z990" s="50"/>
      <c r="AA990" s="50"/>
      <c r="AB990" s="50"/>
      <c r="AC990" s="50"/>
      <c r="AD990" s="50"/>
      <c r="AE990" s="50"/>
      <c r="AF990" s="50"/>
      <c r="AG990" s="50"/>
      <c r="AH990" s="50"/>
      <c r="AI990" s="50"/>
    </row>
    <row r="991" spans="9:35">
      <c r="I991" s="50"/>
      <c r="J991" s="50"/>
      <c r="K991" s="50"/>
      <c r="L991" s="50"/>
      <c r="M991" s="50"/>
      <c r="N991" s="50"/>
      <c r="O991" s="50"/>
      <c r="P991" s="50"/>
      <c r="Q991" s="50"/>
      <c r="R991" s="50"/>
      <c r="S991" s="50"/>
      <c r="T991" s="50"/>
      <c r="U991" s="50"/>
      <c r="V991" s="50"/>
      <c r="W991" s="50"/>
      <c r="X991" s="50"/>
      <c r="Y991" s="50"/>
      <c r="Z991" s="50"/>
      <c r="AA991" s="50"/>
      <c r="AB991" s="50"/>
      <c r="AC991" s="50"/>
      <c r="AD991" s="50"/>
      <c r="AE991" s="50"/>
      <c r="AF991" s="50"/>
      <c r="AG991" s="50"/>
      <c r="AH991" s="50"/>
      <c r="AI991" s="50"/>
    </row>
    <row r="992" spans="9:35">
      <c r="I992" s="50"/>
      <c r="J992" s="50"/>
      <c r="K992" s="50"/>
      <c r="L992" s="50"/>
      <c r="M992" s="50"/>
      <c r="N992" s="50"/>
      <c r="O992" s="50"/>
      <c r="P992" s="50"/>
      <c r="Q992" s="50"/>
      <c r="R992" s="50"/>
      <c r="S992" s="50"/>
      <c r="T992" s="50"/>
      <c r="U992" s="50"/>
      <c r="V992" s="50"/>
      <c r="W992" s="50"/>
      <c r="X992" s="50"/>
      <c r="Y992" s="50"/>
      <c r="Z992" s="50"/>
      <c r="AA992" s="50"/>
      <c r="AB992" s="50"/>
      <c r="AC992" s="50"/>
      <c r="AD992" s="50"/>
      <c r="AE992" s="50"/>
      <c r="AF992" s="50"/>
      <c r="AG992" s="50"/>
      <c r="AH992" s="50"/>
      <c r="AI992" s="50"/>
    </row>
    <row r="993" spans="9:35">
      <c r="I993" s="50"/>
      <c r="J993" s="50"/>
      <c r="K993" s="50"/>
      <c r="L993" s="50"/>
      <c r="M993" s="50"/>
      <c r="N993" s="50"/>
      <c r="O993" s="50"/>
      <c r="P993" s="50"/>
      <c r="Q993" s="50"/>
      <c r="R993" s="50"/>
      <c r="S993" s="50"/>
      <c r="T993" s="50"/>
      <c r="U993" s="50"/>
      <c r="V993" s="50"/>
      <c r="W993" s="50"/>
      <c r="X993" s="50"/>
      <c r="Y993" s="50"/>
      <c r="Z993" s="50"/>
      <c r="AA993" s="50"/>
      <c r="AB993" s="50"/>
      <c r="AC993" s="50"/>
      <c r="AD993" s="50"/>
      <c r="AE993" s="50"/>
      <c r="AF993" s="50"/>
      <c r="AG993" s="50"/>
      <c r="AH993" s="50"/>
      <c r="AI993" s="50"/>
    </row>
    <row r="994" spans="9:35">
      <c r="I994" s="50"/>
      <c r="J994" s="50"/>
      <c r="K994" s="50"/>
      <c r="L994" s="50"/>
      <c r="M994" s="50"/>
      <c r="N994" s="50"/>
      <c r="O994" s="50"/>
      <c r="P994" s="50"/>
      <c r="Q994" s="50"/>
      <c r="R994" s="50"/>
      <c r="S994" s="50"/>
      <c r="T994" s="50"/>
      <c r="U994" s="50"/>
      <c r="V994" s="50"/>
      <c r="W994" s="50"/>
      <c r="X994" s="50"/>
      <c r="Y994" s="50"/>
      <c r="Z994" s="50"/>
      <c r="AA994" s="50"/>
      <c r="AB994" s="50"/>
      <c r="AC994" s="50"/>
      <c r="AD994" s="50"/>
      <c r="AE994" s="50"/>
      <c r="AF994" s="50"/>
      <c r="AG994" s="50"/>
      <c r="AH994" s="50"/>
      <c r="AI994" s="50"/>
    </row>
    <row r="995" spans="9:35">
      <c r="I995" s="50"/>
      <c r="J995" s="50"/>
      <c r="K995" s="50"/>
      <c r="L995" s="50"/>
      <c r="M995" s="50"/>
      <c r="N995" s="50"/>
      <c r="O995" s="50"/>
      <c r="P995" s="50"/>
      <c r="Q995" s="50"/>
      <c r="R995" s="50"/>
      <c r="S995" s="50"/>
      <c r="T995" s="50"/>
      <c r="U995" s="50"/>
      <c r="V995" s="50"/>
      <c r="W995" s="50"/>
      <c r="X995" s="50"/>
      <c r="Y995" s="50"/>
      <c r="Z995" s="50"/>
      <c r="AA995" s="50"/>
      <c r="AB995" s="50"/>
      <c r="AC995" s="50"/>
      <c r="AD995" s="50"/>
      <c r="AE995" s="50"/>
      <c r="AF995" s="50"/>
      <c r="AG995" s="50"/>
      <c r="AH995" s="50"/>
      <c r="AI995" s="50"/>
    </row>
    <row r="996" spans="9:35">
      <c r="I996" s="50"/>
      <c r="J996" s="50"/>
      <c r="K996" s="50"/>
      <c r="L996" s="50"/>
      <c r="M996" s="50"/>
      <c r="N996" s="50"/>
      <c r="O996" s="50"/>
      <c r="P996" s="50"/>
      <c r="Q996" s="50"/>
      <c r="R996" s="50"/>
      <c r="S996" s="50"/>
      <c r="T996" s="50"/>
      <c r="U996" s="50"/>
      <c r="V996" s="50"/>
      <c r="W996" s="50"/>
      <c r="X996" s="50"/>
      <c r="Y996" s="50"/>
      <c r="Z996" s="50"/>
      <c r="AA996" s="50"/>
      <c r="AB996" s="50"/>
      <c r="AC996" s="50"/>
      <c r="AD996" s="50"/>
      <c r="AE996" s="50"/>
      <c r="AF996" s="50"/>
      <c r="AG996" s="50"/>
      <c r="AH996" s="50"/>
      <c r="AI996" s="50"/>
    </row>
    <row r="997" spans="9:35">
      <c r="I997" s="50"/>
      <c r="J997" s="50"/>
      <c r="K997" s="50"/>
      <c r="L997" s="50"/>
      <c r="M997" s="50"/>
      <c r="N997" s="50"/>
      <c r="O997" s="50"/>
      <c r="P997" s="50"/>
      <c r="Q997" s="50"/>
      <c r="R997" s="50"/>
      <c r="S997" s="50"/>
      <c r="T997" s="50"/>
      <c r="U997" s="50"/>
      <c r="V997" s="50"/>
      <c r="W997" s="50"/>
      <c r="X997" s="50"/>
      <c r="Y997" s="50"/>
      <c r="Z997" s="50"/>
      <c r="AA997" s="50"/>
      <c r="AB997" s="50"/>
      <c r="AC997" s="50"/>
      <c r="AD997" s="50"/>
      <c r="AE997" s="50"/>
      <c r="AF997" s="50"/>
      <c r="AG997" s="50"/>
      <c r="AH997" s="50"/>
      <c r="AI997" s="50"/>
    </row>
    <row r="998" spans="9:35">
      <c r="I998" s="50"/>
      <c r="J998" s="50"/>
      <c r="K998" s="50"/>
      <c r="L998" s="50"/>
      <c r="M998" s="50"/>
      <c r="N998" s="50"/>
      <c r="O998" s="50"/>
      <c r="P998" s="50"/>
      <c r="Q998" s="50"/>
      <c r="R998" s="50"/>
      <c r="S998" s="50"/>
      <c r="T998" s="50"/>
      <c r="U998" s="50"/>
      <c r="V998" s="50"/>
      <c r="W998" s="50"/>
      <c r="X998" s="50"/>
      <c r="Y998" s="50"/>
      <c r="Z998" s="50"/>
      <c r="AA998" s="50"/>
      <c r="AB998" s="50"/>
      <c r="AC998" s="50"/>
      <c r="AD998" s="50"/>
      <c r="AE998" s="50"/>
      <c r="AF998" s="50"/>
      <c r="AG998" s="50"/>
      <c r="AH998" s="50"/>
      <c r="AI998" s="50"/>
    </row>
    <row r="999" spans="9:35">
      <c r="I999" s="50"/>
      <c r="J999" s="50"/>
      <c r="K999" s="50"/>
      <c r="L999" s="50"/>
      <c r="M999" s="50"/>
      <c r="N999" s="50"/>
      <c r="O999" s="50"/>
      <c r="P999" s="50"/>
      <c r="Q999" s="50"/>
      <c r="R999" s="50"/>
      <c r="S999" s="50"/>
      <c r="T999" s="50"/>
      <c r="U999" s="50"/>
      <c r="V999" s="50"/>
      <c r="W999" s="50"/>
      <c r="X999" s="50"/>
      <c r="Y999" s="50"/>
      <c r="Z999" s="50"/>
      <c r="AA999" s="50"/>
      <c r="AB999" s="50"/>
      <c r="AC999" s="50"/>
      <c r="AD999" s="50"/>
      <c r="AE999" s="50"/>
      <c r="AF999" s="50"/>
      <c r="AG999" s="50"/>
      <c r="AH999" s="50"/>
      <c r="AI999" s="50"/>
    </row>
    <row r="1000" spans="9:35">
      <c r="I1000" s="50"/>
      <c r="J1000" s="50"/>
      <c r="K1000" s="50"/>
      <c r="L1000" s="50"/>
      <c r="M1000" s="50"/>
      <c r="N1000" s="50"/>
      <c r="O1000" s="50"/>
      <c r="P1000" s="50"/>
      <c r="Q1000" s="50"/>
      <c r="R1000" s="50"/>
      <c r="S1000" s="50"/>
      <c r="T1000" s="50"/>
      <c r="U1000" s="50"/>
      <c r="V1000" s="50"/>
      <c r="W1000" s="50"/>
      <c r="X1000" s="50"/>
      <c r="Y1000" s="50"/>
      <c r="Z1000" s="50"/>
      <c r="AA1000" s="50"/>
      <c r="AB1000" s="50"/>
      <c r="AC1000" s="50"/>
      <c r="AD1000" s="50"/>
      <c r="AE1000" s="50"/>
      <c r="AF1000" s="50"/>
      <c r="AG1000" s="50"/>
      <c r="AH1000" s="50"/>
      <c r="AI1000" s="50"/>
    </row>
    <row r="1001" spans="9:35">
      <c r="I1001" s="50"/>
      <c r="J1001" s="50"/>
      <c r="K1001" s="50"/>
      <c r="L1001" s="50"/>
      <c r="M1001" s="50"/>
      <c r="N1001" s="50"/>
      <c r="O1001" s="50"/>
      <c r="P1001" s="50"/>
      <c r="Q1001" s="50"/>
      <c r="R1001" s="50"/>
      <c r="S1001" s="50"/>
      <c r="T1001" s="50"/>
      <c r="U1001" s="50"/>
      <c r="V1001" s="50"/>
      <c r="W1001" s="50"/>
      <c r="X1001" s="50"/>
      <c r="Y1001" s="50"/>
      <c r="Z1001" s="50"/>
      <c r="AA1001" s="50"/>
      <c r="AB1001" s="50"/>
      <c r="AC1001" s="50"/>
      <c r="AD1001" s="50"/>
      <c r="AE1001" s="50"/>
      <c r="AF1001" s="50"/>
      <c r="AG1001" s="50"/>
      <c r="AH1001" s="50"/>
      <c r="AI1001" s="50"/>
    </row>
    <row r="1002" spans="9:35">
      <c r="I1002" s="50"/>
      <c r="J1002" s="50"/>
      <c r="K1002" s="50"/>
      <c r="L1002" s="50"/>
      <c r="M1002" s="50"/>
      <c r="N1002" s="50"/>
      <c r="O1002" s="50"/>
      <c r="P1002" s="50"/>
      <c r="Q1002" s="50"/>
      <c r="R1002" s="50"/>
      <c r="S1002" s="50"/>
      <c r="T1002" s="50"/>
      <c r="U1002" s="50"/>
      <c r="V1002" s="50"/>
      <c r="W1002" s="50"/>
      <c r="X1002" s="50"/>
      <c r="Y1002" s="50"/>
      <c r="Z1002" s="50"/>
      <c r="AA1002" s="50"/>
      <c r="AB1002" s="50"/>
      <c r="AC1002" s="50"/>
      <c r="AD1002" s="50"/>
      <c r="AE1002" s="50"/>
      <c r="AF1002" s="50"/>
      <c r="AG1002" s="50"/>
      <c r="AH1002" s="50"/>
      <c r="AI1002" s="50"/>
    </row>
    <row r="1003" spans="9:35">
      <c r="I1003" s="50"/>
      <c r="J1003" s="50"/>
      <c r="K1003" s="50"/>
      <c r="L1003" s="50"/>
      <c r="M1003" s="50"/>
      <c r="N1003" s="50"/>
      <c r="O1003" s="50"/>
      <c r="P1003" s="50"/>
      <c r="Q1003" s="50"/>
      <c r="R1003" s="50"/>
      <c r="S1003" s="50"/>
      <c r="T1003" s="50"/>
      <c r="U1003" s="50"/>
      <c r="V1003" s="50"/>
      <c r="W1003" s="50"/>
      <c r="X1003" s="50"/>
      <c r="Y1003" s="50"/>
      <c r="Z1003" s="50"/>
      <c r="AA1003" s="50"/>
      <c r="AB1003" s="50"/>
      <c r="AC1003" s="50"/>
      <c r="AD1003" s="50"/>
      <c r="AE1003" s="50"/>
      <c r="AF1003" s="50"/>
      <c r="AG1003" s="50"/>
      <c r="AH1003" s="50"/>
      <c r="AI1003" s="50"/>
    </row>
    <row r="1004" spans="9:35">
      <c r="I1004" s="50"/>
      <c r="J1004" s="50"/>
      <c r="K1004" s="50"/>
      <c r="L1004" s="50"/>
      <c r="M1004" s="50"/>
      <c r="N1004" s="50"/>
      <c r="O1004" s="50"/>
      <c r="P1004" s="50"/>
      <c r="Q1004" s="50"/>
      <c r="R1004" s="50"/>
      <c r="S1004" s="50"/>
      <c r="T1004" s="50"/>
      <c r="U1004" s="50"/>
      <c r="V1004" s="50"/>
      <c r="W1004" s="50"/>
      <c r="X1004" s="50"/>
      <c r="Y1004" s="50"/>
      <c r="Z1004" s="50"/>
      <c r="AA1004" s="50"/>
      <c r="AB1004" s="50"/>
      <c r="AC1004" s="50"/>
      <c r="AD1004" s="50"/>
      <c r="AE1004" s="50"/>
      <c r="AF1004" s="50"/>
      <c r="AG1004" s="50"/>
      <c r="AH1004" s="50"/>
      <c r="AI1004" s="50"/>
    </row>
    <row r="1005" spans="9:35">
      <c r="I1005" s="50"/>
      <c r="J1005" s="50"/>
      <c r="K1005" s="50"/>
      <c r="L1005" s="50"/>
      <c r="M1005" s="50"/>
      <c r="N1005" s="50"/>
      <c r="O1005" s="50"/>
      <c r="P1005" s="50"/>
      <c r="Q1005" s="50"/>
      <c r="R1005" s="50"/>
      <c r="S1005" s="50"/>
      <c r="T1005" s="50"/>
      <c r="U1005" s="50"/>
      <c r="V1005" s="50"/>
      <c r="W1005" s="50"/>
      <c r="X1005" s="50"/>
      <c r="Y1005" s="50"/>
      <c r="Z1005" s="50"/>
      <c r="AA1005" s="50"/>
      <c r="AB1005" s="50"/>
      <c r="AC1005" s="50"/>
      <c r="AD1005" s="50"/>
      <c r="AE1005" s="50"/>
      <c r="AF1005" s="50"/>
      <c r="AG1005" s="50"/>
      <c r="AH1005" s="50"/>
      <c r="AI1005" s="50"/>
    </row>
    <row r="1006" spans="9:35">
      <c r="I1006" s="50"/>
      <c r="J1006" s="50"/>
      <c r="K1006" s="50"/>
      <c r="L1006" s="50"/>
      <c r="M1006" s="50"/>
      <c r="N1006" s="50"/>
      <c r="O1006" s="50"/>
      <c r="P1006" s="50"/>
      <c r="Q1006" s="50"/>
      <c r="R1006" s="50"/>
      <c r="S1006" s="50"/>
      <c r="T1006" s="50"/>
      <c r="U1006" s="50"/>
      <c r="V1006" s="50"/>
      <c r="W1006" s="50"/>
      <c r="X1006" s="50"/>
      <c r="Y1006" s="50"/>
      <c r="Z1006" s="50"/>
      <c r="AA1006" s="50"/>
      <c r="AB1006" s="50"/>
      <c r="AC1006" s="50"/>
      <c r="AD1006" s="50"/>
      <c r="AE1006" s="50"/>
      <c r="AF1006" s="50"/>
      <c r="AG1006" s="50"/>
      <c r="AH1006" s="50"/>
      <c r="AI1006" s="50"/>
    </row>
    <row r="1007" spans="9:35">
      <c r="I1007" s="50"/>
      <c r="J1007" s="50"/>
      <c r="K1007" s="50"/>
      <c r="L1007" s="50"/>
      <c r="M1007" s="50"/>
      <c r="N1007" s="50"/>
      <c r="O1007" s="50"/>
      <c r="P1007" s="50"/>
      <c r="Q1007" s="50"/>
      <c r="R1007" s="50"/>
      <c r="S1007" s="50"/>
      <c r="T1007" s="50"/>
      <c r="U1007" s="50"/>
      <c r="V1007" s="50"/>
      <c r="W1007" s="50"/>
      <c r="X1007" s="50"/>
      <c r="Y1007" s="50"/>
      <c r="Z1007" s="50"/>
      <c r="AA1007" s="50"/>
      <c r="AB1007" s="50"/>
      <c r="AC1007" s="50"/>
      <c r="AD1007" s="50"/>
      <c r="AE1007" s="50"/>
      <c r="AF1007" s="50"/>
      <c r="AG1007" s="50"/>
      <c r="AH1007" s="50"/>
      <c r="AI1007" s="50"/>
    </row>
    <row r="1008" spans="9:35">
      <c r="I1008" s="50"/>
      <c r="J1008" s="50"/>
      <c r="K1008" s="50"/>
      <c r="L1008" s="50"/>
      <c r="M1008" s="50"/>
      <c r="N1008" s="50"/>
      <c r="O1008" s="50"/>
      <c r="P1008" s="50"/>
      <c r="Q1008" s="50"/>
      <c r="R1008" s="50"/>
      <c r="S1008" s="50"/>
      <c r="T1008" s="50"/>
      <c r="U1008" s="50"/>
      <c r="V1008" s="50"/>
      <c r="W1008" s="50"/>
      <c r="X1008" s="50"/>
      <c r="Y1008" s="50"/>
      <c r="Z1008" s="50"/>
      <c r="AA1008" s="50"/>
      <c r="AB1008" s="50"/>
      <c r="AC1008" s="50"/>
      <c r="AD1008" s="50"/>
      <c r="AE1008" s="50"/>
      <c r="AF1008" s="50"/>
      <c r="AG1008" s="50"/>
      <c r="AH1008" s="50"/>
      <c r="AI1008" s="50"/>
    </row>
    <row r="1009" spans="9:35">
      <c r="I1009" s="50"/>
      <c r="J1009" s="50"/>
      <c r="K1009" s="50"/>
      <c r="L1009" s="50"/>
      <c r="M1009" s="50"/>
      <c r="N1009" s="50"/>
      <c r="O1009" s="50"/>
      <c r="P1009" s="50"/>
      <c r="Q1009" s="50"/>
      <c r="R1009" s="50"/>
      <c r="S1009" s="50"/>
      <c r="T1009" s="50"/>
      <c r="U1009" s="50"/>
      <c r="V1009" s="50"/>
      <c r="W1009" s="50"/>
      <c r="X1009" s="50"/>
      <c r="Y1009" s="50"/>
      <c r="Z1009" s="50"/>
      <c r="AA1009" s="50"/>
      <c r="AB1009" s="50"/>
      <c r="AC1009" s="50"/>
      <c r="AD1009" s="50"/>
      <c r="AE1009" s="50"/>
      <c r="AF1009" s="50"/>
      <c r="AG1009" s="50"/>
      <c r="AH1009" s="50"/>
      <c r="AI1009" s="50"/>
    </row>
    <row r="1010" spans="9:35">
      <c r="I1010" s="50"/>
      <c r="J1010" s="50"/>
      <c r="K1010" s="50"/>
      <c r="L1010" s="50"/>
      <c r="M1010" s="50"/>
      <c r="N1010" s="50"/>
      <c r="O1010" s="50"/>
      <c r="P1010" s="50"/>
      <c r="Q1010" s="50"/>
      <c r="R1010" s="50"/>
      <c r="S1010" s="50"/>
      <c r="T1010" s="50"/>
      <c r="U1010" s="50"/>
      <c r="V1010" s="50"/>
      <c r="W1010" s="50"/>
      <c r="X1010" s="50"/>
      <c r="Y1010" s="50"/>
      <c r="Z1010" s="50"/>
      <c r="AA1010" s="50"/>
      <c r="AB1010" s="50"/>
      <c r="AC1010" s="50"/>
      <c r="AD1010" s="50"/>
      <c r="AE1010" s="50"/>
      <c r="AF1010" s="50"/>
      <c r="AG1010" s="50"/>
      <c r="AH1010" s="50"/>
      <c r="AI1010" s="50"/>
    </row>
    <row r="1011" spans="9:35">
      <c r="I1011" s="50"/>
      <c r="J1011" s="50"/>
      <c r="K1011" s="50"/>
      <c r="L1011" s="50"/>
      <c r="M1011" s="50"/>
      <c r="N1011" s="50"/>
      <c r="O1011" s="50"/>
      <c r="P1011" s="50"/>
      <c r="Q1011" s="50"/>
      <c r="R1011" s="50"/>
      <c r="S1011" s="50"/>
      <c r="T1011" s="50"/>
      <c r="U1011" s="50"/>
      <c r="V1011" s="50"/>
      <c r="W1011" s="50"/>
      <c r="X1011" s="50"/>
      <c r="Y1011" s="50"/>
      <c r="Z1011" s="50"/>
      <c r="AA1011" s="50"/>
      <c r="AB1011" s="50"/>
      <c r="AC1011" s="50"/>
      <c r="AD1011" s="50"/>
      <c r="AE1011" s="50"/>
      <c r="AF1011" s="50"/>
      <c r="AG1011" s="50"/>
      <c r="AH1011" s="50"/>
      <c r="AI1011" s="50"/>
    </row>
    <row r="1012" spans="9:35">
      <c r="I1012" s="50"/>
      <c r="J1012" s="50"/>
      <c r="K1012" s="50"/>
      <c r="L1012" s="50"/>
      <c r="M1012" s="50"/>
      <c r="N1012" s="50"/>
      <c r="O1012" s="50"/>
      <c r="P1012" s="50"/>
      <c r="Q1012" s="50"/>
      <c r="R1012" s="50"/>
      <c r="S1012" s="50"/>
      <c r="T1012" s="50"/>
      <c r="U1012" s="50"/>
      <c r="V1012" s="50"/>
      <c r="W1012" s="50"/>
      <c r="X1012" s="50"/>
      <c r="Y1012" s="50"/>
      <c r="Z1012" s="50"/>
      <c r="AA1012" s="50"/>
      <c r="AB1012" s="50"/>
      <c r="AC1012" s="50"/>
      <c r="AD1012" s="50"/>
      <c r="AE1012" s="50"/>
      <c r="AF1012" s="50"/>
      <c r="AG1012" s="50"/>
      <c r="AH1012" s="50"/>
      <c r="AI1012" s="50"/>
    </row>
    <row r="1013" spans="9:35">
      <c r="I1013" s="50"/>
      <c r="J1013" s="50"/>
      <c r="K1013" s="50"/>
      <c r="L1013" s="50"/>
      <c r="M1013" s="50"/>
      <c r="N1013" s="50"/>
      <c r="O1013" s="50"/>
      <c r="P1013" s="50"/>
      <c r="Q1013" s="50"/>
      <c r="R1013" s="50"/>
      <c r="S1013" s="50"/>
      <c r="T1013" s="50"/>
      <c r="U1013" s="50"/>
      <c r="V1013" s="50"/>
      <c r="W1013" s="50"/>
      <c r="X1013" s="50"/>
      <c r="Y1013" s="50"/>
      <c r="Z1013" s="50"/>
      <c r="AA1013" s="50"/>
      <c r="AB1013" s="50"/>
      <c r="AC1013" s="50"/>
      <c r="AD1013" s="50"/>
      <c r="AE1013" s="50"/>
      <c r="AF1013" s="50"/>
      <c r="AG1013" s="50"/>
      <c r="AH1013" s="50"/>
      <c r="AI1013" s="50"/>
    </row>
    <row r="1014" spans="9:35">
      <c r="I1014" s="50"/>
      <c r="J1014" s="50"/>
      <c r="K1014" s="50"/>
      <c r="L1014" s="50"/>
      <c r="M1014" s="50"/>
      <c r="N1014" s="50"/>
      <c r="O1014" s="50"/>
      <c r="P1014" s="50"/>
      <c r="Q1014" s="50"/>
      <c r="R1014" s="50"/>
      <c r="S1014" s="50"/>
      <c r="T1014" s="50"/>
      <c r="U1014" s="50"/>
      <c r="V1014" s="50"/>
      <c r="W1014" s="50"/>
      <c r="X1014" s="50"/>
      <c r="Y1014" s="50"/>
      <c r="Z1014" s="50"/>
      <c r="AA1014" s="50"/>
      <c r="AB1014" s="50"/>
      <c r="AC1014" s="50"/>
      <c r="AD1014" s="50"/>
      <c r="AE1014" s="50"/>
      <c r="AF1014" s="50"/>
      <c r="AG1014" s="50"/>
      <c r="AH1014" s="50"/>
      <c r="AI1014" s="50"/>
    </row>
    <row r="1015" spans="9:35">
      <c r="I1015" s="50"/>
      <c r="J1015" s="50"/>
      <c r="K1015" s="50"/>
      <c r="L1015" s="50"/>
      <c r="M1015" s="50"/>
      <c r="N1015" s="50"/>
      <c r="O1015" s="50"/>
      <c r="P1015" s="50"/>
      <c r="Q1015" s="50"/>
      <c r="R1015" s="50"/>
      <c r="S1015" s="50"/>
      <c r="T1015" s="50"/>
      <c r="U1015" s="50"/>
      <c r="V1015" s="50"/>
      <c r="W1015" s="50"/>
      <c r="X1015" s="50"/>
      <c r="Y1015" s="50"/>
      <c r="Z1015" s="50"/>
      <c r="AA1015" s="50"/>
      <c r="AB1015" s="50"/>
      <c r="AC1015" s="50"/>
      <c r="AD1015" s="50"/>
      <c r="AE1015" s="50"/>
      <c r="AF1015" s="50"/>
      <c r="AG1015" s="50"/>
      <c r="AH1015" s="50"/>
      <c r="AI1015" s="50"/>
    </row>
    <row r="1016" spans="9:35">
      <c r="I1016" s="50"/>
      <c r="J1016" s="50"/>
      <c r="K1016" s="50"/>
      <c r="L1016" s="50"/>
      <c r="M1016" s="50"/>
      <c r="N1016" s="50"/>
      <c r="O1016" s="50"/>
      <c r="P1016" s="50"/>
      <c r="Q1016" s="50"/>
      <c r="R1016" s="50"/>
      <c r="S1016" s="50"/>
      <c r="T1016" s="50"/>
      <c r="U1016" s="50"/>
      <c r="V1016" s="50"/>
      <c r="W1016" s="50"/>
      <c r="X1016" s="50"/>
      <c r="Y1016" s="50"/>
      <c r="Z1016" s="50"/>
      <c r="AA1016" s="50"/>
      <c r="AB1016" s="50"/>
      <c r="AC1016" s="50"/>
      <c r="AD1016" s="50"/>
      <c r="AE1016" s="50"/>
      <c r="AF1016" s="50"/>
      <c r="AG1016" s="50"/>
      <c r="AH1016" s="50"/>
      <c r="AI1016" s="50"/>
    </row>
    <row r="1017" spans="9:35">
      <c r="I1017" s="50"/>
      <c r="J1017" s="50"/>
      <c r="K1017" s="50"/>
      <c r="L1017" s="50"/>
      <c r="M1017" s="50"/>
      <c r="N1017" s="50"/>
      <c r="O1017" s="50"/>
      <c r="P1017" s="50"/>
      <c r="Q1017" s="50"/>
      <c r="R1017" s="50"/>
      <c r="S1017" s="50"/>
      <c r="T1017" s="50"/>
      <c r="U1017" s="50"/>
      <c r="V1017" s="50"/>
      <c r="W1017" s="50"/>
      <c r="X1017" s="50"/>
      <c r="Y1017" s="50"/>
      <c r="Z1017" s="50"/>
      <c r="AA1017" s="50"/>
      <c r="AB1017" s="50"/>
      <c r="AC1017" s="50"/>
      <c r="AD1017" s="50"/>
      <c r="AE1017" s="50"/>
      <c r="AF1017" s="50"/>
      <c r="AG1017" s="50"/>
      <c r="AH1017" s="50"/>
      <c r="AI1017" s="50"/>
    </row>
    <row r="1018" spans="9:35">
      <c r="I1018" s="50"/>
      <c r="J1018" s="50"/>
      <c r="K1018" s="50"/>
      <c r="L1018" s="50"/>
      <c r="M1018" s="50"/>
      <c r="N1018" s="50"/>
      <c r="O1018" s="50"/>
      <c r="P1018" s="50"/>
      <c r="Q1018" s="50"/>
      <c r="R1018" s="50"/>
      <c r="S1018" s="50"/>
      <c r="T1018" s="50"/>
      <c r="U1018" s="50"/>
      <c r="V1018" s="50"/>
      <c r="W1018" s="50"/>
      <c r="X1018" s="50"/>
      <c r="Y1018" s="50"/>
      <c r="Z1018" s="50"/>
      <c r="AA1018" s="50"/>
      <c r="AB1018" s="50"/>
      <c r="AC1018" s="50"/>
      <c r="AD1018" s="50"/>
      <c r="AE1018" s="50"/>
      <c r="AF1018" s="50"/>
      <c r="AG1018" s="50"/>
      <c r="AH1018" s="50"/>
      <c r="AI1018" s="50"/>
    </row>
    <row r="1019" spans="9:35">
      <c r="I1019" s="50"/>
      <c r="J1019" s="50"/>
      <c r="K1019" s="50"/>
      <c r="L1019" s="50"/>
      <c r="M1019" s="50"/>
      <c r="N1019" s="50"/>
      <c r="O1019" s="50"/>
      <c r="P1019" s="50"/>
      <c r="Q1019" s="50"/>
      <c r="R1019" s="50"/>
      <c r="S1019" s="50"/>
      <c r="T1019" s="50"/>
      <c r="U1019" s="50"/>
      <c r="V1019" s="50"/>
      <c r="W1019" s="50"/>
      <c r="X1019" s="50"/>
      <c r="Y1019" s="50"/>
      <c r="Z1019" s="50"/>
      <c r="AA1019" s="50"/>
      <c r="AB1019" s="50"/>
      <c r="AC1019" s="50"/>
      <c r="AD1019" s="50"/>
      <c r="AE1019" s="50"/>
      <c r="AF1019" s="50"/>
      <c r="AG1019" s="50"/>
      <c r="AH1019" s="50"/>
      <c r="AI1019" s="50"/>
    </row>
    <row r="1020" spans="9:35">
      <c r="I1020" s="50"/>
      <c r="J1020" s="50"/>
      <c r="K1020" s="50"/>
      <c r="L1020" s="50"/>
      <c r="M1020" s="50"/>
      <c r="N1020" s="50"/>
      <c r="O1020" s="50"/>
      <c r="P1020" s="50"/>
      <c r="Q1020" s="50"/>
      <c r="R1020" s="50"/>
      <c r="S1020" s="50"/>
      <c r="T1020" s="50"/>
      <c r="U1020" s="50"/>
      <c r="V1020" s="50"/>
      <c r="W1020" s="50"/>
      <c r="X1020" s="50"/>
      <c r="Y1020" s="50"/>
      <c r="Z1020" s="50"/>
      <c r="AA1020" s="50"/>
      <c r="AB1020" s="50"/>
      <c r="AC1020" s="50"/>
      <c r="AD1020" s="50"/>
      <c r="AE1020" s="50"/>
      <c r="AF1020" s="50"/>
      <c r="AG1020" s="50"/>
      <c r="AH1020" s="50"/>
      <c r="AI1020" s="50"/>
    </row>
    <row r="1021" spans="9:35">
      <c r="I1021" s="50"/>
      <c r="J1021" s="50"/>
      <c r="K1021" s="50"/>
      <c r="L1021" s="50"/>
      <c r="M1021" s="50"/>
      <c r="N1021" s="50"/>
      <c r="O1021" s="50"/>
      <c r="P1021" s="50"/>
      <c r="Q1021" s="50"/>
      <c r="R1021" s="50"/>
      <c r="S1021" s="50"/>
      <c r="T1021" s="50"/>
      <c r="U1021" s="50"/>
      <c r="V1021" s="50"/>
      <c r="W1021" s="50"/>
      <c r="X1021" s="50"/>
      <c r="Y1021" s="50"/>
      <c r="Z1021" s="50"/>
      <c r="AA1021" s="50"/>
      <c r="AB1021" s="50"/>
      <c r="AC1021" s="50"/>
      <c r="AD1021" s="50"/>
      <c r="AE1021" s="50"/>
      <c r="AF1021" s="50"/>
      <c r="AG1021" s="50"/>
      <c r="AH1021" s="50"/>
      <c r="AI1021" s="50"/>
    </row>
    <row r="1022" spans="9:35">
      <c r="I1022" s="50"/>
      <c r="J1022" s="50"/>
      <c r="K1022" s="50"/>
      <c r="L1022" s="50"/>
      <c r="M1022" s="50"/>
      <c r="N1022" s="50"/>
      <c r="O1022" s="50"/>
      <c r="P1022" s="50"/>
      <c r="Q1022" s="50"/>
      <c r="R1022" s="50"/>
      <c r="S1022" s="50"/>
      <c r="T1022" s="50"/>
      <c r="U1022" s="50"/>
      <c r="V1022" s="50"/>
      <c r="W1022" s="50"/>
      <c r="X1022" s="50"/>
      <c r="Y1022" s="50"/>
      <c r="Z1022" s="50"/>
      <c r="AA1022" s="50"/>
      <c r="AB1022" s="50"/>
      <c r="AC1022" s="50"/>
      <c r="AD1022" s="50"/>
      <c r="AE1022" s="50"/>
      <c r="AF1022" s="50"/>
      <c r="AG1022" s="50"/>
      <c r="AH1022" s="50"/>
      <c r="AI1022" s="50"/>
    </row>
    <row r="1023" spans="9:35">
      <c r="I1023" s="50"/>
      <c r="J1023" s="50"/>
      <c r="K1023" s="50"/>
      <c r="L1023" s="50"/>
      <c r="M1023" s="50"/>
      <c r="N1023" s="50"/>
      <c r="O1023" s="50"/>
      <c r="P1023" s="50"/>
      <c r="Q1023" s="50"/>
      <c r="R1023" s="50"/>
      <c r="S1023" s="50"/>
      <c r="T1023" s="50"/>
      <c r="U1023" s="50"/>
      <c r="V1023" s="50"/>
      <c r="W1023" s="50"/>
      <c r="X1023" s="50"/>
      <c r="Y1023" s="50"/>
      <c r="Z1023" s="50"/>
      <c r="AA1023" s="50"/>
      <c r="AB1023" s="50"/>
      <c r="AC1023" s="50"/>
      <c r="AD1023" s="50"/>
      <c r="AE1023" s="50"/>
      <c r="AF1023" s="50"/>
      <c r="AG1023" s="50"/>
      <c r="AH1023" s="50"/>
      <c r="AI1023" s="50"/>
    </row>
    <row r="1024" spans="9:35">
      <c r="I1024" s="50"/>
      <c r="J1024" s="50"/>
      <c r="K1024" s="50"/>
      <c r="L1024" s="50"/>
      <c r="M1024" s="50"/>
      <c r="N1024" s="50"/>
      <c r="O1024" s="50"/>
      <c r="P1024" s="50"/>
      <c r="Q1024" s="50"/>
      <c r="R1024" s="50"/>
      <c r="S1024" s="50"/>
      <c r="T1024" s="50"/>
      <c r="U1024" s="50"/>
      <c r="V1024" s="50"/>
      <c r="W1024" s="50"/>
      <c r="X1024" s="50"/>
      <c r="Y1024" s="50"/>
      <c r="Z1024" s="50"/>
      <c r="AA1024" s="50"/>
      <c r="AB1024" s="50"/>
      <c r="AC1024" s="50"/>
      <c r="AD1024" s="50"/>
      <c r="AE1024" s="50"/>
      <c r="AF1024" s="50"/>
      <c r="AG1024" s="50"/>
      <c r="AH1024" s="50"/>
      <c r="AI1024" s="50"/>
    </row>
    <row r="1025" spans="9:35">
      <c r="I1025" s="50"/>
      <c r="J1025" s="50"/>
      <c r="K1025" s="50"/>
      <c r="L1025" s="50"/>
      <c r="M1025" s="50"/>
      <c r="N1025" s="50"/>
      <c r="O1025" s="50"/>
      <c r="P1025" s="50"/>
      <c r="Q1025" s="50"/>
      <c r="R1025" s="50"/>
      <c r="S1025" s="50"/>
      <c r="T1025" s="50"/>
      <c r="U1025" s="50"/>
      <c r="V1025" s="50"/>
      <c r="W1025" s="50"/>
      <c r="X1025" s="50"/>
      <c r="Y1025" s="50"/>
      <c r="Z1025" s="50"/>
      <c r="AA1025" s="50"/>
      <c r="AB1025" s="50"/>
      <c r="AC1025" s="50"/>
      <c r="AD1025" s="50"/>
      <c r="AE1025" s="50"/>
      <c r="AF1025" s="50"/>
      <c r="AG1025" s="50"/>
      <c r="AH1025" s="50"/>
      <c r="AI1025" s="50"/>
    </row>
    <row r="1026" spans="9:35">
      <c r="I1026" s="50"/>
      <c r="J1026" s="50"/>
      <c r="K1026" s="50"/>
      <c r="L1026" s="50"/>
      <c r="M1026" s="50"/>
      <c r="N1026" s="50"/>
      <c r="O1026" s="50"/>
      <c r="P1026" s="50"/>
      <c r="Q1026" s="50"/>
      <c r="R1026" s="50"/>
      <c r="S1026" s="50"/>
      <c r="T1026" s="50"/>
      <c r="U1026" s="50"/>
      <c r="V1026" s="50"/>
      <c r="W1026" s="50"/>
      <c r="X1026" s="50"/>
      <c r="Y1026" s="50"/>
      <c r="Z1026" s="50"/>
      <c r="AA1026" s="50"/>
      <c r="AB1026" s="50"/>
      <c r="AC1026" s="50"/>
      <c r="AD1026" s="50"/>
      <c r="AE1026" s="50"/>
      <c r="AF1026" s="50"/>
      <c r="AG1026" s="50"/>
      <c r="AH1026" s="50"/>
      <c r="AI1026" s="50"/>
    </row>
    <row r="1027" spans="9:35">
      <c r="I1027" s="50"/>
      <c r="J1027" s="50"/>
      <c r="K1027" s="50"/>
      <c r="L1027" s="50"/>
      <c r="M1027" s="50"/>
      <c r="N1027" s="50"/>
      <c r="O1027" s="50"/>
      <c r="P1027" s="50"/>
      <c r="Q1027" s="50"/>
      <c r="R1027" s="50"/>
      <c r="S1027" s="50"/>
      <c r="T1027" s="50"/>
      <c r="U1027" s="50"/>
      <c r="V1027" s="50"/>
      <c r="W1027" s="50"/>
      <c r="X1027" s="50"/>
      <c r="Y1027" s="50"/>
      <c r="Z1027" s="50"/>
      <c r="AA1027" s="50"/>
      <c r="AB1027" s="50"/>
      <c r="AC1027" s="50"/>
      <c r="AD1027" s="50"/>
      <c r="AE1027" s="50"/>
      <c r="AF1027" s="50"/>
      <c r="AG1027" s="50"/>
      <c r="AH1027" s="50"/>
      <c r="AI1027" s="50"/>
    </row>
    <row r="1028" spans="9:35">
      <c r="I1028" s="50"/>
      <c r="J1028" s="50"/>
      <c r="K1028" s="50"/>
      <c r="L1028" s="50"/>
      <c r="M1028" s="50"/>
      <c r="N1028" s="50"/>
      <c r="O1028" s="50"/>
      <c r="P1028" s="50"/>
      <c r="Q1028" s="50"/>
      <c r="R1028" s="50"/>
      <c r="S1028" s="50"/>
      <c r="T1028" s="50"/>
      <c r="U1028" s="50"/>
      <c r="V1028" s="50"/>
      <c r="W1028" s="50"/>
      <c r="X1028" s="50"/>
      <c r="Y1028" s="50"/>
      <c r="Z1028" s="50"/>
      <c r="AA1028" s="50"/>
      <c r="AB1028" s="50"/>
      <c r="AC1028" s="50"/>
      <c r="AD1028" s="50"/>
      <c r="AE1028" s="50"/>
      <c r="AF1028" s="50"/>
      <c r="AG1028" s="50"/>
      <c r="AH1028" s="50"/>
      <c r="AI1028" s="50"/>
    </row>
    <row r="1029" spans="9:35">
      <c r="I1029" s="50"/>
      <c r="J1029" s="50"/>
      <c r="K1029" s="50"/>
      <c r="L1029" s="50"/>
      <c r="M1029" s="50"/>
      <c r="N1029" s="50"/>
      <c r="O1029" s="50"/>
      <c r="P1029" s="50"/>
      <c r="Q1029" s="50"/>
      <c r="R1029" s="50"/>
      <c r="S1029" s="50"/>
      <c r="T1029" s="50"/>
      <c r="U1029" s="50"/>
      <c r="V1029" s="50"/>
      <c r="W1029" s="50"/>
      <c r="X1029" s="50"/>
      <c r="Y1029" s="50"/>
      <c r="Z1029" s="50"/>
      <c r="AA1029" s="50"/>
      <c r="AB1029" s="50"/>
      <c r="AC1029" s="50"/>
      <c r="AD1029" s="50"/>
      <c r="AE1029" s="50"/>
      <c r="AF1029" s="50"/>
      <c r="AG1029" s="50"/>
      <c r="AH1029" s="50"/>
      <c r="AI1029" s="50"/>
    </row>
    <row r="1030" spans="9:35">
      <c r="I1030" s="50"/>
      <c r="J1030" s="50"/>
      <c r="K1030" s="50"/>
      <c r="L1030" s="50"/>
      <c r="M1030" s="50"/>
      <c r="N1030" s="50"/>
      <c r="O1030" s="50"/>
      <c r="P1030" s="50"/>
      <c r="Q1030" s="50"/>
      <c r="R1030" s="50"/>
      <c r="S1030" s="50"/>
      <c r="T1030" s="50"/>
      <c r="U1030" s="50"/>
      <c r="V1030" s="50"/>
      <c r="W1030" s="50"/>
      <c r="X1030" s="50"/>
      <c r="Y1030" s="50"/>
      <c r="Z1030" s="50"/>
      <c r="AA1030" s="50"/>
      <c r="AB1030" s="50"/>
      <c r="AC1030" s="50"/>
      <c r="AD1030" s="50"/>
      <c r="AE1030" s="50"/>
      <c r="AF1030" s="50"/>
      <c r="AG1030" s="50"/>
      <c r="AH1030" s="50"/>
      <c r="AI1030" s="50"/>
    </row>
    <row r="1031" spans="9:35">
      <c r="I1031" s="50"/>
      <c r="J1031" s="50"/>
      <c r="K1031" s="50"/>
      <c r="L1031" s="50"/>
      <c r="M1031" s="50"/>
      <c r="N1031" s="50"/>
      <c r="O1031" s="50"/>
      <c r="P1031" s="50"/>
      <c r="Q1031" s="50"/>
      <c r="R1031" s="50"/>
      <c r="S1031" s="50"/>
      <c r="T1031" s="50"/>
      <c r="U1031" s="50"/>
      <c r="V1031" s="50"/>
      <c r="W1031" s="50"/>
      <c r="X1031" s="50"/>
      <c r="Y1031" s="50"/>
      <c r="Z1031" s="50"/>
      <c r="AA1031" s="50"/>
      <c r="AB1031" s="50"/>
      <c r="AC1031" s="50"/>
      <c r="AD1031" s="50"/>
      <c r="AE1031" s="50"/>
      <c r="AF1031" s="50"/>
      <c r="AG1031" s="50"/>
      <c r="AH1031" s="50"/>
      <c r="AI1031" s="50"/>
    </row>
    <row r="1032" spans="9:35">
      <c r="I1032" s="50"/>
      <c r="J1032" s="50"/>
      <c r="K1032" s="50"/>
      <c r="L1032" s="50"/>
      <c r="M1032" s="50"/>
      <c r="N1032" s="50"/>
      <c r="O1032" s="50"/>
      <c r="P1032" s="50"/>
      <c r="Q1032" s="50"/>
      <c r="R1032" s="50"/>
      <c r="S1032" s="50"/>
      <c r="T1032" s="50"/>
      <c r="U1032" s="50"/>
      <c r="V1032" s="50"/>
      <c r="W1032" s="50"/>
      <c r="X1032" s="50"/>
      <c r="Y1032" s="50"/>
      <c r="Z1032" s="50"/>
      <c r="AA1032" s="50"/>
      <c r="AB1032" s="50"/>
      <c r="AC1032" s="50"/>
      <c r="AD1032" s="50"/>
      <c r="AE1032" s="50"/>
      <c r="AF1032" s="50"/>
      <c r="AG1032" s="50"/>
      <c r="AH1032" s="50"/>
      <c r="AI1032" s="50"/>
    </row>
    <row r="1033" spans="9:35">
      <c r="I1033" s="50"/>
      <c r="J1033" s="50"/>
      <c r="K1033" s="50"/>
      <c r="L1033" s="50"/>
      <c r="M1033" s="50"/>
      <c r="N1033" s="50"/>
      <c r="O1033" s="50"/>
      <c r="P1033" s="50"/>
      <c r="Q1033" s="50"/>
      <c r="R1033" s="50"/>
      <c r="S1033" s="50"/>
      <c r="T1033" s="50"/>
      <c r="U1033" s="50"/>
      <c r="V1033" s="50"/>
      <c r="W1033" s="50"/>
      <c r="X1033" s="50"/>
      <c r="Y1033" s="50"/>
      <c r="Z1033" s="50"/>
      <c r="AA1033" s="50"/>
      <c r="AB1033" s="50"/>
      <c r="AC1033" s="50"/>
      <c r="AD1033" s="50"/>
      <c r="AE1033" s="50"/>
      <c r="AF1033" s="50"/>
      <c r="AG1033" s="50"/>
      <c r="AH1033" s="50"/>
      <c r="AI1033" s="50"/>
    </row>
    <row r="1034" spans="9:35">
      <c r="I1034" s="50"/>
      <c r="J1034" s="50"/>
      <c r="K1034" s="50"/>
      <c r="L1034" s="50"/>
      <c r="M1034" s="50"/>
      <c r="N1034" s="50"/>
      <c r="O1034" s="50"/>
      <c r="P1034" s="50"/>
      <c r="Q1034" s="50"/>
      <c r="R1034" s="50"/>
      <c r="S1034" s="50"/>
      <c r="T1034" s="50"/>
      <c r="U1034" s="50"/>
      <c r="V1034" s="50"/>
      <c r="W1034" s="50"/>
      <c r="X1034" s="50"/>
      <c r="Y1034" s="50"/>
      <c r="Z1034" s="50"/>
      <c r="AA1034" s="50"/>
      <c r="AB1034" s="50"/>
      <c r="AC1034" s="50"/>
      <c r="AD1034" s="50"/>
      <c r="AE1034" s="50"/>
      <c r="AF1034" s="50"/>
      <c r="AG1034" s="50"/>
      <c r="AH1034" s="50"/>
      <c r="AI1034" s="50"/>
    </row>
    <row r="1035" spans="9:35">
      <c r="I1035" s="50"/>
      <c r="J1035" s="50"/>
      <c r="K1035" s="50"/>
      <c r="L1035" s="50"/>
      <c r="M1035" s="50"/>
      <c r="N1035" s="50"/>
      <c r="O1035" s="50"/>
      <c r="P1035" s="50"/>
      <c r="Q1035" s="50"/>
      <c r="R1035" s="50"/>
      <c r="S1035" s="50"/>
      <c r="T1035" s="50"/>
      <c r="U1035" s="50"/>
      <c r="V1035" s="50"/>
      <c r="W1035" s="50"/>
      <c r="X1035" s="50"/>
      <c r="Y1035" s="50"/>
      <c r="Z1035" s="50"/>
      <c r="AA1035" s="50"/>
      <c r="AB1035" s="50"/>
      <c r="AC1035" s="50"/>
      <c r="AD1035" s="50"/>
      <c r="AE1035" s="50"/>
      <c r="AF1035" s="50"/>
      <c r="AG1035" s="50"/>
      <c r="AH1035" s="50"/>
      <c r="AI1035" s="50"/>
    </row>
    <row r="1036" spans="9:35">
      <c r="I1036" s="50"/>
      <c r="J1036" s="50"/>
      <c r="K1036" s="50"/>
      <c r="L1036" s="50"/>
      <c r="M1036" s="50"/>
      <c r="N1036" s="50"/>
      <c r="O1036" s="50"/>
      <c r="P1036" s="50"/>
      <c r="Q1036" s="50"/>
      <c r="R1036" s="50"/>
      <c r="S1036" s="50"/>
      <c r="T1036" s="50"/>
      <c r="U1036" s="50"/>
      <c r="V1036" s="50"/>
      <c r="W1036" s="50"/>
      <c r="X1036" s="50"/>
      <c r="Y1036" s="50"/>
      <c r="Z1036" s="50"/>
      <c r="AA1036" s="50"/>
      <c r="AB1036" s="50"/>
      <c r="AC1036" s="50"/>
      <c r="AD1036" s="50"/>
      <c r="AE1036" s="50"/>
      <c r="AF1036" s="50"/>
      <c r="AG1036" s="50"/>
      <c r="AH1036" s="50"/>
      <c r="AI1036" s="50"/>
    </row>
    <row r="1037" spans="9:35">
      <c r="I1037" s="50"/>
      <c r="J1037" s="50"/>
      <c r="K1037" s="50"/>
      <c r="L1037" s="50"/>
      <c r="M1037" s="50"/>
      <c r="N1037" s="50"/>
      <c r="O1037" s="50"/>
      <c r="P1037" s="50"/>
      <c r="Q1037" s="50"/>
      <c r="R1037" s="50"/>
      <c r="S1037" s="50"/>
      <c r="T1037" s="50"/>
      <c r="U1037" s="50"/>
      <c r="V1037" s="50"/>
      <c r="W1037" s="50"/>
      <c r="X1037" s="50"/>
      <c r="Y1037" s="50"/>
      <c r="Z1037" s="50"/>
      <c r="AA1037" s="50"/>
      <c r="AB1037" s="50"/>
      <c r="AC1037" s="50"/>
      <c r="AD1037" s="50"/>
      <c r="AE1037" s="50"/>
      <c r="AF1037" s="50"/>
      <c r="AG1037" s="50"/>
      <c r="AH1037" s="50"/>
      <c r="AI1037" s="50"/>
    </row>
    <row r="1038" spans="9:35">
      <c r="I1038" s="50"/>
      <c r="J1038" s="50"/>
      <c r="K1038" s="50"/>
      <c r="L1038" s="50"/>
      <c r="M1038" s="50"/>
      <c r="N1038" s="50"/>
      <c r="O1038" s="50"/>
      <c r="P1038" s="50"/>
      <c r="Q1038" s="50"/>
      <c r="R1038" s="50"/>
      <c r="S1038" s="50"/>
      <c r="T1038" s="50"/>
      <c r="U1038" s="50"/>
      <c r="V1038" s="50"/>
      <c r="W1038" s="50"/>
      <c r="X1038" s="50"/>
      <c r="Y1038" s="50"/>
      <c r="Z1038" s="50"/>
      <c r="AA1038" s="50"/>
      <c r="AB1038" s="50"/>
      <c r="AC1038" s="50"/>
      <c r="AD1038" s="50"/>
      <c r="AE1038" s="50"/>
      <c r="AF1038" s="50"/>
      <c r="AG1038" s="50"/>
      <c r="AH1038" s="50"/>
      <c r="AI1038" s="50"/>
    </row>
    <row r="1039" spans="9:35">
      <c r="I1039" s="50"/>
      <c r="J1039" s="50"/>
      <c r="K1039" s="50"/>
      <c r="L1039" s="50"/>
      <c r="M1039" s="50"/>
      <c r="N1039" s="50"/>
      <c r="O1039" s="50"/>
      <c r="P1039" s="50"/>
      <c r="Q1039" s="50"/>
      <c r="R1039" s="50"/>
      <c r="S1039" s="50"/>
      <c r="T1039" s="50"/>
      <c r="U1039" s="50"/>
      <c r="V1039" s="50"/>
      <c r="W1039" s="50"/>
      <c r="X1039" s="50"/>
      <c r="Y1039" s="50"/>
      <c r="Z1039" s="50"/>
      <c r="AA1039" s="50"/>
      <c r="AB1039" s="50"/>
      <c r="AC1039" s="50"/>
      <c r="AD1039" s="50"/>
      <c r="AE1039" s="50"/>
      <c r="AF1039" s="50"/>
      <c r="AG1039" s="50"/>
      <c r="AH1039" s="50"/>
      <c r="AI1039" s="50"/>
    </row>
    <row r="1040" spans="9:35">
      <c r="I1040" s="50"/>
      <c r="J1040" s="50"/>
      <c r="K1040" s="50"/>
      <c r="L1040" s="50"/>
      <c r="M1040" s="50"/>
      <c r="N1040" s="50"/>
      <c r="O1040" s="50"/>
      <c r="P1040" s="50"/>
      <c r="Q1040" s="50"/>
      <c r="R1040" s="50"/>
      <c r="S1040" s="50"/>
      <c r="T1040" s="50"/>
      <c r="U1040" s="50"/>
      <c r="V1040" s="50"/>
      <c r="W1040" s="50"/>
      <c r="X1040" s="50"/>
      <c r="Y1040" s="50"/>
      <c r="Z1040" s="50"/>
      <c r="AA1040" s="50"/>
      <c r="AB1040" s="50"/>
      <c r="AC1040" s="50"/>
      <c r="AD1040" s="50"/>
      <c r="AE1040" s="50"/>
      <c r="AF1040" s="50"/>
      <c r="AG1040" s="50"/>
      <c r="AH1040" s="50"/>
      <c r="AI1040" s="50"/>
    </row>
    <row r="1041" spans="9:35">
      <c r="I1041" s="50"/>
      <c r="J1041" s="50"/>
      <c r="K1041" s="50"/>
      <c r="L1041" s="50"/>
      <c r="M1041" s="50"/>
      <c r="N1041" s="50"/>
      <c r="O1041" s="50"/>
      <c r="P1041" s="50"/>
      <c r="Q1041" s="50"/>
      <c r="R1041" s="50"/>
      <c r="S1041" s="50"/>
      <c r="T1041" s="50"/>
      <c r="U1041" s="50"/>
      <c r="V1041" s="50"/>
      <c r="W1041" s="50"/>
      <c r="X1041" s="50"/>
      <c r="Y1041" s="50"/>
      <c r="Z1041" s="50"/>
      <c r="AA1041" s="50"/>
      <c r="AB1041" s="50"/>
      <c r="AC1041" s="50"/>
      <c r="AD1041" s="50"/>
      <c r="AE1041" s="50"/>
      <c r="AF1041" s="50"/>
      <c r="AG1041" s="50"/>
      <c r="AH1041" s="50"/>
      <c r="AI1041" s="50"/>
    </row>
    <row r="1042" spans="9:35">
      <c r="I1042" s="50"/>
      <c r="J1042" s="50"/>
      <c r="K1042" s="50"/>
      <c r="L1042" s="50"/>
      <c r="M1042" s="50"/>
      <c r="N1042" s="50"/>
      <c r="O1042" s="50"/>
      <c r="P1042" s="50"/>
      <c r="Q1042" s="50"/>
      <c r="R1042" s="50"/>
      <c r="S1042" s="50"/>
      <c r="T1042" s="50"/>
      <c r="U1042" s="50"/>
      <c r="V1042" s="50"/>
      <c r="W1042" s="50"/>
      <c r="X1042" s="50"/>
      <c r="Y1042" s="50"/>
      <c r="Z1042" s="50"/>
      <c r="AA1042" s="50"/>
      <c r="AB1042" s="50"/>
      <c r="AC1042" s="50"/>
      <c r="AD1042" s="50"/>
      <c r="AE1042" s="50"/>
      <c r="AF1042" s="50"/>
      <c r="AG1042" s="50"/>
      <c r="AH1042" s="50"/>
      <c r="AI1042" s="50"/>
    </row>
    <row r="1043" spans="9:35">
      <c r="I1043" s="50"/>
      <c r="J1043" s="50"/>
      <c r="K1043" s="50"/>
      <c r="L1043" s="50"/>
      <c r="M1043" s="50"/>
      <c r="N1043" s="50"/>
      <c r="O1043" s="50"/>
      <c r="P1043" s="50"/>
      <c r="Q1043" s="50"/>
      <c r="R1043" s="50"/>
      <c r="S1043" s="50"/>
      <c r="T1043" s="50"/>
      <c r="U1043" s="50"/>
      <c r="V1043" s="50"/>
      <c r="W1043" s="50"/>
      <c r="X1043" s="50"/>
      <c r="Y1043" s="50"/>
      <c r="Z1043" s="50"/>
      <c r="AA1043" s="50"/>
      <c r="AB1043" s="50"/>
      <c r="AC1043" s="50"/>
      <c r="AD1043" s="50"/>
      <c r="AE1043" s="50"/>
      <c r="AF1043" s="50"/>
      <c r="AG1043" s="50"/>
      <c r="AH1043" s="50"/>
      <c r="AI1043" s="50"/>
    </row>
    <row r="1044" spans="9:35">
      <c r="I1044" s="50"/>
      <c r="J1044" s="50"/>
      <c r="K1044" s="50"/>
      <c r="L1044" s="50"/>
      <c r="M1044" s="50"/>
      <c r="N1044" s="50"/>
      <c r="O1044" s="50"/>
      <c r="P1044" s="50"/>
      <c r="Q1044" s="50"/>
      <c r="R1044" s="50"/>
      <c r="S1044" s="50"/>
      <c r="T1044" s="50"/>
      <c r="U1044" s="50"/>
      <c r="V1044" s="50"/>
      <c r="W1044" s="50"/>
      <c r="X1044" s="50"/>
      <c r="Y1044" s="50"/>
      <c r="Z1044" s="50"/>
      <c r="AA1044" s="50"/>
      <c r="AB1044" s="50"/>
      <c r="AC1044" s="50"/>
      <c r="AD1044" s="50"/>
      <c r="AE1044" s="50"/>
      <c r="AF1044" s="50"/>
      <c r="AG1044" s="50"/>
      <c r="AH1044" s="50"/>
      <c r="AI1044" s="50"/>
    </row>
    <row r="1045" spans="9:35">
      <c r="I1045" s="50"/>
      <c r="J1045" s="50"/>
      <c r="K1045" s="50"/>
      <c r="L1045" s="50"/>
      <c r="M1045" s="50"/>
      <c r="N1045" s="50"/>
      <c r="O1045" s="50"/>
      <c r="P1045" s="50"/>
      <c r="Q1045" s="50"/>
      <c r="R1045" s="50"/>
      <c r="S1045" s="50"/>
      <c r="T1045" s="50"/>
      <c r="U1045" s="50"/>
      <c r="V1045" s="50"/>
      <c r="W1045" s="50"/>
      <c r="X1045" s="50"/>
      <c r="Y1045" s="50"/>
      <c r="Z1045" s="50"/>
      <c r="AA1045" s="50"/>
      <c r="AB1045" s="50"/>
      <c r="AC1045" s="50"/>
      <c r="AD1045" s="50"/>
      <c r="AE1045" s="50"/>
      <c r="AF1045" s="50"/>
      <c r="AG1045" s="50"/>
      <c r="AH1045" s="50"/>
      <c r="AI1045" s="50"/>
    </row>
    <row r="1046" spans="9:35">
      <c r="I1046" s="50"/>
      <c r="J1046" s="50"/>
      <c r="K1046" s="50"/>
      <c r="L1046" s="50"/>
      <c r="M1046" s="50"/>
      <c r="N1046" s="50"/>
      <c r="O1046" s="50"/>
      <c r="P1046" s="50"/>
      <c r="Q1046" s="50"/>
      <c r="R1046" s="50"/>
      <c r="S1046" s="50"/>
      <c r="T1046" s="50"/>
      <c r="U1046" s="50"/>
      <c r="V1046" s="50"/>
      <c r="W1046" s="50"/>
      <c r="X1046" s="50"/>
      <c r="Y1046" s="50"/>
      <c r="Z1046" s="50"/>
      <c r="AA1046" s="50"/>
      <c r="AB1046" s="50"/>
      <c r="AC1046" s="50"/>
      <c r="AD1046" s="50"/>
      <c r="AE1046" s="50"/>
      <c r="AF1046" s="50"/>
      <c r="AG1046" s="50"/>
      <c r="AH1046" s="50"/>
      <c r="AI1046" s="50"/>
    </row>
    <row r="1047" spans="9:35">
      <c r="I1047" s="50"/>
      <c r="J1047" s="50"/>
      <c r="K1047" s="50"/>
      <c r="L1047" s="50"/>
      <c r="M1047" s="50"/>
      <c r="N1047" s="50"/>
      <c r="O1047" s="50"/>
      <c r="P1047" s="50"/>
      <c r="Q1047" s="50"/>
      <c r="R1047" s="50"/>
      <c r="S1047" s="50"/>
      <c r="T1047" s="50"/>
      <c r="U1047" s="50"/>
      <c r="V1047" s="50"/>
      <c r="W1047" s="50"/>
      <c r="X1047" s="50"/>
      <c r="Y1047" s="50"/>
      <c r="Z1047" s="50"/>
      <c r="AA1047" s="50"/>
      <c r="AB1047" s="50"/>
      <c r="AC1047" s="50"/>
      <c r="AD1047" s="50"/>
      <c r="AE1047" s="50"/>
      <c r="AF1047" s="50"/>
      <c r="AG1047" s="50"/>
      <c r="AH1047" s="50"/>
      <c r="AI1047" s="50"/>
    </row>
    <row r="1048" spans="9:35">
      <c r="I1048" s="50"/>
      <c r="J1048" s="50"/>
      <c r="K1048" s="50"/>
      <c r="L1048" s="50"/>
      <c r="M1048" s="50"/>
      <c r="N1048" s="50"/>
      <c r="O1048" s="50"/>
      <c r="P1048" s="50"/>
      <c r="Q1048" s="50"/>
      <c r="R1048" s="50"/>
      <c r="S1048" s="50"/>
      <c r="T1048" s="50"/>
      <c r="U1048" s="50"/>
      <c r="V1048" s="50"/>
      <c r="W1048" s="50"/>
      <c r="X1048" s="50"/>
      <c r="Y1048" s="50"/>
      <c r="Z1048" s="50"/>
      <c r="AA1048" s="50"/>
      <c r="AB1048" s="50"/>
      <c r="AC1048" s="50"/>
      <c r="AD1048" s="50"/>
      <c r="AE1048" s="50"/>
      <c r="AF1048" s="50"/>
      <c r="AG1048" s="50"/>
      <c r="AH1048" s="50"/>
      <c r="AI1048" s="50"/>
    </row>
    <row r="1049" spans="9:35">
      <c r="I1049" s="50"/>
      <c r="J1049" s="50"/>
      <c r="K1049" s="50"/>
      <c r="L1049" s="50"/>
      <c r="M1049" s="50"/>
      <c r="N1049" s="50"/>
      <c r="O1049" s="50"/>
      <c r="P1049" s="50"/>
      <c r="Q1049" s="50"/>
      <c r="R1049" s="50"/>
      <c r="S1049" s="50"/>
      <c r="T1049" s="50"/>
      <c r="U1049" s="50"/>
      <c r="V1049" s="50"/>
      <c r="W1049" s="50"/>
      <c r="X1049" s="50"/>
      <c r="Y1049" s="50"/>
      <c r="Z1049" s="50"/>
      <c r="AA1049" s="50"/>
      <c r="AB1049" s="50"/>
      <c r="AC1049" s="50"/>
      <c r="AD1049" s="50"/>
      <c r="AE1049" s="50"/>
      <c r="AF1049" s="50"/>
      <c r="AG1049" s="50"/>
      <c r="AH1049" s="50"/>
      <c r="AI1049" s="50"/>
    </row>
    <row r="1050" spans="9:35">
      <c r="I1050" s="50"/>
      <c r="J1050" s="50"/>
      <c r="K1050" s="50"/>
      <c r="L1050" s="50"/>
      <c r="M1050" s="50"/>
      <c r="N1050" s="50"/>
      <c r="O1050" s="50"/>
      <c r="P1050" s="50"/>
      <c r="Q1050" s="50"/>
      <c r="R1050" s="50"/>
      <c r="S1050" s="50"/>
      <c r="T1050" s="50"/>
      <c r="U1050" s="50"/>
      <c r="V1050" s="50"/>
      <c r="W1050" s="50"/>
      <c r="X1050" s="50"/>
      <c r="Y1050" s="50"/>
      <c r="Z1050" s="50"/>
      <c r="AA1050" s="50"/>
      <c r="AB1050" s="50"/>
      <c r="AC1050" s="50"/>
      <c r="AD1050" s="50"/>
      <c r="AE1050" s="50"/>
      <c r="AF1050" s="50"/>
      <c r="AG1050" s="50"/>
      <c r="AH1050" s="50"/>
      <c r="AI1050" s="50"/>
    </row>
    <row r="1051" spans="9:35">
      <c r="I1051" s="50"/>
      <c r="J1051" s="50"/>
      <c r="K1051" s="50"/>
      <c r="L1051" s="50"/>
      <c r="M1051" s="50"/>
      <c r="N1051" s="50"/>
      <c r="O1051" s="50"/>
      <c r="P1051" s="50"/>
      <c r="Q1051" s="50"/>
      <c r="R1051" s="50"/>
      <c r="S1051" s="50"/>
      <c r="T1051" s="50"/>
      <c r="U1051" s="50"/>
      <c r="V1051" s="50"/>
      <c r="W1051" s="50"/>
      <c r="X1051" s="50"/>
      <c r="Y1051" s="50"/>
      <c r="Z1051" s="50"/>
      <c r="AA1051" s="50"/>
      <c r="AB1051" s="50"/>
      <c r="AC1051" s="50"/>
      <c r="AD1051" s="50"/>
      <c r="AE1051" s="50"/>
      <c r="AF1051" s="50"/>
      <c r="AG1051" s="50"/>
      <c r="AH1051" s="50"/>
      <c r="AI1051" s="50"/>
    </row>
    <row r="1052" spans="9:35">
      <c r="I1052" s="50"/>
      <c r="J1052" s="50"/>
      <c r="K1052" s="50"/>
      <c r="L1052" s="50"/>
      <c r="M1052" s="50"/>
      <c r="N1052" s="50"/>
      <c r="O1052" s="50"/>
      <c r="P1052" s="50"/>
      <c r="Q1052" s="50"/>
      <c r="R1052" s="50"/>
      <c r="S1052" s="50"/>
      <c r="T1052" s="50"/>
      <c r="U1052" s="50"/>
      <c r="V1052" s="50"/>
      <c r="W1052" s="50"/>
      <c r="X1052" s="50"/>
      <c r="Y1052" s="50"/>
      <c r="Z1052" s="50"/>
      <c r="AA1052" s="50"/>
      <c r="AB1052" s="50"/>
      <c r="AC1052" s="50"/>
      <c r="AD1052" s="50"/>
      <c r="AE1052" s="50"/>
      <c r="AF1052" s="50"/>
      <c r="AG1052" s="50"/>
      <c r="AH1052" s="50"/>
      <c r="AI1052" s="50"/>
    </row>
    <row r="1053" spans="9:35">
      <c r="I1053" s="50"/>
      <c r="J1053" s="50"/>
      <c r="K1053" s="50"/>
      <c r="L1053" s="50"/>
      <c r="M1053" s="50"/>
      <c r="N1053" s="50"/>
      <c r="O1053" s="50"/>
      <c r="P1053" s="50"/>
      <c r="Q1053" s="50"/>
      <c r="R1053" s="50"/>
      <c r="S1053" s="50"/>
      <c r="T1053" s="50"/>
      <c r="U1053" s="50"/>
      <c r="V1053" s="50"/>
      <c r="W1053" s="50"/>
      <c r="X1053" s="50"/>
      <c r="Y1053" s="50"/>
      <c r="Z1053" s="50"/>
      <c r="AA1053" s="50"/>
      <c r="AB1053" s="50"/>
      <c r="AC1053" s="50"/>
      <c r="AD1053" s="50"/>
      <c r="AE1053" s="50"/>
      <c r="AF1053" s="50"/>
      <c r="AG1053" s="50"/>
      <c r="AH1053" s="50"/>
      <c r="AI1053" s="50"/>
    </row>
    <row r="1054" spans="9:35">
      <c r="I1054" s="50"/>
      <c r="J1054" s="50"/>
      <c r="K1054" s="50"/>
      <c r="L1054" s="50"/>
      <c r="M1054" s="50"/>
      <c r="N1054" s="50"/>
      <c r="O1054" s="50"/>
      <c r="P1054" s="50"/>
      <c r="Q1054" s="50"/>
      <c r="R1054" s="50"/>
      <c r="S1054" s="50"/>
      <c r="T1054" s="50"/>
      <c r="U1054" s="50"/>
      <c r="V1054" s="50"/>
      <c r="W1054" s="50"/>
      <c r="X1054" s="50"/>
      <c r="Y1054" s="50"/>
      <c r="Z1054" s="50"/>
      <c r="AA1054" s="50"/>
      <c r="AB1054" s="50"/>
      <c r="AC1054" s="50"/>
      <c r="AD1054" s="50"/>
      <c r="AE1054" s="50"/>
      <c r="AF1054" s="50"/>
      <c r="AG1054" s="50"/>
      <c r="AH1054" s="50"/>
      <c r="AI1054" s="50"/>
    </row>
    <row r="1055" spans="9:35">
      <c r="I1055" s="50"/>
      <c r="J1055" s="50"/>
      <c r="K1055" s="50"/>
      <c r="L1055" s="50"/>
      <c r="M1055" s="50"/>
      <c r="N1055" s="50"/>
      <c r="O1055" s="50"/>
      <c r="P1055" s="50"/>
      <c r="Q1055" s="50"/>
      <c r="R1055" s="50"/>
      <c r="S1055" s="50"/>
      <c r="T1055" s="50"/>
      <c r="U1055" s="50"/>
      <c r="V1055" s="50"/>
      <c r="W1055" s="50"/>
      <c r="X1055" s="50"/>
      <c r="Y1055" s="50"/>
      <c r="Z1055" s="50"/>
      <c r="AA1055" s="50"/>
      <c r="AB1055" s="50"/>
      <c r="AC1055" s="50"/>
      <c r="AD1055" s="50"/>
      <c r="AE1055" s="50"/>
      <c r="AF1055" s="50"/>
      <c r="AG1055" s="50"/>
      <c r="AH1055" s="50"/>
      <c r="AI1055" s="50"/>
    </row>
    <row r="1056" spans="9:35">
      <c r="I1056" s="50"/>
      <c r="J1056" s="50"/>
      <c r="K1056" s="50"/>
      <c r="L1056" s="50"/>
      <c r="M1056" s="50"/>
      <c r="N1056" s="50"/>
      <c r="O1056" s="50"/>
      <c r="P1056" s="50"/>
      <c r="Q1056" s="50"/>
      <c r="R1056" s="50"/>
      <c r="S1056" s="50"/>
      <c r="T1056" s="50"/>
      <c r="U1056" s="50"/>
      <c r="V1056" s="50"/>
      <c r="W1056" s="50"/>
      <c r="X1056" s="50"/>
      <c r="Y1056" s="50"/>
      <c r="Z1056" s="50"/>
      <c r="AA1056" s="50"/>
      <c r="AB1056" s="50"/>
      <c r="AC1056" s="50"/>
      <c r="AD1056" s="50"/>
      <c r="AE1056" s="50"/>
      <c r="AF1056" s="50"/>
      <c r="AG1056" s="50"/>
      <c r="AH1056" s="50"/>
      <c r="AI1056" s="50"/>
    </row>
    <row r="1057" spans="9:35">
      <c r="I1057" s="50"/>
      <c r="J1057" s="50"/>
      <c r="K1057" s="50"/>
      <c r="L1057" s="50"/>
      <c r="M1057" s="50"/>
      <c r="N1057" s="50"/>
      <c r="O1057" s="50"/>
      <c r="P1057" s="50"/>
      <c r="Q1057" s="50"/>
      <c r="R1057" s="50"/>
      <c r="S1057" s="50"/>
      <c r="T1057" s="50"/>
      <c r="U1057" s="50"/>
      <c r="V1057" s="50"/>
      <c r="W1057" s="50"/>
      <c r="X1057" s="50"/>
      <c r="Y1057" s="50"/>
      <c r="Z1057" s="50"/>
      <c r="AA1057" s="50"/>
      <c r="AB1057" s="50"/>
      <c r="AC1057" s="50"/>
      <c r="AD1057" s="50"/>
      <c r="AE1057" s="50"/>
      <c r="AF1057" s="50"/>
      <c r="AG1057" s="50"/>
      <c r="AH1057" s="50"/>
      <c r="AI1057" s="50"/>
    </row>
    <row r="1058" spans="9:35">
      <c r="I1058" s="50"/>
      <c r="J1058" s="50"/>
      <c r="K1058" s="50"/>
      <c r="L1058" s="50"/>
      <c r="M1058" s="50"/>
      <c r="N1058" s="50"/>
      <c r="O1058" s="50"/>
      <c r="P1058" s="50"/>
      <c r="Q1058" s="50"/>
      <c r="R1058" s="50"/>
      <c r="S1058" s="50"/>
      <c r="T1058" s="50"/>
      <c r="U1058" s="50"/>
      <c r="V1058" s="50"/>
      <c r="W1058" s="50"/>
      <c r="X1058" s="50"/>
      <c r="Y1058" s="50"/>
      <c r="Z1058" s="50"/>
      <c r="AA1058" s="50"/>
      <c r="AB1058" s="50"/>
      <c r="AC1058" s="50"/>
      <c r="AD1058" s="50"/>
      <c r="AE1058" s="50"/>
      <c r="AF1058" s="50"/>
      <c r="AG1058" s="50"/>
      <c r="AH1058" s="50"/>
      <c r="AI1058" s="50"/>
    </row>
    <row r="1059" spans="9:35">
      <c r="I1059" s="50"/>
      <c r="J1059" s="50"/>
      <c r="K1059" s="50"/>
      <c r="L1059" s="50"/>
      <c r="M1059" s="50"/>
      <c r="N1059" s="50"/>
      <c r="O1059" s="50"/>
      <c r="P1059" s="50"/>
      <c r="Q1059" s="50"/>
      <c r="R1059" s="50"/>
      <c r="S1059" s="50"/>
      <c r="T1059" s="50"/>
      <c r="U1059" s="50"/>
      <c r="V1059" s="50"/>
      <c r="W1059" s="50"/>
      <c r="X1059" s="50"/>
      <c r="Y1059" s="50"/>
      <c r="Z1059" s="50"/>
      <c r="AA1059" s="50"/>
      <c r="AB1059" s="50"/>
      <c r="AC1059" s="50"/>
      <c r="AD1059" s="50"/>
      <c r="AE1059" s="50"/>
      <c r="AF1059" s="50"/>
      <c r="AG1059" s="50"/>
      <c r="AH1059" s="50"/>
      <c r="AI1059" s="50"/>
    </row>
    <row r="1060" spans="9:35">
      <c r="I1060" s="50"/>
      <c r="J1060" s="50"/>
      <c r="K1060" s="50"/>
      <c r="L1060" s="50"/>
      <c r="M1060" s="50"/>
      <c r="N1060" s="50"/>
      <c r="O1060" s="50"/>
      <c r="P1060" s="50"/>
      <c r="Q1060" s="50"/>
      <c r="R1060" s="50"/>
      <c r="S1060" s="50"/>
      <c r="T1060" s="50"/>
      <c r="U1060" s="50"/>
      <c r="V1060" s="50"/>
      <c r="W1060" s="50"/>
      <c r="X1060" s="50"/>
      <c r="Y1060" s="50"/>
      <c r="Z1060" s="50"/>
      <c r="AA1060" s="50"/>
      <c r="AB1060" s="50"/>
      <c r="AC1060" s="50"/>
      <c r="AD1060" s="50"/>
      <c r="AE1060" s="50"/>
      <c r="AF1060" s="50"/>
      <c r="AG1060" s="50"/>
      <c r="AH1060" s="50"/>
      <c r="AI1060" s="50"/>
    </row>
    <row r="1061" spans="9:35">
      <c r="I1061" s="50"/>
      <c r="J1061" s="50"/>
      <c r="K1061" s="50"/>
      <c r="L1061" s="50"/>
      <c r="M1061" s="50"/>
      <c r="N1061" s="50"/>
      <c r="O1061" s="50"/>
      <c r="P1061" s="50"/>
      <c r="Q1061" s="50"/>
      <c r="R1061" s="50"/>
      <c r="S1061" s="50"/>
      <c r="T1061" s="50"/>
      <c r="U1061" s="50"/>
      <c r="V1061" s="50"/>
      <c r="W1061" s="50"/>
      <c r="X1061" s="50"/>
      <c r="Y1061" s="50"/>
      <c r="Z1061" s="50"/>
      <c r="AA1061" s="50"/>
      <c r="AB1061" s="50"/>
      <c r="AC1061" s="50"/>
      <c r="AD1061" s="50"/>
      <c r="AE1061" s="50"/>
      <c r="AF1061" s="50"/>
      <c r="AG1061" s="50"/>
      <c r="AH1061" s="50"/>
      <c r="AI1061" s="50"/>
    </row>
    <row r="1062" spans="9:35">
      <c r="I1062" s="50"/>
      <c r="J1062" s="50"/>
      <c r="K1062" s="50"/>
      <c r="L1062" s="50"/>
      <c r="M1062" s="50"/>
      <c r="N1062" s="50"/>
      <c r="O1062" s="50"/>
      <c r="P1062" s="50"/>
      <c r="Q1062" s="50"/>
      <c r="R1062" s="50"/>
      <c r="S1062" s="50"/>
      <c r="T1062" s="50"/>
      <c r="U1062" s="50"/>
      <c r="V1062" s="50"/>
      <c r="W1062" s="50"/>
      <c r="X1062" s="50"/>
      <c r="Y1062" s="50"/>
      <c r="Z1062" s="50"/>
      <c r="AA1062" s="50"/>
      <c r="AB1062" s="50"/>
      <c r="AC1062" s="50"/>
      <c r="AD1062" s="50"/>
      <c r="AE1062" s="50"/>
      <c r="AF1062" s="50"/>
      <c r="AG1062" s="50"/>
      <c r="AH1062" s="50"/>
      <c r="AI1062" s="50"/>
    </row>
    <row r="1063" spans="9:35">
      <c r="I1063" s="50"/>
      <c r="J1063" s="50"/>
      <c r="K1063" s="50"/>
      <c r="L1063" s="50"/>
      <c r="M1063" s="50"/>
      <c r="N1063" s="50"/>
      <c r="O1063" s="50"/>
      <c r="P1063" s="50"/>
      <c r="Q1063" s="50"/>
      <c r="R1063" s="50"/>
      <c r="S1063" s="50"/>
      <c r="T1063" s="50"/>
      <c r="U1063" s="50"/>
      <c r="V1063" s="50"/>
      <c r="W1063" s="50"/>
      <c r="X1063" s="50"/>
      <c r="Y1063" s="50"/>
      <c r="Z1063" s="50"/>
      <c r="AA1063" s="50"/>
      <c r="AB1063" s="50"/>
      <c r="AC1063" s="50"/>
      <c r="AD1063" s="50"/>
      <c r="AE1063" s="50"/>
      <c r="AF1063" s="50"/>
      <c r="AG1063" s="50"/>
      <c r="AH1063" s="50"/>
      <c r="AI1063" s="50"/>
    </row>
    <row r="1064" spans="9:35">
      <c r="I1064" s="50"/>
      <c r="J1064" s="50"/>
      <c r="K1064" s="50"/>
      <c r="L1064" s="50"/>
      <c r="M1064" s="50"/>
      <c r="N1064" s="50"/>
      <c r="O1064" s="50"/>
      <c r="P1064" s="50"/>
      <c r="Q1064" s="50"/>
      <c r="R1064" s="50"/>
      <c r="S1064" s="50"/>
      <c r="T1064" s="50"/>
      <c r="U1064" s="50"/>
      <c r="V1064" s="50"/>
      <c r="W1064" s="50"/>
      <c r="X1064" s="50"/>
      <c r="Y1064" s="50"/>
      <c r="Z1064" s="50"/>
      <c r="AA1064" s="50"/>
      <c r="AB1064" s="50"/>
      <c r="AC1064" s="50"/>
      <c r="AD1064" s="50"/>
      <c r="AE1064" s="50"/>
      <c r="AF1064" s="50"/>
      <c r="AG1064" s="50"/>
      <c r="AH1064" s="50"/>
      <c r="AI1064" s="50"/>
    </row>
    <row r="1065" spans="9:35">
      <c r="I1065" s="50"/>
      <c r="J1065" s="50"/>
      <c r="K1065" s="50"/>
      <c r="L1065" s="50"/>
      <c r="M1065" s="50"/>
      <c r="N1065" s="50"/>
      <c r="O1065" s="50"/>
      <c r="P1065" s="50"/>
      <c r="Q1065" s="50"/>
      <c r="R1065" s="50"/>
      <c r="S1065" s="50"/>
      <c r="T1065" s="50"/>
      <c r="U1065" s="50"/>
      <c r="V1065" s="50"/>
      <c r="W1065" s="50"/>
      <c r="X1065" s="50"/>
      <c r="Y1065" s="50"/>
      <c r="Z1065" s="50"/>
      <c r="AA1065" s="50"/>
      <c r="AB1065" s="50"/>
      <c r="AC1065" s="50"/>
      <c r="AD1065" s="50"/>
      <c r="AE1065" s="50"/>
      <c r="AF1065" s="50"/>
      <c r="AG1065" s="50"/>
      <c r="AH1065" s="50"/>
      <c r="AI1065" s="50"/>
    </row>
    <row r="1066" spans="9:35">
      <c r="I1066" s="50"/>
      <c r="J1066" s="50"/>
      <c r="K1066" s="50"/>
      <c r="L1066" s="50"/>
      <c r="M1066" s="50"/>
      <c r="N1066" s="50"/>
      <c r="O1066" s="50"/>
      <c r="P1066" s="50"/>
      <c r="Q1066" s="50"/>
      <c r="R1066" s="50"/>
      <c r="S1066" s="50"/>
      <c r="T1066" s="50"/>
      <c r="U1066" s="50"/>
      <c r="V1066" s="50"/>
      <c r="W1066" s="50"/>
      <c r="X1066" s="50"/>
      <c r="Y1066" s="50"/>
      <c r="Z1066" s="50"/>
      <c r="AA1066" s="50"/>
      <c r="AB1066" s="50"/>
      <c r="AC1066" s="50"/>
      <c r="AD1066" s="50"/>
      <c r="AE1066" s="50"/>
      <c r="AF1066" s="50"/>
      <c r="AG1066" s="50"/>
      <c r="AH1066" s="50"/>
      <c r="AI1066" s="50"/>
    </row>
    <row r="1067" spans="9:35">
      <c r="I1067" s="50"/>
      <c r="J1067" s="50"/>
      <c r="K1067" s="50"/>
      <c r="L1067" s="50"/>
      <c r="M1067" s="50"/>
      <c r="N1067" s="50"/>
      <c r="O1067" s="50"/>
      <c r="P1067" s="50"/>
      <c r="Q1067" s="50"/>
      <c r="R1067" s="50"/>
      <c r="S1067" s="50"/>
      <c r="T1067" s="50"/>
      <c r="U1067" s="50"/>
      <c r="V1067" s="50"/>
      <c r="W1067" s="50"/>
      <c r="X1067" s="50"/>
      <c r="Y1067" s="50"/>
      <c r="Z1067" s="50"/>
      <c r="AA1067" s="50"/>
      <c r="AB1067" s="50"/>
      <c r="AC1067" s="50"/>
      <c r="AD1067" s="50"/>
      <c r="AE1067" s="50"/>
      <c r="AF1067" s="50"/>
      <c r="AG1067" s="50"/>
      <c r="AH1067" s="50"/>
      <c r="AI1067" s="50"/>
    </row>
    <row r="1068" spans="9:35">
      <c r="I1068" s="50"/>
      <c r="J1068" s="50"/>
      <c r="K1068" s="50"/>
      <c r="L1068" s="50"/>
      <c r="M1068" s="50"/>
      <c r="N1068" s="50"/>
      <c r="O1068" s="50"/>
      <c r="P1068" s="50"/>
      <c r="Q1068" s="50"/>
      <c r="R1068" s="50"/>
      <c r="S1068" s="50"/>
      <c r="T1068" s="50"/>
      <c r="U1068" s="50"/>
      <c r="V1068" s="50"/>
      <c r="W1068" s="50"/>
      <c r="X1068" s="50"/>
      <c r="Y1068" s="50"/>
      <c r="Z1068" s="50"/>
      <c r="AA1068" s="50"/>
      <c r="AB1068" s="50"/>
      <c r="AC1068" s="50"/>
      <c r="AD1068" s="50"/>
      <c r="AE1068" s="50"/>
      <c r="AF1068" s="50"/>
      <c r="AG1068" s="50"/>
      <c r="AH1068" s="50"/>
      <c r="AI1068" s="50"/>
    </row>
    <row r="1069" spans="9:35">
      <c r="I1069" s="50"/>
      <c r="J1069" s="50"/>
      <c r="K1069" s="50"/>
      <c r="L1069" s="50"/>
      <c r="M1069" s="50"/>
      <c r="N1069" s="50"/>
      <c r="O1069" s="50"/>
      <c r="P1069" s="50"/>
      <c r="Q1069" s="50"/>
      <c r="R1069" s="50"/>
      <c r="S1069" s="50"/>
      <c r="T1069" s="50"/>
      <c r="U1069" s="50"/>
      <c r="V1069" s="50"/>
      <c r="W1069" s="50"/>
      <c r="X1069" s="50"/>
      <c r="Y1069" s="50"/>
      <c r="Z1069" s="50"/>
      <c r="AA1069" s="50"/>
      <c r="AB1069" s="50"/>
      <c r="AC1069" s="50"/>
      <c r="AD1069" s="50"/>
      <c r="AE1069" s="50"/>
      <c r="AF1069" s="50"/>
      <c r="AG1069" s="50"/>
      <c r="AH1069" s="50"/>
      <c r="AI1069" s="50"/>
    </row>
    <row r="1070" spans="9:35">
      <c r="I1070" s="50"/>
      <c r="J1070" s="50"/>
      <c r="K1070" s="50"/>
      <c r="L1070" s="50"/>
      <c r="M1070" s="50"/>
      <c r="N1070" s="50"/>
      <c r="O1070" s="50"/>
      <c r="P1070" s="50"/>
      <c r="Q1070" s="50"/>
      <c r="R1070" s="50"/>
      <c r="S1070" s="50"/>
      <c r="T1070" s="50"/>
      <c r="U1070" s="50"/>
      <c r="V1070" s="50"/>
      <c r="W1070" s="50"/>
      <c r="X1070" s="50"/>
      <c r="Y1070" s="50"/>
      <c r="Z1070" s="50"/>
      <c r="AA1070" s="50"/>
      <c r="AB1070" s="50"/>
      <c r="AC1070" s="50"/>
      <c r="AD1070" s="50"/>
      <c r="AE1070" s="50"/>
      <c r="AF1070" s="50"/>
      <c r="AG1070" s="50"/>
      <c r="AH1070" s="50"/>
      <c r="AI1070" s="50"/>
    </row>
    <row r="1071" spans="9:35">
      <c r="I1071" s="50"/>
      <c r="J1071" s="50"/>
      <c r="K1071" s="50"/>
      <c r="L1071" s="50"/>
      <c r="M1071" s="50"/>
      <c r="N1071" s="50"/>
      <c r="O1071" s="50"/>
      <c r="P1071" s="50"/>
      <c r="Q1071" s="50"/>
      <c r="R1071" s="50"/>
      <c r="S1071" s="50"/>
      <c r="T1071" s="50"/>
      <c r="U1071" s="50"/>
      <c r="V1071" s="50"/>
      <c r="W1071" s="50"/>
      <c r="X1071" s="50"/>
      <c r="Y1071" s="50"/>
      <c r="Z1071" s="50"/>
      <c r="AA1071" s="50"/>
      <c r="AB1071" s="50"/>
      <c r="AC1071" s="50"/>
      <c r="AD1071" s="50"/>
      <c r="AE1071" s="50"/>
      <c r="AF1071" s="50"/>
      <c r="AG1071" s="50"/>
      <c r="AH1071" s="50"/>
      <c r="AI1071" s="50"/>
    </row>
    <row r="1072" spans="9:35">
      <c r="I1072" s="50"/>
      <c r="J1072" s="50"/>
      <c r="K1072" s="50"/>
      <c r="L1072" s="50"/>
      <c r="M1072" s="50"/>
      <c r="N1072" s="50"/>
      <c r="O1072" s="50"/>
      <c r="P1072" s="50"/>
      <c r="Q1072" s="50"/>
      <c r="R1072" s="50"/>
      <c r="S1072" s="50"/>
      <c r="T1072" s="50"/>
      <c r="U1072" s="50"/>
      <c r="V1072" s="50"/>
      <c r="W1072" s="50"/>
      <c r="X1072" s="50"/>
      <c r="Y1072" s="50"/>
      <c r="Z1072" s="50"/>
      <c r="AA1072" s="50"/>
      <c r="AB1072" s="50"/>
      <c r="AC1072" s="50"/>
      <c r="AD1072" s="50"/>
      <c r="AE1072" s="50"/>
      <c r="AF1072" s="50"/>
      <c r="AG1072" s="50"/>
      <c r="AH1072" s="50"/>
      <c r="AI1072" s="50"/>
    </row>
    <row r="1073" spans="9:35">
      <c r="I1073" s="50"/>
      <c r="J1073" s="50"/>
      <c r="K1073" s="50"/>
      <c r="L1073" s="50"/>
      <c r="M1073" s="50"/>
      <c r="N1073" s="50"/>
      <c r="O1073" s="50"/>
      <c r="P1073" s="50"/>
      <c r="Q1073" s="50"/>
      <c r="R1073" s="50"/>
      <c r="S1073" s="50"/>
      <c r="T1073" s="50"/>
      <c r="U1073" s="50"/>
      <c r="V1073" s="50"/>
      <c r="W1073" s="50"/>
      <c r="X1073" s="50"/>
      <c r="Y1073" s="50"/>
      <c r="Z1073" s="50"/>
      <c r="AA1073" s="50"/>
      <c r="AB1073" s="50"/>
      <c r="AC1073" s="50"/>
      <c r="AD1073" s="50"/>
      <c r="AE1073" s="50"/>
      <c r="AF1073" s="50"/>
      <c r="AG1073" s="50"/>
      <c r="AH1073" s="50"/>
      <c r="AI1073" s="50"/>
    </row>
    <row r="1074" spans="9:35">
      <c r="I1074" s="50"/>
      <c r="J1074" s="50"/>
      <c r="K1074" s="50"/>
      <c r="L1074" s="50"/>
      <c r="M1074" s="50"/>
      <c r="N1074" s="50"/>
      <c r="O1074" s="50"/>
      <c r="P1074" s="50"/>
      <c r="Q1074" s="50"/>
      <c r="R1074" s="50"/>
      <c r="S1074" s="50"/>
      <c r="T1074" s="50"/>
      <c r="U1074" s="50"/>
      <c r="V1074" s="50"/>
      <c r="W1074" s="50"/>
      <c r="X1074" s="50"/>
      <c r="Y1074" s="50"/>
      <c r="Z1074" s="50"/>
      <c r="AA1074" s="50"/>
      <c r="AB1074" s="50"/>
      <c r="AC1074" s="50"/>
      <c r="AD1074" s="50"/>
      <c r="AE1074" s="50"/>
      <c r="AF1074" s="50"/>
      <c r="AG1074" s="50"/>
      <c r="AH1074" s="50"/>
      <c r="AI1074" s="50"/>
    </row>
    <row r="1075" spans="9:35">
      <c r="I1075" s="50"/>
      <c r="J1075" s="50"/>
      <c r="K1075" s="50"/>
      <c r="L1075" s="50"/>
      <c r="M1075" s="50"/>
      <c r="N1075" s="50"/>
      <c r="O1075" s="50"/>
      <c r="P1075" s="50"/>
      <c r="Q1075" s="50"/>
      <c r="R1075" s="50"/>
      <c r="S1075" s="50"/>
      <c r="T1075" s="50"/>
      <c r="U1075" s="50"/>
      <c r="V1075" s="50"/>
      <c r="W1075" s="50"/>
      <c r="X1075" s="50"/>
      <c r="Y1075" s="50"/>
      <c r="Z1075" s="50"/>
      <c r="AA1075" s="50"/>
      <c r="AB1075" s="50"/>
      <c r="AC1075" s="50"/>
      <c r="AD1075" s="50"/>
      <c r="AE1075" s="50"/>
      <c r="AF1075" s="50"/>
      <c r="AG1075" s="50"/>
      <c r="AH1075" s="50"/>
      <c r="AI1075" s="50"/>
    </row>
    <row r="1076" spans="9:35">
      <c r="I1076" s="50"/>
      <c r="J1076" s="50"/>
      <c r="K1076" s="50"/>
      <c r="L1076" s="50"/>
      <c r="M1076" s="50"/>
      <c r="N1076" s="50"/>
      <c r="O1076" s="50"/>
      <c r="P1076" s="50"/>
      <c r="Q1076" s="50"/>
      <c r="R1076" s="50"/>
      <c r="S1076" s="50"/>
      <c r="T1076" s="50"/>
      <c r="U1076" s="50"/>
      <c r="V1076" s="50"/>
      <c r="W1076" s="50"/>
      <c r="X1076" s="50"/>
      <c r="Y1076" s="50"/>
      <c r="Z1076" s="50"/>
      <c r="AA1076" s="50"/>
      <c r="AB1076" s="50"/>
      <c r="AC1076" s="50"/>
      <c r="AD1076" s="50"/>
      <c r="AE1076" s="50"/>
      <c r="AF1076" s="50"/>
      <c r="AG1076" s="50"/>
      <c r="AH1076" s="50"/>
      <c r="AI1076" s="50"/>
    </row>
    <row r="1077" spans="9:35">
      <c r="I1077" s="50"/>
      <c r="J1077" s="50"/>
      <c r="K1077" s="50"/>
      <c r="L1077" s="50"/>
      <c r="M1077" s="50"/>
      <c r="N1077" s="50"/>
      <c r="O1077" s="50"/>
      <c r="P1077" s="50"/>
      <c r="Q1077" s="50"/>
      <c r="R1077" s="50"/>
      <c r="S1077" s="50"/>
      <c r="T1077" s="50"/>
      <c r="U1077" s="50"/>
      <c r="V1077" s="50"/>
      <c r="W1077" s="50"/>
      <c r="X1077" s="50"/>
      <c r="Y1077" s="50"/>
      <c r="Z1077" s="50"/>
      <c r="AA1077" s="50"/>
      <c r="AB1077" s="50"/>
      <c r="AC1077" s="50"/>
      <c r="AD1077" s="50"/>
      <c r="AE1077" s="50"/>
      <c r="AF1077" s="50"/>
      <c r="AG1077" s="50"/>
      <c r="AH1077" s="50"/>
      <c r="AI1077" s="50"/>
    </row>
    <row r="1078" spans="9:35">
      <c r="I1078" s="50"/>
      <c r="J1078" s="50"/>
      <c r="K1078" s="50"/>
      <c r="L1078" s="50"/>
      <c r="M1078" s="50"/>
      <c r="N1078" s="50"/>
      <c r="O1078" s="50"/>
      <c r="P1078" s="50"/>
      <c r="Q1078" s="50"/>
      <c r="R1078" s="50"/>
      <c r="S1078" s="50"/>
      <c r="T1078" s="50"/>
      <c r="U1078" s="50"/>
      <c r="V1078" s="50"/>
      <c r="W1078" s="50"/>
      <c r="X1078" s="50"/>
      <c r="Y1078" s="50"/>
      <c r="Z1078" s="50"/>
      <c r="AA1078" s="50"/>
      <c r="AB1078" s="50"/>
      <c r="AC1078" s="50"/>
      <c r="AD1078" s="50"/>
      <c r="AE1078" s="50"/>
      <c r="AF1078" s="50"/>
      <c r="AG1078" s="50"/>
      <c r="AH1078" s="50"/>
      <c r="AI1078" s="50"/>
    </row>
    <row r="1079" spans="9:35">
      <c r="I1079" s="50"/>
      <c r="J1079" s="50"/>
      <c r="K1079" s="50"/>
      <c r="L1079" s="50"/>
      <c r="M1079" s="50"/>
      <c r="N1079" s="50"/>
      <c r="O1079" s="50"/>
      <c r="P1079" s="50"/>
      <c r="Q1079" s="50"/>
      <c r="R1079" s="50"/>
      <c r="S1079" s="50"/>
      <c r="T1079" s="50"/>
      <c r="U1079" s="50"/>
      <c r="V1079" s="50"/>
      <c r="W1079" s="50"/>
      <c r="X1079" s="50"/>
      <c r="Y1079" s="50"/>
      <c r="Z1079" s="50"/>
      <c r="AA1079" s="50"/>
      <c r="AB1079" s="50"/>
      <c r="AC1079" s="50"/>
      <c r="AD1079" s="50"/>
      <c r="AE1079" s="50"/>
      <c r="AF1079" s="50"/>
      <c r="AG1079" s="50"/>
      <c r="AH1079" s="50"/>
      <c r="AI1079" s="50"/>
    </row>
    <row r="1080" spans="9:35">
      <c r="I1080" s="50"/>
      <c r="J1080" s="50"/>
      <c r="K1080" s="50"/>
      <c r="L1080" s="50"/>
      <c r="M1080" s="50"/>
      <c r="N1080" s="50"/>
      <c r="O1080" s="50"/>
      <c r="P1080" s="50"/>
      <c r="Q1080" s="50"/>
      <c r="R1080" s="50"/>
      <c r="S1080" s="50"/>
      <c r="T1080" s="50"/>
      <c r="U1080" s="50"/>
      <c r="V1080" s="50"/>
      <c r="W1080" s="50"/>
      <c r="X1080" s="50"/>
      <c r="Y1080" s="50"/>
      <c r="Z1080" s="50"/>
      <c r="AA1080" s="50"/>
      <c r="AB1080" s="50"/>
      <c r="AC1080" s="50"/>
      <c r="AD1080" s="50"/>
      <c r="AE1080" s="50"/>
      <c r="AF1080" s="50"/>
      <c r="AG1080" s="50"/>
      <c r="AH1080" s="50"/>
      <c r="AI1080" s="50"/>
    </row>
    <row r="1081" spans="9:35">
      <c r="I1081" s="50"/>
      <c r="J1081" s="50"/>
      <c r="K1081" s="50"/>
      <c r="L1081" s="50"/>
      <c r="M1081" s="50"/>
      <c r="N1081" s="50"/>
      <c r="O1081" s="50"/>
      <c r="P1081" s="50"/>
      <c r="Q1081" s="50"/>
      <c r="R1081" s="50"/>
      <c r="S1081" s="50"/>
      <c r="T1081" s="50"/>
      <c r="U1081" s="50"/>
      <c r="V1081" s="50"/>
      <c r="W1081" s="50"/>
      <c r="X1081" s="50"/>
      <c r="Y1081" s="50"/>
      <c r="Z1081" s="50"/>
      <c r="AA1081" s="50"/>
      <c r="AB1081" s="50"/>
      <c r="AC1081" s="50"/>
      <c r="AD1081" s="50"/>
      <c r="AE1081" s="50"/>
      <c r="AF1081" s="50"/>
      <c r="AG1081" s="50"/>
      <c r="AH1081" s="50"/>
      <c r="AI1081" s="50"/>
    </row>
    <row r="1082" spans="9:35">
      <c r="I1082" s="50"/>
      <c r="J1082" s="50"/>
      <c r="K1082" s="50"/>
      <c r="L1082" s="50"/>
      <c r="M1082" s="50"/>
      <c r="N1082" s="50"/>
      <c r="O1082" s="50"/>
      <c r="P1082" s="50"/>
      <c r="Q1082" s="50"/>
      <c r="R1082" s="50"/>
      <c r="S1082" s="50"/>
      <c r="T1082" s="50"/>
      <c r="U1082" s="50"/>
      <c r="V1082" s="50"/>
      <c r="W1082" s="50"/>
      <c r="X1082" s="50"/>
      <c r="Y1082" s="50"/>
      <c r="Z1082" s="50"/>
      <c r="AA1082" s="50"/>
      <c r="AB1082" s="50"/>
      <c r="AC1082" s="50"/>
      <c r="AD1082" s="50"/>
      <c r="AE1082" s="50"/>
      <c r="AF1082" s="50"/>
      <c r="AG1082" s="50"/>
      <c r="AH1082" s="50"/>
      <c r="AI1082" s="50"/>
    </row>
    <row r="1083" spans="9:35">
      <c r="I1083" s="50"/>
      <c r="J1083" s="50"/>
      <c r="K1083" s="50"/>
      <c r="L1083" s="50"/>
      <c r="M1083" s="50"/>
      <c r="N1083" s="50"/>
      <c r="O1083" s="50"/>
      <c r="P1083" s="50"/>
      <c r="Q1083" s="50"/>
      <c r="R1083" s="50"/>
      <c r="S1083" s="50"/>
      <c r="T1083" s="50"/>
      <c r="U1083" s="50"/>
      <c r="V1083" s="50"/>
      <c r="W1083" s="50"/>
      <c r="X1083" s="50"/>
      <c r="Y1083" s="50"/>
      <c r="Z1083" s="50"/>
      <c r="AA1083" s="50"/>
      <c r="AB1083" s="50"/>
      <c r="AC1083" s="50"/>
      <c r="AD1083" s="50"/>
      <c r="AE1083" s="50"/>
      <c r="AF1083" s="50"/>
      <c r="AG1083" s="50"/>
      <c r="AH1083" s="50"/>
      <c r="AI1083" s="50"/>
    </row>
    <row r="1084" spans="9:35">
      <c r="I1084" s="50"/>
      <c r="J1084" s="50"/>
      <c r="K1084" s="50"/>
      <c r="L1084" s="50"/>
      <c r="M1084" s="50"/>
      <c r="N1084" s="50"/>
      <c r="O1084" s="50"/>
      <c r="P1084" s="50"/>
      <c r="Q1084" s="50"/>
      <c r="R1084" s="50"/>
      <c r="S1084" s="50"/>
      <c r="T1084" s="50"/>
      <c r="U1084" s="50"/>
      <c r="V1084" s="50"/>
      <c r="W1084" s="50"/>
      <c r="X1084" s="50"/>
      <c r="Y1084" s="50"/>
      <c r="Z1084" s="50"/>
      <c r="AA1084" s="50"/>
      <c r="AB1084" s="50"/>
      <c r="AC1084" s="50"/>
      <c r="AD1084" s="50"/>
      <c r="AE1084" s="50"/>
      <c r="AF1084" s="50"/>
      <c r="AG1084" s="50"/>
      <c r="AH1084" s="50"/>
      <c r="AI1084" s="50"/>
    </row>
    <row r="1085" spans="9:35">
      <c r="I1085" s="50"/>
      <c r="J1085" s="50"/>
      <c r="K1085" s="50"/>
      <c r="L1085" s="50"/>
      <c r="M1085" s="50"/>
      <c r="N1085" s="50"/>
      <c r="O1085" s="50"/>
      <c r="P1085" s="50"/>
      <c r="Q1085" s="50"/>
      <c r="R1085" s="50"/>
      <c r="S1085" s="50"/>
      <c r="T1085" s="50"/>
      <c r="U1085" s="50"/>
      <c r="V1085" s="50"/>
      <c r="W1085" s="50"/>
      <c r="X1085" s="50"/>
      <c r="Y1085" s="50"/>
      <c r="Z1085" s="50"/>
      <c r="AA1085" s="50"/>
      <c r="AB1085" s="50"/>
      <c r="AC1085" s="50"/>
      <c r="AD1085" s="50"/>
      <c r="AE1085" s="50"/>
      <c r="AF1085" s="50"/>
      <c r="AG1085" s="50"/>
      <c r="AH1085" s="50"/>
      <c r="AI1085" s="50"/>
    </row>
    <row r="1086" spans="9:35">
      <c r="I1086" s="50"/>
      <c r="J1086" s="50"/>
      <c r="K1086" s="50"/>
      <c r="L1086" s="50"/>
      <c r="M1086" s="50"/>
      <c r="N1086" s="50"/>
      <c r="O1086" s="50"/>
      <c r="P1086" s="50"/>
      <c r="Q1086" s="50"/>
      <c r="R1086" s="50"/>
      <c r="S1086" s="50"/>
      <c r="T1086" s="50"/>
      <c r="U1086" s="50"/>
      <c r="V1086" s="50"/>
      <c r="W1086" s="50"/>
      <c r="X1086" s="50"/>
      <c r="Y1086" s="50"/>
      <c r="Z1086" s="50"/>
      <c r="AA1086" s="50"/>
      <c r="AB1086" s="50"/>
      <c r="AC1086" s="50"/>
      <c r="AD1086" s="50"/>
      <c r="AE1086" s="50"/>
      <c r="AF1086" s="50"/>
      <c r="AG1086" s="50"/>
      <c r="AH1086" s="50"/>
      <c r="AI1086" s="50"/>
    </row>
    <row r="1087" spans="9:35">
      <c r="I1087" s="50"/>
      <c r="J1087" s="50"/>
      <c r="K1087" s="50"/>
      <c r="L1087" s="50"/>
      <c r="M1087" s="50"/>
      <c r="N1087" s="50"/>
      <c r="O1087" s="50"/>
      <c r="P1087" s="50"/>
      <c r="Q1087" s="50"/>
      <c r="R1087" s="50"/>
      <c r="S1087" s="50"/>
      <c r="T1087" s="50"/>
      <c r="U1087" s="50"/>
      <c r="V1087" s="50"/>
      <c r="W1087" s="50"/>
      <c r="X1087" s="50"/>
      <c r="Y1087" s="50"/>
      <c r="Z1087" s="50"/>
      <c r="AA1087" s="50"/>
      <c r="AB1087" s="50"/>
      <c r="AC1087" s="50"/>
      <c r="AD1087" s="50"/>
      <c r="AE1087" s="50"/>
      <c r="AF1087" s="50"/>
      <c r="AG1087" s="50"/>
      <c r="AH1087" s="50"/>
      <c r="AI1087" s="50"/>
    </row>
    <row r="1088" spans="9:35">
      <c r="I1088" s="50"/>
      <c r="J1088" s="50"/>
      <c r="K1088" s="50"/>
      <c r="L1088" s="50"/>
      <c r="M1088" s="50"/>
      <c r="N1088" s="50"/>
      <c r="O1088" s="50"/>
      <c r="P1088" s="50"/>
      <c r="Q1088" s="50"/>
      <c r="R1088" s="50"/>
      <c r="S1088" s="50"/>
      <c r="T1088" s="50"/>
      <c r="U1088" s="50"/>
      <c r="V1088" s="50"/>
      <c r="W1088" s="50"/>
      <c r="X1088" s="50"/>
      <c r="Y1088" s="50"/>
      <c r="Z1088" s="50"/>
      <c r="AA1088" s="50"/>
      <c r="AB1088" s="50"/>
      <c r="AC1088" s="50"/>
      <c r="AD1088" s="50"/>
      <c r="AE1088" s="50"/>
      <c r="AF1088" s="50"/>
      <c r="AG1088" s="50"/>
      <c r="AH1088" s="50"/>
      <c r="AI1088" s="50"/>
    </row>
    <row r="1089" spans="9:35">
      <c r="I1089" s="50"/>
      <c r="J1089" s="50"/>
      <c r="K1089" s="50"/>
      <c r="L1089" s="50"/>
      <c r="M1089" s="50"/>
      <c r="N1089" s="50"/>
      <c r="O1089" s="50"/>
      <c r="P1089" s="50"/>
      <c r="Q1089" s="50"/>
      <c r="R1089" s="50"/>
      <c r="S1089" s="50"/>
      <c r="T1089" s="50"/>
      <c r="U1089" s="50"/>
      <c r="V1089" s="50"/>
      <c r="W1089" s="50"/>
      <c r="X1089" s="50"/>
      <c r="Y1089" s="50"/>
      <c r="Z1089" s="50"/>
      <c r="AA1089" s="50"/>
      <c r="AB1089" s="50"/>
      <c r="AC1089" s="50"/>
      <c r="AD1089" s="50"/>
      <c r="AE1089" s="50"/>
      <c r="AF1089" s="50"/>
      <c r="AG1089" s="50"/>
      <c r="AH1089" s="50"/>
      <c r="AI1089" s="50"/>
    </row>
    <row r="1090" spans="9:35">
      <c r="I1090" s="50"/>
      <c r="J1090" s="50"/>
      <c r="K1090" s="50"/>
      <c r="L1090" s="50"/>
      <c r="M1090" s="50"/>
      <c r="N1090" s="50"/>
      <c r="O1090" s="50"/>
      <c r="P1090" s="50"/>
      <c r="Q1090" s="50"/>
      <c r="R1090" s="50"/>
      <c r="S1090" s="50"/>
      <c r="T1090" s="50"/>
      <c r="U1090" s="50"/>
      <c r="V1090" s="50"/>
      <c r="W1090" s="50"/>
      <c r="X1090" s="50"/>
      <c r="Y1090" s="50"/>
      <c r="Z1090" s="50"/>
      <c r="AA1090" s="50"/>
      <c r="AB1090" s="50"/>
      <c r="AC1090" s="50"/>
      <c r="AD1090" s="50"/>
      <c r="AE1090" s="50"/>
      <c r="AF1090" s="50"/>
      <c r="AG1090" s="50"/>
      <c r="AH1090" s="50"/>
      <c r="AI1090" s="50"/>
    </row>
    <row r="1091" spans="9:35">
      <c r="I1091" s="50"/>
      <c r="J1091" s="50"/>
      <c r="K1091" s="50"/>
      <c r="L1091" s="50"/>
      <c r="M1091" s="50"/>
      <c r="N1091" s="50"/>
      <c r="O1091" s="50"/>
      <c r="P1091" s="50"/>
      <c r="Q1091" s="50"/>
      <c r="R1091" s="50"/>
      <c r="S1091" s="50"/>
      <c r="T1091" s="50"/>
      <c r="U1091" s="50"/>
      <c r="V1091" s="50"/>
      <c r="W1091" s="50"/>
      <c r="X1091" s="50"/>
      <c r="Y1091" s="50"/>
      <c r="Z1091" s="50"/>
      <c r="AA1091" s="50"/>
      <c r="AB1091" s="50"/>
      <c r="AC1091" s="50"/>
      <c r="AD1091" s="50"/>
      <c r="AE1091" s="50"/>
      <c r="AF1091" s="50"/>
      <c r="AG1091" s="50"/>
      <c r="AH1091" s="50"/>
      <c r="AI1091" s="50"/>
    </row>
    <row r="1092" spans="9:35">
      <c r="I1092" s="50"/>
      <c r="J1092" s="50"/>
      <c r="K1092" s="50"/>
      <c r="L1092" s="50"/>
      <c r="M1092" s="50"/>
      <c r="N1092" s="50"/>
      <c r="O1092" s="50"/>
      <c r="P1092" s="50"/>
      <c r="Q1092" s="50"/>
      <c r="R1092" s="50"/>
      <c r="S1092" s="50"/>
      <c r="T1092" s="50"/>
      <c r="U1092" s="50"/>
      <c r="V1092" s="50"/>
      <c r="W1092" s="50"/>
      <c r="X1092" s="50"/>
      <c r="Y1092" s="50"/>
      <c r="Z1092" s="50"/>
      <c r="AA1092" s="50"/>
      <c r="AB1092" s="50"/>
      <c r="AC1092" s="50"/>
      <c r="AD1092" s="50"/>
      <c r="AE1092" s="50"/>
      <c r="AF1092" s="50"/>
      <c r="AG1092" s="50"/>
      <c r="AH1092" s="50"/>
      <c r="AI1092" s="50"/>
    </row>
    <row r="1093" spans="9:35">
      <c r="I1093" s="50"/>
      <c r="J1093" s="50"/>
      <c r="K1093" s="50"/>
      <c r="L1093" s="50"/>
      <c r="M1093" s="50"/>
      <c r="N1093" s="50"/>
      <c r="O1093" s="50"/>
      <c r="P1093" s="50"/>
      <c r="Q1093" s="50"/>
      <c r="R1093" s="50"/>
      <c r="S1093" s="50"/>
      <c r="T1093" s="50"/>
      <c r="U1093" s="50"/>
      <c r="V1093" s="50"/>
      <c r="W1093" s="50"/>
      <c r="X1093" s="50"/>
      <c r="Y1093" s="50"/>
      <c r="Z1093" s="50"/>
      <c r="AA1093" s="50"/>
      <c r="AB1093" s="50"/>
      <c r="AC1093" s="50"/>
      <c r="AD1093" s="50"/>
      <c r="AE1093" s="50"/>
      <c r="AF1093" s="50"/>
      <c r="AG1093" s="50"/>
      <c r="AH1093" s="50"/>
      <c r="AI1093" s="50"/>
    </row>
    <row r="1094" spans="9:35">
      <c r="I1094" s="50"/>
      <c r="J1094" s="50"/>
      <c r="K1094" s="50"/>
      <c r="L1094" s="50"/>
      <c r="M1094" s="50"/>
      <c r="N1094" s="50"/>
      <c r="O1094" s="50"/>
      <c r="P1094" s="50"/>
      <c r="Q1094" s="50"/>
      <c r="R1094" s="50"/>
      <c r="S1094" s="50"/>
      <c r="T1094" s="50"/>
      <c r="U1094" s="50"/>
      <c r="V1094" s="50"/>
      <c r="W1094" s="50"/>
      <c r="X1094" s="50"/>
      <c r="Y1094" s="50"/>
      <c r="Z1094" s="50"/>
      <c r="AA1094" s="50"/>
      <c r="AB1094" s="50"/>
      <c r="AC1094" s="50"/>
      <c r="AD1094" s="50"/>
      <c r="AE1094" s="50"/>
      <c r="AF1094" s="50"/>
      <c r="AG1094" s="50"/>
      <c r="AH1094" s="50"/>
      <c r="AI1094" s="50"/>
    </row>
    <row r="1095" spans="9:35">
      <c r="I1095" s="50"/>
      <c r="J1095" s="50"/>
      <c r="K1095" s="50"/>
      <c r="L1095" s="50"/>
      <c r="M1095" s="50"/>
      <c r="N1095" s="50"/>
      <c r="O1095" s="50"/>
      <c r="P1095" s="50"/>
      <c r="Q1095" s="50"/>
      <c r="R1095" s="50"/>
      <c r="S1095" s="50"/>
      <c r="T1095" s="50"/>
      <c r="U1095" s="50"/>
      <c r="V1095" s="50"/>
      <c r="W1095" s="50"/>
      <c r="X1095" s="50"/>
      <c r="Y1095" s="50"/>
      <c r="Z1095" s="50"/>
      <c r="AA1095" s="50"/>
      <c r="AB1095" s="50"/>
      <c r="AC1095" s="50"/>
      <c r="AD1095" s="50"/>
      <c r="AE1095" s="50"/>
      <c r="AF1095" s="50"/>
      <c r="AG1095" s="50"/>
      <c r="AH1095" s="50"/>
      <c r="AI1095" s="50"/>
    </row>
    <row r="1096" spans="9:35">
      <c r="I1096" s="50"/>
      <c r="J1096" s="50"/>
      <c r="K1096" s="50"/>
      <c r="L1096" s="50"/>
      <c r="M1096" s="50"/>
      <c r="N1096" s="50"/>
      <c r="O1096" s="50"/>
      <c r="P1096" s="50"/>
      <c r="Q1096" s="50"/>
      <c r="R1096" s="50"/>
      <c r="S1096" s="50"/>
      <c r="T1096" s="50"/>
      <c r="U1096" s="50"/>
      <c r="V1096" s="50"/>
      <c r="W1096" s="50"/>
      <c r="X1096" s="50"/>
      <c r="Y1096" s="50"/>
      <c r="Z1096" s="50"/>
      <c r="AA1096" s="50"/>
      <c r="AB1096" s="50"/>
      <c r="AC1096" s="50"/>
      <c r="AD1096" s="50"/>
      <c r="AE1096" s="50"/>
      <c r="AF1096" s="50"/>
      <c r="AG1096" s="50"/>
      <c r="AH1096" s="50"/>
      <c r="AI1096" s="50"/>
    </row>
    <row r="1097" spans="9:35">
      <c r="I1097" s="50"/>
      <c r="J1097" s="50"/>
      <c r="K1097" s="50"/>
      <c r="L1097" s="50"/>
      <c r="M1097" s="50"/>
      <c r="N1097" s="50"/>
      <c r="O1097" s="50"/>
      <c r="P1097" s="50"/>
      <c r="Q1097" s="50"/>
      <c r="R1097" s="50"/>
      <c r="S1097" s="50"/>
      <c r="T1097" s="50"/>
      <c r="U1097" s="50"/>
      <c r="V1097" s="50"/>
      <c r="W1097" s="50"/>
      <c r="X1097" s="50"/>
      <c r="Y1097" s="50"/>
      <c r="Z1097" s="50"/>
      <c r="AA1097" s="50"/>
      <c r="AB1097" s="50"/>
      <c r="AC1097" s="50"/>
      <c r="AD1097" s="50"/>
      <c r="AE1097" s="50"/>
      <c r="AF1097" s="50"/>
      <c r="AG1097" s="50"/>
      <c r="AH1097" s="50"/>
      <c r="AI1097" s="50"/>
    </row>
    <row r="1098" spans="9:35">
      <c r="I1098" s="50"/>
      <c r="J1098" s="50"/>
      <c r="K1098" s="50"/>
      <c r="L1098" s="50"/>
      <c r="M1098" s="50"/>
      <c r="N1098" s="50"/>
      <c r="O1098" s="50"/>
      <c r="P1098" s="50"/>
      <c r="Q1098" s="50"/>
      <c r="R1098" s="50"/>
      <c r="S1098" s="50"/>
      <c r="T1098" s="50"/>
      <c r="U1098" s="50"/>
      <c r="V1098" s="50"/>
      <c r="W1098" s="50"/>
      <c r="X1098" s="50"/>
      <c r="Y1098" s="50"/>
      <c r="Z1098" s="50"/>
      <c r="AA1098" s="50"/>
      <c r="AB1098" s="50"/>
      <c r="AC1098" s="50"/>
      <c r="AD1098" s="50"/>
      <c r="AE1098" s="50"/>
      <c r="AF1098" s="50"/>
      <c r="AG1098" s="50"/>
      <c r="AH1098" s="50"/>
      <c r="AI1098" s="50"/>
    </row>
    <row r="1099" spans="9:35">
      <c r="I1099" s="50"/>
      <c r="J1099" s="50"/>
      <c r="K1099" s="50"/>
      <c r="L1099" s="50"/>
      <c r="M1099" s="50"/>
      <c r="N1099" s="50"/>
      <c r="O1099" s="50"/>
      <c r="P1099" s="50"/>
      <c r="Q1099" s="50"/>
      <c r="R1099" s="50"/>
      <c r="S1099" s="50"/>
      <c r="T1099" s="50"/>
      <c r="U1099" s="50"/>
      <c r="V1099" s="50"/>
      <c r="W1099" s="50"/>
      <c r="X1099" s="50"/>
      <c r="Y1099" s="50"/>
      <c r="Z1099" s="50"/>
      <c r="AA1099" s="50"/>
      <c r="AB1099" s="50"/>
      <c r="AC1099" s="50"/>
      <c r="AD1099" s="50"/>
      <c r="AE1099" s="50"/>
      <c r="AF1099" s="50"/>
      <c r="AG1099" s="50"/>
      <c r="AH1099" s="50"/>
      <c r="AI1099" s="50"/>
    </row>
    <row r="1100" spans="9:35">
      <c r="I1100" s="50"/>
      <c r="J1100" s="50"/>
      <c r="K1100" s="50"/>
      <c r="L1100" s="50"/>
      <c r="M1100" s="50"/>
      <c r="N1100" s="50"/>
      <c r="O1100" s="50"/>
      <c r="P1100" s="50"/>
      <c r="Q1100" s="50"/>
      <c r="R1100" s="50"/>
      <c r="S1100" s="50"/>
      <c r="T1100" s="50"/>
      <c r="U1100" s="50"/>
      <c r="V1100" s="50"/>
      <c r="W1100" s="50"/>
      <c r="X1100" s="50"/>
      <c r="Y1100" s="50"/>
      <c r="Z1100" s="50"/>
      <c r="AA1100" s="50"/>
      <c r="AB1100" s="50"/>
      <c r="AC1100" s="50"/>
      <c r="AD1100" s="50"/>
      <c r="AE1100" s="50"/>
      <c r="AF1100" s="50"/>
      <c r="AG1100" s="50"/>
      <c r="AH1100" s="50"/>
      <c r="AI1100" s="50"/>
    </row>
    <row r="1101" spans="9:35">
      <c r="I1101" s="50"/>
      <c r="J1101" s="50"/>
      <c r="K1101" s="50"/>
      <c r="L1101" s="50"/>
      <c r="M1101" s="50"/>
      <c r="N1101" s="50"/>
      <c r="O1101" s="50"/>
      <c r="P1101" s="50"/>
      <c r="Q1101" s="50"/>
      <c r="R1101" s="50"/>
      <c r="S1101" s="50"/>
      <c r="T1101" s="50"/>
      <c r="U1101" s="50"/>
      <c r="V1101" s="50"/>
      <c r="W1101" s="50"/>
      <c r="X1101" s="50"/>
      <c r="Y1101" s="50"/>
      <c r="Z1101" s="50"/>
      <c r="AA1101" s="50"/>
      <c r="AB1101" s="50"/>
      <c r="AC1101" s="50"/>
      <c r="AD1101" s="50"/>
      <c r="AE1101" s="50"/>
      <c r="AF1101" s="50"/>
      <c r="AG1101" s="50"/>
      <c r="AH1101" s="50"/>
      <c r="AI1101" s="50"/>
    </row>
    <row r="1102" spans="9:35">
      <c r="I1102" s="50"/>
      <c r="J1102" s="50"/>
      <c r="K1102" s="50"/>
      <c r="L1102" s="50"/>
      <c r="M1102" s="50"/>
      <c r="N1102" s="50"/>
      <c r="O1102" s="50"/>
      <c r="P1102" s="50"/>
      <c r="Q1102" s="50"/>
      <c r="R1102" s="50"/>
      <c r="S1102" s="50"/>
      <c r="T1102" s="50"/>
      <c r="U1102" s="50"/>
      <c r="V1102" s="50"/>
      <c r="W1102" s="50"/>
      <c r="X1102" s="50"/>
      <c r="Y1102" s="50"/>
      <c r="Z1102" s="50"/>
      <c r="AA1102" s="50"/>
      <c r="AB1102" s="50"/>
      <c r="AC1102" s="50"/>
      <c r="AD1102" s="50"/>
      <c r="AE1102" s="50"/>
      <c r="AF1102" s="50"/>
      <c r="AG1102" s="50"/>
      <c r="AH1102" s="50"/>
      <c r="AI1102" s="50"/>
    </row>
    <row r="1103" spans="9:35">
      <c r="I1103" s="50"/>
      <c r="J1103" s="50"/>
      <c r="K1103" s="50"/>
      <c r="L1103" s="50"/>
      <c r="M1103" s="50"/>
      <c r="N1103" s="50"/>
      <c r="O1103" s="50"/>
      <c r="P1103" s="50"/>
      <c r="Q1103" s="50"/>
      <c r="R1103" s="50"/>
      <c r="S1103" s="50"/>
      <c r="T1103" s="50"/>
      <c r="U1103" s="50"/>
      <c r="V1103" s="50"/>
      <c r="W1103" s="50"/>
      <c r="X1103" s="50"/>
      <c r="Y1103" s="50"/>
      <c r="Z1103" s="50"/>
      <c r="AA1103" s="50"/>
      <c r="AB1103" s="50"/>
      <c r="AC1103" s="50"/>
      <c r="AD1103" s="50"/>
      <c r="AE1103" s="50"/>
      <c r="AF1103" s="50"/>
      <c r="AG1103" s="50"/>
      <c r="AH1103" s="50"/>
      <c r="AI1103" s="50"/>
    </row>
    <row r="1104" spans="9:35">
      <c r="I1104" s="50"/>
      <c r="J1104" s="50"/>
      <c r="K1104" s="50"/>
      <c r="L1104" s="50"/>
      <c r="M1104" s="50"/>
      <c r="N1104" s="50"/>
      <c r="O1104" s="50"/>
      <c r="P1104" s="50"/>
      <c r="Q1104" s="50"/>
      <c r="R1104" s="50"/>
      <c r="S1104" s="50"/>
      <c r="T1104" s="50"/>
      <c r="U1104" s="50"/>
      <c r="V1104" s="50"/>
      <c r="W1104" s="50"/>
      <c r="X1104" s="50"/>
      <c r="Y1104" s="50"/>
      <c r="Z1104" s="50"/>
      <c r="AA1104" s="50"/>
      <c r="AB1104" s="50"/>
      <c r="AC1104" s="50"/>
      <c r="AD1104" s="50"/>
      <c r="AE1104" s="50"/>
      <c r="AF1104" s="50"/>
      <c r="AG1104" s="50"/>
      <c r="AH1104" s="50"/>
      <c r="AI1104" s="50"/>
    </row>
    <row r="1105" spans="9:35">
      <c r="I1105" s="50"/>
      <c r="J1105" s="50"/>
      <c r="K1105" s="50"/>
      <c r="L1105" s="50"/>
      <c r="M1105" s="50"/>
      <c r="N1105" s="50"/>
      <c r="O1105" s="50"/>
      <c r="P1105" s="50"/>
      <c r="Q1105" s="50"/>
      <c r="R1105" s="50"/>
      <c r="S1105" s="50"/>
      <c r="T1105" s="50"/>
      <c r="U1105" s="50"/>
      <c r="V1105" s="50"/>
      <c r="W1105" s="50"/>
      <c r="X1105" s="50"/>
      <c r="Y1105" s="50"/>
      <c r="Z1105" s="50"/>
      <c r="AA1105" s="50"/>
      <c r="AB1105" s="50"/>
      <c r="AC1105" s="50"/>
      <c r="AD1105" s="50"/>
      <c r="AE1105" s="50"/>
      <c r="AF1105" s="50"/>
      <c r="AG1105" s="50"/>
      <c r="AH1105" s="50"/>
      <c r="AI1105" s="50"/>
    </row>
    <row r="1106" spans="9:35">
      <c r="I1106" s="50"/>
      <c r="J1106" s="50"/>
      <c r="K1106" s="50"/>
      <c r="L1106" s="50"/>
      <c r="M1106" s="50"/>
      <c r="N1106" s="50"/>
      <c r="O1106" s="50"/>
      <c r="P1106" s="50"/>
      <c r="Q1106" s="50"/>
      <c r="R1106" s="50"/>
      <c r="S1106" s="50"/>
      <c r="T1106" s="50"/>
      <c r="U1106" s="50"/>
      <c r="V1106" s="50"/>
      <c r="W1106" s="50"/>
      <c r="X1106" s="50"/>
      <c r="Y1106" s="50"/>
      <c r="Z1106" s="50"/>
      <c r="AA1106" s="50"/>
      <c r="AB1106" s="50"/>
      <c r="AC1106" s="50"/>
      <c r="AD1106" s="50"/>
      <c r="AE1106" s="50"/>
      <c r="AF1106" s="50"/>
      <c r="AG1106" s="50"/>
      <c r="AH1106" s="50"/>
      <c r="AI1106" s="50"/>
    </row>
    <row r="1107" spans="9:35">
      <c r="I1107" s="50"/>
      <c r="J1107" s="50"/>
      <c r="K1107" s="50"/>
      <c r="L1107" s="50"/>
      <c r="M1107" s="50"/>
      <c r="N1107" s="50"/>
      <c r="O1107" s="50"/>
      <c r="P1107" s="50"/>
      <c r="Q1107" s="50"/>
      <c r="R1107" s="50"/>
      <c r="S1107" s="50"/>
      <c r="T1107" s="50"/>
      <c r="U1107" s="50"/>
      <c r="V1107" s="50"/>
      <c r="W1107" s="50"/>
      <c r="X1107" s="50"/>
      <c r="Y1107" s="50"/>
      <c r="Z1107" s="50"/>
      <c r="AA1107" s="50"/>
      <c r="AB1107" s="50"/>
      <c r="AC1107" s="50"/>
      <c r="AD1107" s="50"/>
      <c r="AE1107" s="50"/>
      <c r="AF1107" s="50"/>
      <c r="AG1107" s="50"/>
      <c r="AH1107" s="50"/>
      <c r="AI1107" s="50"/>
    </row>
    <row r="1108" spans="9:35">
      <c r="I1108" s="50"/>
      <c r="J1108" s="50"/>
      <c r="K1108" s="50"/>
      <c r="L1108" s="50"/>
      <c r="M1108" s="50"/>
      <c r="N1108" s="50"/>
      <c r="O1108" s="50"/>
      <c r="P1108" s="50"/>
      <c r="Q1108" s="50"/>
      <c r="R1108" s="50"/>
      <c r="S1108" s="50"/>
      <c r="T1108" s="50"/>
      <c r="U1108" s="50"/>
      <c r="V1108" s="50"/>
      <c r="W1108" s="50"/>
      <c r="X1108" s="50"/>
      <c r="Y1108" s="50"/>
      <c r="Z1108" s="50"/>
      <c r="AA1108" s="50"/>
      <c r="AB1108" s="50"/>
      <c r="AC1108" s="50"/>
      <c r="AD1108" s="50"/>
      <c r="AE1108" s="50"/>
      <c r="AF1108" s="50"/>
      <c r="AG1108" s="50"/>
      <c r="AH1108" s="50"/>
      <c r="AI1108" s="50"/>
    </row>
    <row r="1109" spans="9:35">
      <c r="I1109" s="50"/>
      <c r="J1109" s="50"/>
      <c r="K1109" s="50"/>
      <c r="L1109" s="50"/>
      <c r="M1109" s="50"/>
      <c r="N1109" s="50"/>
      <c r="O1109" s="50"/>
      <c r="P1109" s="50"/>
      <c r="Q1109" s="50"/>
      <c r="R1109" s="50"/>
      <c r="S1109" s="50"/>
      <c r="T1109" s="50"/>
      <c r="U1109" s="50"/>
      <c r="V1109" s="50"/>
      <c r="W1109" s="50"/>
      <c r="X1109" s="50"/>
      <c r="Y1109" s="50"/>
      <c r="Z1109" s="50"/>
      <c r="AA1109" s="50"/>
      <c r="AB1109" s="50"/>
      <c r="AC1109" s="50"/>
      <c r="AD1109" s="50"/>
      <c r="AE1109" s="50"/>
      <c r="AF1109" s="50"/>
      <c r="AG1109" s="50"/>
      <c r="AH1109" s="50"/>
      <c r="AI1109" s="50"/>
    </row>
    <row r="1110" spans="9:35">
      <c r="I1110" s="50"/>
      <c r="J1110" s="50"/>
      <c r="K1110" s="50"/>
      <c r="L1110" s="50"/>
      <c r="M1110" s="50"/>
      <c r="N1110" s="50"/>
      <c r="O1110" s="50"/>
      <c r="P1110" s="50"/>
      <c r="Q1110" s="50"/>
      <c r="R1110" s="50"/>
      <c r="S1110" s="50"/>
      <c r="T1110" s="50"/>
      <c r="U1110" s="50"/>
      <c r="V1110" s="50"/>
      <c r="W1110" s="50"/>
      <c r="X1110" s="50"/>
      <c r="Y1110" s="50"/>
      <c r="Z1110" s="50"/>
      <c r="AA1110" s="50"/>
      <c r="AB1110" s="50"/>
      <c r="AC1110" s="50"/>
      <c r="AD1110" s="50"/>
      <c r="AE1110" s="50"/>
      <c r="AF1110" s="50"/>
      <c r="AG1110" s="50"/>
      <c r="AH1110" s="50"/>
      <c r="AI1110" s="50"/>
    </row>
    <row r="1111" spans="9:35">
      <c r="I1111" s="50"/>
      <c r="J1111" s="50"/>
      <c r="K1111" s="50"/>
      <c r="L1111" s="50"/>
      <c r="M1111" s="50"/>
      <c r="N1111" s="50"/>
      <c r="O1111" s="50"/>
      <c r="P1111" s="50"/>
      <c r="Q1111" s="50"/>
      <c r="R1111" s="50"/>
      <c r="S1111" s="50"/>
      <c r="T1111" s="50"/>
      <c r="U1111" s="50"/>
      <c r="V1111" s="50"/>
      <c r="W1111" s="50"/>
      <c r="X1111" s="50"/>
      <c r="Y1111" s="50"/>
      <c r="Z1111" s="50"/>
      <c r="AA1111" s="50"/>
      <c r="AB1111" s="50"/>
      <c r="AC1111" s="50"/>
      <c r="AD1111" s="50"/>
      <c r="AE1111" s="50"/>
      <c r="AF1111" s="50"/>
      <c r="AG1111" s="50"/>
      <c r="AH1111" s="50"/>
      <c r="AI1111" s="50"/>
    </row>
    <row r="1112" spans="9:35">
      <c r="I1112" s="50"/>
      <c r="J1112" s="50"/>
      <c r="K1112" s="50"/>
      <c r="L1112" s="50"/>
      <c r="M1112" s="50"/>
      <c r="N1112" s="50"/>
      <c r="O1112" s="50"/>
      <c r="P1112" s="50"/>
      <c r="Q1112" s="50"/>
      <c r="R1112" s="50"/>
      <c r="S1112" s="50"/>
      <c r="T1112" s="50"/>
      <c r="U1112" s="50"/>
      <c r="V1112" s="50"/>
      <c r="W1112" s="50"/>
      <c r="X1112" s="50"/>
      <c r="Y1112" s="50"/>
      <c r="Z1112" s="50"/>
      <c r="AA1112" s="50"/>
      <c r="AB1112" s="50"/>
      <c r="AC1112" s="50"/>
      <c r="AD1112" s="50"/>
      <c r="AE1112" s="50"/>
      <c r="AF1112" s="50"/>
      <c r="AG1112" s="50"/>
      <c r="AH1112" s="50"/>
      <c r="AI1112" s="50"/>
    </row>
    <row r="1113" spans="9:35">
      <c r="I1113" s="50"/>
      <c r="J1113" s="50"/>
      <c r="K1113" s="50"/>
      <c r="L1113" s="50"/>
      <c r="M1113" s="50"/>
      <c r="N1113" s="50"/>
      <c r="O1113" s="50"/>
      <c r="P1113" s="50"/>
      <c r="Q1113" s="50"/>
      <c r="R1113" s="50"/>
      <c r="S1113" s="50"/>
      <c r="T1113" s="50"/>
      <c r="U1113" s="50"/>
      <c r="V1113" s="50"/>
      <c r="W1113" s="50"/>
      <c r="X1113" s="50"/>
      <c r="Y1113" s="50"/>
      <c r="Z1113" s="50"/>
      <c r="AA1113" s="50"/>
      <c r="AB1113" s="50"/>
      <c r="AC1113" s="50"/>
      <c r="AD1113" s="50"/>
      <c r="AE1113" s="50"/>
      <c r="AF1113" s="50"/>
      <c r="AG1113" s="50"/>
      <c r="AH1113" s="50"/>
      <c r="AI1113" s="50"/>
    </row>
    <row r="1114" spans="9:35">
      <c r="I1114" s="50"/>
      <c r="J1114" s="50"/>
      <c r="K1114" s="50"/>
      <c r="L1114" s="50"/>
      <c r="M1114" s="50"/>
      <c r="N1114" s="50"/>
      <c r="O1114" s="50"/>
      <c r="P1114" s="50"/>
      <c r="Q1114" s="50"/>
      <c r="R1114" s="50"/>
      <c r="S1114" s="50"/>
      <c r="T1114" s="50"/>
      <c r="U1114" s="50"/>
      <c r="V1114" s="50"/>
      <c r="W1114" s="50"/>
      <c r="X1114" s="50"/>
      <c r="Y1114" s="50"/>
      <c r="Z1114" s="50"/>
      <c r="AA1114" s="50"/>
      <c r="AB1114" s="50"/>
      <c r="AC1114" s="50"/>
      <c r="AD1114" s="50"/>
      <c r="AE1114" s="50"/>
      <c r="AF1114" s="50"/>
      <c r="AG1114" s="50"/>
      <c r="AH1114" s="50"/>
      <c r="AI1114" s="50"/>
    </row>
    <row r="1115" spans="9:35">
      <c r="I1115" s="50"/>
      <c r="J1115" s="50"/>
      <c r="K1115" s="50"/>
      <c r="L1115" s="50"/>
      <c r="M1115" s="50"/>
      <c r="N1115" s="50"/>
      <c r="O1115" s="50"/>
      <c r="P1115" s="50"/>
      <c r="Q1115" s="50"/>
      <c r="R1115" s="50"/>
      <c r="S1115" s="50"/>
      <c r="T1115" s="50"/>
      <c r="U1115" s="50"/>
      <c r="V1115" s="50"/>
      <c r="W1115" s="50"/>
      <c r="X1115" s="50"/>
      <c r="Y1115" s="50"/>
      <c r="Z1115" s="50"/>
      <c r="AA1115" s="50"/>
      <c r="AB1115" s="50"/>
      <c r="AC1115" s="50"/>
      <c r="AD1115" s="50"/>
      <c r="AE1115" s="50"/>
      <c r="AF1115" s="50"/>
      <c r="AG1115" s="50"/>
      <c r="AH1115" s="50"/>
      <c r="AI1115" s="50"/>
    </row>
    <row r="1116" spans="9:35">
      <c r="I1116" s="50"/>
      <c r="J1116" s="50"/>
      <c r="K1116" s="50"/>
      <c r="L1116" s="50"/>
      <c r="M1116" s="50"/>
      <c r="N1116" s="50"/>
      <c r="O1116" s="50"/>
      <c r="P1116" s="50"/>
      <c r="Q1116" s="50"/>
      <c r="R1116" s="50"/>
      <c r="S1116" s="50"/>
      <c r="T1116" s="50"/>
      <c r="U1116" s="50"/>
      <c r="V1116" s="50"/>
      <c r="W1116" s="50"/>
      <c r="X1116" s="50"/>
      <c r="Y1116" s="50"/>
      <c r="Z1116" s="50"/>
      <c r="AA1116" s="50"/>
      <c r="AB1116" s="50"/>
      <c r="AC1116" s="50"/>
      <c r="AD1116" s="50"/>
      <c r="AE1116" s="50"/>
      <c r="AF1116" s="50"/>
      <c r="AG1116" s="50"/>
      <c r="AH1116" s="50"/>
      <c r="AI1116" s="50"/>
    </row>
    <row r="1117" spans="9:35">
      <c r="I1117" s="50"/>
      <c r="J1117" s="50"/>
      <c r="K1117" s="50"/>
      <c r="L1117" s="50"/>
      <c r="M1117" s="50"/>
      <c r="N1117" s="50"/>
      <c r="O1117" s="50"/>
      <c r="P1117" s="50"/>
      <c r="Q1117" s="50"/>
      <c r="R1117" s="50"/>
      <c r="S1117" s="50"/>
      <c r="T1117" s="50"/>
      <c r="U1117" s="50"/>
      <c r="V1117" s="50"/>
      <c r="W1117" s="50"/>
      <c r="X1117" s="50"/>
      <c r="Y1117" s="50"/>
      <c r="Z1117" s="50"/>
      <c r="AA1117" s="50"/>
      <c r="AB1117" s="50"/>
      <c r="AC1117" s="50"/>
      <c r="AD1117" s="50"/>
      <c r="AE1117" s="50"/>
      <c r="AF1117" s="50"/>
      <c r="AG1117" s="50"/>
      <c r="AH1117" s="50"/>
      <c r="AI1117" s="50"/>
    </row>
    <row r="1118" spans="9:35">
      <c r="I1118" s="50"/>
      <c r="J1118" s="50"/>
      <c r="K1118" s="50"/>
      <c r="L1118" s="50"/>
      <c r="M1118" s="50"/>
      <c r="N1118" s="50"/>
      <c r="O1118" s="50"/>
      <c r="P1118" s="50"/>
      <c r="Q1118" s="50"/>
      <c r="R1118" s="50"/>
      <c r="S1118" s="50"/>
      <c r="T1118" s="50"/>
      <c r="U1118" s="50"/>
      <c r="V1118" s="50"/>
      <c r="W1118" s="50"/>
      <c r="X1118" s="50"/>
      <c r="Y1118" s="50"/>
      <c r="Z1118" s="50"/>
      <c r="AA1118" s="50"/>
      <c r="AB1118" s="50"/>
      <c r="AC1118" s="50"/>
      <c r="AD1118" s="50"/>
      <c r="AE1118" s="50"/>
      <c r="AF1118" s="50"/>
      <c r="AG1118" s="50"/>
      <c r="AH1118" s="50"/>
      <c r="AI1118" s="50"/>
    </row>
    <row r="1119" spans="9:35">
      <c r="I1119" s="50"/>
      <c r="J1119" s="50"/>
      <c r="K1119" s="50"/>
      <c r="L1119" s="50"/>
      <c r="M1119" s="50"/>
      <c r="N1119" s="50"/>
      <c r="O1119" s="50"/>
      <c r="P1119" s="50"/>
      <c r="Q1119" s="50"/>
      <c r="R1119" s="50"/>
      <c r="S1119" s="50"/>
      <c r="T1119" s="50"/>
      <c r="U1119" s="50"/>
      <c r="V1119" s="50"/>
      <c r="W1119" s="50"/>
      <c r="X1119" s="50"/>
      <c r="Y1119" s="50"/>
      <c r="Z1119" s="50"/>
      <c r="AA1119" s="50"/>
      <c r="AB1119" s="50"/>
      <c r="AC1119" s="50"/>
      <c r="AD1119" s="50"/>
      <c r="AE1119" s="50"/>
      <c r="AF1119" s="50"/>
      <c r="AG1119" s="50"/>
      <c r="AH1119" s="50"/>
      <c r="AI1119" s="50"/>
    </row>
    <row r="1120" spans="9:35">
      <c r="I1120" s="50"/>
      <c r="J1120" s="50"/>
      <c r="K1120" s="50"/>
      <c r="L1120" s="50"/>
      <c r="M1120" s="50"/>
      <c r="N1120" s="50"/>
      <c r="O1120" s="50"/>
      <c r="P1120" s="50"/>
      <c r="Q1120" s="50"/>
      <c r="R1120" s="50"/>
      <c r="S1120" s="50"/>
      <c r="T1120" s="50"/>
      <c r="U1120" s="50"/>
      <c r="V1120" s="50"/>
      <c r="W1120" s="50"/>
      <c r="X1120" s="50"/>
      <c r="Y1120" s="50"/>
      <c r="Z1120" s="50"/>
      <c r="AA1120" s="50"/>
      <c r="AB1120" s="50"/>
      <c r="AC1120" s="50"/>
      <c r="AD1120" s="50"/>
      <c r="AE1120" s="50"/>
      <c r="AF1120" s="50"/>
      <c r="AG1120" s="50"/>
      <c r="AH1120" s="50"/>
      <c r="AI1120" s="50"/>
    </row>
    <row r="1121" spans="9:35">
      <c r="I1121" s="50"/>
      <c r="J1121" s="50"/>
      <c r="K1121" s="50"/>
      <c r="L1121" s="50"/>
      <c r="M1121" s="50"/>
      <c r="N1121" s="50"/>
      <c r="O1121" s="50"/>
      <c r="P1121" s="50"/>
      <c r="Q1121" s="50"/>
      <c r="R1121" s="50"/>
      <c r="S1121" s="50"/>
      <c r="T1121" s="50"/>
      <c r="U1121" s="50"/>
      <c r="V1121" s="50"/>
      <c r="W1121" s="50"/>
      <c r="X1121" s="50"/>
      <c r="Y1121" s="50"/>
      <c r="Z1121" s="50"/>
      <c r="AA1121" s="50"/>
      <c r="AB1121" s="50"/>
      <c r="AC1121" s="50"/>
      <c r="AD1121" s="50"/>
      <c r="AE1121" s="50"/>
      <c r="AF1121" s="50"/>
      <c r="AG1121" s="50"/>
      <c r="AH1121" s="50"/>
      <c r="AI1121" s="50"/>
    </row>
    <row r="1122" spans="9:35">
      <c r="I1122" s="50"/>
      <c r="J1122" s="50"/>
      <c r="K1122" s="50"/>
      <c r="L1122" s="50"/>
      <c r="M1122" s="50"/>
      <c r="N1122" s="50"/>
      <c r="O1122" s="50"/>
      <c r="P1122" s="50"/>
      <c r="Q1122" s="50"/>
      <c r="R1122" s="50"/>
      <c r="S1122" s="50"/>
      <c r="T1122" s="50"/>
      <c r="U1122" s="50"/>
      <c r="V1122" s="50"/>
      <c r="W1122" s="50"/>
      <c r="X1122" s="50"/>
      <c r="Y1122" s="50"/>
      <c r="Z1122" s="50"/>
      <c r="AA1122" s="50"/>
      <c r="AB1122" s="50"/>
      <c r="AC1122" s="50"/>
      <c r="AD1122" s="50"/>
      <c r="AE1122" s="50"/>
      <c r="AF1122" s="50"/>
      <c r="AG1122" s="50"/>
      <c r="AH1122" s="50"/>
      <c r="AI1122" s="50"/>
    </row>
    <row r="1123" spans="9:35">
      <c r="I1123" s="50"/>
      <c r="J1123" s="50"/>
      <c r="K1123" s="50"/>
      <c r="L1123" s="50"/>
      <c r="M1123" s="50"/>
      <c r="N1123" s="50"/>
      <c r="O1123" s="50"/>
      <c r="P1123" s="50"/>
      <c r="Q1123" s="50"/>
      <c r="R1123" s="50"/>
      <c r="S1123" s="50"/>
      <c r="T1123" s="50"/>
      <c r="U1123" s="50"/>
      <c r="V1123" s="50"/>
      <c r="W1123" s="50"/>
      <c r="X1123" s="50"/>
      <c r="Y1123" s="50"/>
      <c r="Z1123" s="50"/>
      <c r="AA1123" s="50"/>
      <c r="AB1123" s="50"/>
      <c r="AC1123" s="50"/>
      <c r="AD1123" s="50"/>
      <c r="AE1123" s="50"/>
      <c r="AF1123" s="50"/>
      <c r="AG1123" s="50"/>
      <c r="AH1123" s="50"/>
      <c r="AI1123" s="50"/>
    </row>
    <row r="1124" spans="9:35">
      <c r="I1124" s="50"/>
      <c r="J1124" s="50"/>
      <c r="K1124" s="50"/>
      <c r="L1124" s="50"/>
      <c r="M1124" s="50"/>
      <c r="N1124" s="50"/>
      <c r="O1124" s="50"/>
      <c r="P1124" s="50"/>
      <c r="Q1124" s="50"/>
      <c r="R1124" s="50"/>
      <c r="S1124" s="50"/>
      <c r="T1124" s="50"/>
      <c r="U1124" s="50"/>
      <c r="V1124" s="50"/>
      <c r="W1124" s="50"/>
      <c r="X1124" s="50"/>
      <c r="Y1124" s="50"/>
      <c r="Z1124" s="50"/>
      <c r="AA1124" s="50"/>
      <c r="AB1124" s="50"/>
      <c r="AC1124" s="50"/>
      <c r="AD1124" s="50"/>
      <c r="AE1124" s="50"/>
      <c r="AF1124" s="50"/>
      <c r="AG1124" s="50"/>
      <c r="AH1124" s="50"/>
      <c r="AI1124" s="50"/>
    </row>
    <row r="1125" spans="9:35">
      <c r="I1125" s="50"/>
      <c r="J1125" s="50"/>
      <c r="K1125" s="50"/>
      <c r="L1125" s="50"/>
      <c r="M1125" s="50"/>
      <c r="N1125" s="50"/>
      <c r="O1125" s="50"/>
      <c r="P1125" s="50"/>
      <c r="Q1125" s="50"/>
      <c r="R1125" s="50"/>
      <c r="S1125" s="50"/>
      <c r="T1125" s="50"/>
      <c r="U1125" s="50"/>
      <c r="V1125" s="50"/>
      <c r="W1125" s="50"/>
      <c r="X1125" s="50"/>
      <c r="Y1125" s="50"/>
      <c r="Z1125" s="50"/>
      <c r="AA1125" s="50"/>
      <c r="AB1125" s="50"/>
      <c r="AC1125" s="50"/>
      <c r="AD1125" s="50"/>
      <c r="AE1125" s="50"/>
      <c r="AF1125" s="50"/>
      <c r="AG1125" s="50"/>
      <c r="AH1125" s="50"/>
      <c r="AI1125" s="50"/>
    </row>
    <row r="1126" spans="9:35">
      <c r="I1126" s="50"/>
      <c r="J1126" s="50"/>
      <c r="K1126" s="50"/>
      <c r="L1126" s="50"/>
      <c r="M1126" s="50"/>
      <c r="N1126" s="50"/>
      <c r="O1126" s="50"/>
      <c r="P1126" s="50"/>
      <c r="Q1126" s="50"/>
      <c r="R1126" s="50"/>
      <c r="S1126" s="50"/>
      <c r="T1126" s="50"/>
      <c r="U1126" s="50"/>
      <c r="V1126" s="50"/>
      <c r="W1126" s="50"/>
      <c r="X1126" s="50"/>
      <c r="Y1126" s="50"/>
      <c r="Z1126" s="50"/>
      <c r="AA1126" s="50"/>
      <c r="AB1126" s="50"/>
      <c r="AC1126" s="50"/>
      <c r="AD1126" s="50"/>
      <c r="AE1126" s="50"/>
      <c r="AF1126" s="50"/>
      <c r="AG1126" s="50"/>
      <c r="AH1126" s="50"/>
      <c r="AI1126" s="50"/>
    </row>
    <row r="1127" spans="9:35">
      <c r="I1127" s="50"/>
      <c r="J1127" s="50"/>
      <c r="K1127" s="50"/>
      <c r="L1127" s="50"/>
      <c r="M1127" s="50"/>
      <c r="N1127" s="50"/>
      <c r="O1127" s="50"/>
      <c r="P1127" s="50"/>
      <c r="Q1127" s="50"/>
      <c r="R1127" s="50"/>
      <c r="S1127" s="50"/>
      <c r="T1127" s="50"/>
      <c r="U1127" s="50"/>
      <c r="V1127" s="50"/>
      <c r="W1127" s="50"/>
      <c r="X1127" s="50"/>
      <c r="Y1127" s="50"/>
      <c r="Z1127" s="50"/>
      <c r="AA1127" s="50"/>
      <c r="AB1127" s="50"/>
      <c r="AC1127" s="50"/>
      <c r="AD1127" s="50"/>
      <c r="AE1127" s="50"/>
      <c r="AF1127" s="50"/>
      <c r="AG1127" s="50"/>
      <c r="AH1127" s="50"/>
      <c r="AI1127" s="50"/>
    </row>
    <row r="1128" spans="9:35">
      <c r="I1128" s="50"/>
      <c r="J1128" s="50"/>
      <c r="K1128" s="50"/>
      <c r="L1128" s="50"/>
      <c r="M1128" s="50"/>
      <c r="N1128" s="50"/>
      <c r="O1128" s="50"/>
      <c r="P1128" s="50"/>
      <c r="Q1128" s="50"/>
      <c r="R1128" s="50"/>
      <c r="S1128" s="50"/>
      <c r="T1128" s="50"/>
      <c r="U1128" s="50"/>
      <c r="V1128" s="50"/>
      <c r="W1128" s="50"/>
      <c r="X1128" s="50"/>
      <c r="Y1128" s="50"/>
      <c r="Z1128" s="50"/>
      <c r="AA1128" s="50"/>
      <c r="AB1128" s="50"/>
      <c r="AC1128" s="50"/>
      <c r="AD1128" s="50"/>
      <c r="AE1128" s="50"/>
      <c r="AF1128" s="50"/>
      <c r="AG1128" s="50"/>
      <c r="AH1128" s="50"/>
      <c r="AI1128" s="50"/>
    </row>
    <row r="1129" spans="9:35">
      <c r="I1129" s="50"/>
      <c r="J1129" s="50"/>
      <c r="K1129" s="50"/>
      <c r="L1129" s="50"/>
      <c r="M1129" s="50"/>
      <c r="N1129" s="50"/>
      <c r="O1129" s="50"/>
      <c r="P1129" s="50"/>
      <c r="Q1129" s="50"/>
      <c r="R1129" s="50"/>
      <c r="S1129" s="50"/>
      <c r="T1129" s="50"/>
      <c r="U1129" s="50"/>
      <c r="V1129" s="50"/>
      <c r="W1129" s="50"/>
      <c r="X1129" s="50"/>
      <c r="Y1129" s="50"/>
      <c r="Z1129" s="50"/>
      <c r="AA1129" s="50"/>
      <c r="AB1129" s="50"/>
      <c r="AC1129" s="50"/>
      <c r="AD1129" s="50"/>
      <c r="AE1129" s="50"/>
      <c r="AF1129" s="50"/>
      <c r="AG1129" s="50"/>
      <c r="AH1129" s="50"/>
      <c r="AI1129" s="50"/>
    </row>
    <row r="1130" spans="9:35">
      <c r="I1130" s="50"/>
      <c r="J1130" s="50"/>
      <c r="K1130" s="50"/>
      <c r="L1130" s="50"/>
      <c r="M1130" s="50"/>
      <c r="N1130" s="50"/>
      <c r="O1130" s="50"/>
      <c r="P1130" s="50"/>
      <c r="Q1130" s="50"/>
      <c r="R1130" s="50"/>
      <c r="S1130" s="50"/>
      <c r="T1130" s="50"/>
      <c r="U1130" s="50"/>
      <c r="V1130" s="50"/>
      <c r="W1130" s="50"/>
      <c r="X1130" s="50"/>
      <c r="Y1130" s="50"/>
      <c r="Z1130" s="50"/>
      <c r="AA1130" s="50"/>
      <c r="AB1130" s="50"/>
      <c r="AC1130" s="50"/>
      <c r="AD1130" s="50"/>
      <c r="AE1130" s="50"/>
      <c r="AF1130" s="50"/>
      <c r="AG1130" s="50"/>
      <c r="AH1130" s="50"/>
      <c r="AI1130" s="50"/>
    </row>
    <row r="1131" spans="9:35">
      <c r="I1131" s="50"/>
      <c r="J1131" s="50"/>
      <c r="K1131" s="50"/>
      <c r="L1131" s="50"/>
      <c r="M1131" s="50"/>
      <c r="N1131" s="50"/>
      <c r="O1131" s="50"/>
      <c r="P1131" s="50"/>
      <c r="Q1131" s="50"/>
      <c r="R1131" s="50"/>
      <c r="S1131" s="50"/>
      <c r="T1131" s="50"/>
      <c r="U1131" s="50"/>
      <c r="V1131" s="50"/>
      <c r="W1131" s="50"/>
      <c r="X1131" s="50"/>
      <c r="Y1131" s="50"/>
      <c r="Z1131" s="50"/>
      <c r="AA1131" s="50"/>
      <c r="AB1131" s="50"/>
      <c r="AC1131" s="50"/>
      <c r="AD1131" s="50"/>
      <c r="AE1131" s="50"/>
      <c r="AF1131" s="50"/>
      <c r="AG1131" s="50"/>
      <c r="AH1131" s="50"/>
      <c r="AI1131" s="50"/>
    </row>
    <row r="1132" spans="9:35">
      <c r="I1132" s="50"/>
      <c r="J1132" s="50"/>
      <c r="K1132" s="50"/>
      <c r="L1132" s="50"/>
      <c r="M1132" s="50"/>
      <c r="N1132" s="50"/>
      <c r="O1132" s="50"/>
      <c r="P1132" s="50"/>
      <c r="Q1132" s="50"/>
      <c r="R1132" s="50"/>
      <c r="S1132" s="50"/>
      <c r="T1132" s="50"/>
      <c r="U1132" s="50"/>
      <c r="V1132" s="50"/>
      <c r="W1132" s="50"/>
      <c r="X1132" s="50"/>
      <c r="Y1132" s="50"/>
      <c r="Z1132" s="50"/>
      <c r="AA1132" s="50"/>
      <c r="AB1132" s="50"/>
      <c r="AC1132" s="50"/>
      <c r="AD1132" s="50"/>
      <c r="AE1132" s="50"/>
      <c r="AF1132" s="50"/>
      <c r="AG1132" s="50"/>
      <c r="AH1132" s="50"/>
      <c r="AI1132" s="50"/>
    </row>
    <row r="1133" spans="9:35">
      <c r="I1133" s="50"/>
      <c r="J1133" s="50"/>
      <c r="K1133" s="50"/>
      <c r="L1133" s="50"/>
      <c r="M1133" s="50"/>
      <c r="N1133" s="50"/>
      <c r="O1133" s="50"/>
      <c r="P1133" s="50"/>
      <c r="Q1133" s="50"/>
      <c r="R1133" s="50"/>
      <c r="S1133" s="50"/>
      <c r="T1133" s="50"/>
      <c r="U1133" s="50"/>
      <c r="V1133" s="50"/>
      <c r="W1133" s="50"/>
      <c r="X1133" s="50"/>
      <c r="Y1133" s="50"/>
      <c r="Z1133" s="50"/>
      <c r="AA1133" s="50"/>
      <c r="AB1133" s="50"/>
      <c r="AC1133" s="50"/>
      <c r="AD1133" s="50"/>
      <c r="AE1133" s="50"/>
      <c r="AF1133" s="50"/>
      <c r="AG1133" s="50"/>
      <c r="AH1133" s="50"/>
      <c r="AI1133" s="50"/>
    </row>
    <row r="1134" spans="9:35">
      <c r="I1134" s="50"/>
      <c r="J1134" s="50"/>
      <c r="K1134" s="50"/>
      <c r="L1134" s="50"/>
      <c r="M1134" s="50"/>
      <c r="N1134" s="50"/>
      <c r="O1134" s="50"/>
      <c r="P1134" s="50"/>
      <c r="Q1134" s="50"/>
      <c r="R1134" s="50"/>
      <c r="S1134" s="50"/>
      <c r="T1134" s="50"/>
      <c r="U1134" s="50"/>
      <c r="V1134" s="50"/>
      <c r="W1134" s="50"/>
      <c r="X1134" s="50"/>
      <c r="Y1134" s="50"/>
      <c r="Z1134" s="50"/>
      <c r="AA1134" s="50"/>
      <c r="AB1134" s="50"/>
      <c r="AC1134" s="50"/>
      <c r="AD1134" s="50"/>
      <c r="AE1134" s="50"/>
      <c r="AF1134" s="50"/>
      <c r="AG1134" s="50"/>
      <c r="AH1134" s="50"/>
      <c r="AI1134" s="50"/>
    </row>
    <row r="1135" spans="9:35">
      <c r="I1135" s="50"/>
      <c r="J1135" s="50"/>
      <c r="K1135" s="50"/>
      <c r="L1135" s="50"/>
      <c r="M1135" s="50"/>
      <c r="N1135" s="50"/>
      <c r="O1135" s="50"/>
      <c r="P1135" s="50"/>
      <c r="Q1135" s="50"/>
      <c r="R1135" s="50"/>
      <c r="S1135" s="50"/>
      <c r="T1135" s="50"/>
      <c r="U1135" s="50"/>
      <c r="V1135" s="50"/>
      <c r="W1135" s="50"/>
      <c r="X1135" s="50"/>
      <c r="Y1135" s="50"/>
      <c r="Z1135" s="50"/>
      <c r="AA1135" s="50"/>
      <c r="AB1135" s="50"/>
      <c r="AC1135" s="50"/>
      <c r="AD1135" s="50"/>
      <c r="AE1135" s="50"/>
      <c r="AF1135" s="50"/>
      <c r="AG1135" s="50"/>
      <c r="AH1135" s="50"/>
      <c r="AI1135" s="50"/>
    </row>
    <row r="1136" spans="9:35">
      <c r="I1136" s="50"/>
      <c r="J1136" s="50"/>
      <c r="K1136" s="50"/>
      <c r="L1136" s="50"/>
      <c r="M1136" s="50"/>
      <c r="N1136" s="50"/>
      <c r="O1136" s="50"/>
      <c r="P1136" s="50"/>
      <c r="Q1136" s="50"/>
      <c r="R1136" s="50"/>
      <c r="S1136" s="50"/>
      <c r="T1136" s="50"/>
      <c r="U1136" s="50"/>
      <c r="V1136" s="50"/>
      <c r="W1136" s="50"/>
      <c r="X1136" s="50"/>
      <c r="Y1136" s="50"/>
      <c r="Z1136" s="50"/>
      <c r="AA1136" s="50"/>
      <c r="AB1136" s="50"/>
      <c r="AC1136" s="50"/>
      <c r="AD1136" s="50"/>
      <c r="AE1136" s="50"/>
      <c r="AF1136" s="50"/>
      <c r="AG1136" s="50"/>
      <c r="AH1136" s="50"/>
      <c r="AI1136" s="50"/>
    </row>
    <row r="1137" spans="9:35">
      <c r="I1137" s="50"/>
      <c r="J1137" s="50"/>
      <c r="K1137" s="50"/>
      <c r="L1137" s="50"/>
      <c r="M1137" s="50"/>
      <c r="N1137" s="50"/>
      <c r="O1137" s="50"/>
      <c r="P1137" s="50"/>
      <c r="Q1137" s="50"/>
      <c r="R1137" s="50"/>
      <c r="S1137" s="50"/>
      <c r="T1137" s="50"/>
      <c r="U1137" s="50"/>
      <c r="V1137" s="50"/>
      <c r="W1137" s="50"/>
      <c r="X1137" s="50"/>
      <c r="Y1137" s="50"/>
      <c r="Z1137" s="50"/>
      <c r="AA1137" s="50"/>
      <c r="AB1137" s="50"/>
      <c r="AC1137" s="50"/>
      <c r="AD1137" s="50"/>
      <c r="AE1137" s="50"/>
      <c r="AF1137" s="50"/>
      <c r="AG1137" s="50"/>
      <c r="AH1137" s="50"/>
      <c r="AI1137" s="50"/>
    </row>
    <row r="1138" spans="9:35">
      <c r="I1138" s="50"/>
      <c r="J1138" s="50"/>
      <c r="K1138" s="50"/>
      <c r="L1138" s="50"/>
      <c r="M1138" s="50"/>
      <c r="N1138" s="50"/>
      <c r="O1138" s="50"/>
      <c r="P1138" s="50"/>
      <c r="Q1138" s="50"/>
      <c r="R1138" s="50"/>
      <c r="S1138" s="50"/>
      <c r="T1138" s="50"/>
      <c r="U1138" s="50"/>
      <c r="V1138" s="50"/>
      <c r="W1138" s="50"/>
      <c r="X1138" s="50"/>
      <c r="Y1138" s="50"/>
      <c r="Z1138" s="50"/>
      <c r="AA1138" s="50"/>
      <c r="AB1138" s="50"/>
      <c r="AC1138" s="50"/>
      <c r="AD1138" s="50"/>
      <c r="AE1138" s="50"/>
      <c r="AF1138" s="50"/>
      <c r="AG1138" s="50"/>
      <c r="AH1138" s="50"/>
      <c r="AI1138" s="50"/>
    </row>
    <row r="1139" spans="9:35">
      <c r="I1139" s="50"/>
      <c r="J1139" s="50"/>
      <c r="K1139" s="50"/>
      <c r="L1139" s="50"/>
      <c r="M1139" s="50"/>
      <c r="N1139" s="50"/>
      <c r="O1139" s="50"/>
      <c r="P1139" s="50"/>
      <c r="Q1139" s="50"/>
      <c r="R1139" s="50"/>
      <c r="S1139" s="50"/>
      <c r="T1139" s="50"/>
      <c r="U1139" s="50"/>
      <c r="V1139" s="50"/>
      <c r="W1139" s="50"/>
      <c r="X1139" s="50"/>
      <c r="Y1139" s="50"/>
      <c r="Z1139" s="50"/>
      <c r="AA1139" s="50"/>
      <c r="AB1139" s="50"/>
      <c r="AC1139" s="50"/>
      <c r="AD1139" s="50"/>
      <c r="AE1139" s="50"/>
      <c r="AF1139" s="50"/>
      <c r="AG1139" s="50"/>
      <c r="AH1139" s="50"/>
      <c r="AI1139" s="50"/>
    </row>
    <row r="1140" spans="9:35">
      <c r="I1140" s="50"/>
      <c r="J1140" s="50"/>
      <c r="K1140" s="50"/>
      <c r="L1140" s="50"/>
      <c r="M1140" s="50"/>
      <c r="N1140" s="50"/>
      <c r="O1140" s="50"/>
      <c r="P1140" s="50"/>
      <c r="Q1140" s="50"/>
      <c r="R1140" s="50"/>
      <c r="S1140" s="50"/>
      <c r="T1140" s="50"/>
      <c r="U1140" s="50"/>
      <c r="V1140" s="50"/>
      <c r="W1140" s="50"/>
      <c r="X1140" s="50"/>
      <c r="Y1140" s="50"/>
      <c r="Z1140" s="50"/>
      <c r="AA1140" s="50"/>
      <c r="AB1140" s="50"/>
      <c r="AC1140" s="50"/>
      <c r="AD1140" s="50"/>
      <c r="AE1140" s="50"/>
      <c r="AF1140" s="50"/>
      <c r="AG1140" s="50"/>
      <c r="AH1140" s="50"/>
      <c r="AI1140" s="50"/>
    </row>
    <row r="1141" spans="9:35">
      <c r="I1141" s="50"/>
      <c r="J1141" s="50"/>
      <c r="K1141" s="50"/>
      <c r="L1141" s="50"/>
      <c r="M1141" s="50"/>
      <c r="N1141" s="50"/>
      <c r="O1141" s="50"/>
      <c r="P1141" s="50"/>
      <c r="Q1141" s="50"/>
      <c r="R1141" s="50"/>
      <c r="S1141" s="50"/>
      <c r="T1141" s="50"/>
      <c r="U1141" s="50"/>
      <c r="V1141" s="50"/>
      <c r="W1141" s="50"/>
      <c r="X1141" s="50"/>
      <c r="Y1141" s="50"/>
      <c r="Z1141" s="50"/>
      <c r="AA1141" s="50"/>
      <c r="AB1141" s="50"/>
      <c r="AC1141" s="50"/>
      <c r="AD1141" s="50"/>
      <c r="AE1141" s="50"/>
      <c r="AF1141" s="50"/>
      <c r="AG1141" s="50"/>
      <c r="AH1141" s="50"/>
      <c r="AI1141" s="50"/>
    </row>
    <row r="1142" spans="9:35">
      <c r="I1142" s="50"/>
      <c r="J1142" s="50"/>
      <c r="K1142" s="50"/>
      <c r="L1142" s="50"/>
      <c r="M1142" s="50"/>
      <c r="N1142" s="50"/>
      <c r="O1142" s="50"/>
      <c r="P1142" s="50"/>
      <c r="Q1142" s="50"/>
      <c r="R1142" s="50"/>
      <c r="S1142" s="50"/>
      <c r="T1142" s="50"/>
      <c r="U1142" s="50"/>
      <c r="V1142" s="50"/>
      <c r="W1142" s="50"/>
      <c r="X1142" s="50"/>
      <c r="Y1142" s="50"/>
      <c r="Z1142" s="50"/>
      <c r="AA1142" s="50"/>
      <c r="AB1142" s="50"/>
      <c r="AC1142" s="50"/>
      <c r="AD1142" s="50"/>
      <c r="AE1142" s="50"/>
      <c r="AF1142" s="50"/>
      <c r="AG1142" s="50"/>
      <c r="AH1142" s="50"/>
      <c r="AI1142" s="50"/>
    </row>
    <row r="1143" spans="9:35">
      <c r="I1143" s="50"/>
      <c r="J1143" s="50"/>
      <c r="K1143" s="50"/>
      <c r="L1143" s="50"/>
      <c r="M1143" s="50"/>
      <c r="N1143" s="50"/>
      <c r="O1143" s="50"/>
      <c r="P1143" s="50"/>
      <c r="Q1143" s="50"/>
      <c r="R1143" s="50"/>
      <c r="S1143" s="50"/>
      <c r="T1143" s="50"/>
      <c r="U1143" s="50"/>
      <c r="V1143" s="50"/>
      <c r="W1143" s="50"/>
      <c r="X1143" s="50"/>
      <c r="Y1143" s="50"/>
      <c r="Z1143" s="50"/>
      <c r="AA1143" s="50"/>
      <c r="AB1143" s="50"/>
      <c r="AC1143" s="50"/>
      <c r="AD1143" s="50"/>
      <c r="AE1143" s="50"/>
      <c r="AF1143" s="50"/>
      <c r="AG1143" s="50"/>
      <c r="AH1143" s="50"/>
      <c r="AI1143" s="50"/>
    </row>
    <row r="1144" spans="9:35">
      <c r="I1144" s="50"/>
      <c r="J1144" s="50"/>
      <c r="K1144" s="50"/>
      <c r="L1144" s="50"/>
      <c r="M1144" s="50"/>
      <c r="N1144" s="50"/>
      <c r="O1144" s="50"/>
      <c r="P1144" s="50"/>
      <c r="Q1144" s="50"/>
      <c r="R1144" s="50"/>
      <c r="S1144" s="50"/>
      <c r="T1144" s="50"/>
      <c r="U1144" s="50"/>
      <c r="V1144" s="50"/>
      <c r="W1144" s="50"/>
      <c r="X1144" s="50"/>
      <c r="Y1144" s="50"/>
      <c r="Z1144" s="50"/>
      <c r="AA1144" s="50"/>
      <c r="AB1144" s="50"/>
      <c r="AC1144" s="50"/>
      <c r="AD1144" s="50"/>
      <c r="AE1144" s="50"/>
      <c r="AF1144" s="50"/>
      <c r="AG1144" s="50"/>
      <c r="AH1144" s="50"/>
      <c r="AI1144" s="50"/>
    </row>
    <row r="1145" spans="9:35">
      <c r="I1145" s="50"/>
      <c r="J1145" s="50"/>
      <c r="K1145" s="50"/>
      <c r="L1145" s="50"/>
      <c r="M1145" s="50"/>
      <c r="N1145" s="50"/>
      <c r="O1145" s="50"/>
      <c r="P1145" s="50"/>
      <c r="Q1145" s="50"/>
      <c r="R1145" s="50"/>
      <c r="S1145" s="50"/>
      <c r="T1145" s="50"/>
      <c r="U1145" s="50"/>
      <c r="V1145" s="50"/>
      <c r="W1145" s="50"/>
      <c r="X1145" s="50"/>
      <c r="Y1145" s="50"/>
      <c r="Z1145" s="50"/>
      <c r="AA1145" s="50"/>
      <c r="AB1145" s="50"/>
      <c r="AC1145" s="50"/>
      <c r="AD1145" s="50"/>
      <c r="AE1145" s="50"/>
      <c r="AF1145" s="50"/>
      <c r="AG1145" s="50"/>
      <c r="AH1145" s="50"/>
      <c r="AI1145" s="50"/>
    </row>
    <row r="1146" spans="9:35">
      <c r="I1146" s="50"/>
      <c r="J1146" s="50"/>
      <c r="K1146" s="50"/>
      <c r="L1146" s="50"/>
      <c r="M1146" s="50"/>
      <c r="N1146" s="50"/>
      <c r="O1146" s="50"/>
      <c r="P1146" s="50"/>
      <c r="Q1146" s="50"/>
      <c r="R1146" s="50"/>
      <c r="S1146" s="50"/>
      <c r="T1146" s="50"/>
      <c r="U1146" s="50"/>
      <c r="V1146" s="50"/>
      <c r="W1146" s="50"/>
      <c r="X1146" s="50"/>
      <c r="Y1146" s="50"/>
      <c r="Z1146" s="50"/>
      <c r="AA1146" s="50"/>
      <c r="AB1146" s="50"/>
      <c r="AC1146" s="50"/>
      <c r="AD1146" s="50"/>
      <c r="AE1146" s="50"/>
      <c r="AF1146" s="50"/>
      <c r="AG1146" s="50"/>
      <c r="AH1146" s="50"/>
      <c r="AI1146" s="50"/>
    </row>
    <row r="1147" spans="9:35">
      <c r="I1147" s="50"/>
      <c r="J1147" s="50"/>
      <c r="K1147" s="50"/>
      <c r="L1147" s="50"/>
      <c r="M1147" s="50"/>
      <c r="N1147" s="50"/>
      <c r="O1147" s="50"/>
      <c r="P1147" s="50"/>
      <c r="Q1147" s="50"/>
      <c r="R1147" s="50"/>
      <c r="S1147" s="50"/>
      <c r="T1147" s="50"/>
      <c r="U1147" s="50"/>
      <c r="V1147" s="50"/>
      <c r="W1147" s="50"/>
      <c r="X1147" s="50"/>
      <c r="Y1147" s="50"/>
      <c r="Z1147" s="50"/>
      <c r="AA1147" s="50"/>
      <c r="AB1147" s="50"/>
      <c r="AC1147" s="50"/>
      <c r="AD1147" s="50"/>
      <c r="AE1147" s="50"/>
      <c r="AF1147" s="50"/>
      <c r="AG1147" s="50"/>
      <c r="AH1147" s="50"/>
      <c r="AI1147" s="50"/>
    </row>
    <row r="1148" spans="9:35">
      <c r="I1148" s="50"/>
      <c r="J1148" s="50"/>
      <c r="K1148" s="50"/>
      <c r="L1148" s="50"/>
      <c r="M1148" s="50"/>
      <c r="N1148" s="50"/>
      <c r="O1148" s="50"/>
      <c r="P1148" s="50"/>
      <c r="Q1148" s="50"/>
      <c r="R1148" s="50"/>
      <c r="S1148" s="50"/>
      <c r="T1148" s="50"/>
      <c r="U1148" s="50"/>
      <c r="V1148" s="50"/>
      <c r="W1148" s="50"/>
      <c r="X1148" s="50"/>
      <c r="Y1148" s="50"/>
      <c r="Z1148" s="50"/>
      <c r="AA1148" s="50"/>
      <c r="AB1148" s="50"/>
      <c r="AC1148" s="50"/>
      <c r="AD1148" s="50"/>
      <c r="AE1148" s="50"/>
      <c r="AF1148" s="50"/>
      <c r="AG1148" s="50"/>
      <c r="AH1148" s="50"/>
      <c r="AI1148" s="50"/>
    </row>
    <row r="1149" spans="9:35">
      <c r="I1149" s="50"/>
      <c r="J1149" s="50"/>
      <c r="K1149" s="50"/>
      <c r="L1149" s="50"/>
      <c r="M1149" s="50"/>
      <c r="N1149" s="50"/>
      <c r="O1149" s="50"/>
      <c r="P1149" s="50"/>
      <c r="Q1149" s="50"/>
      <c r="R1149" s="50"/>
      <c r="S1149" s="50"/>
      <c r="T1149" s="50"/>
      <c r="U1149" s="50"/>
      <c r="V1149" s="50"/>
      <c r="W1149" s="50"/>
      <c r="X1149" s="50"/>
      <c r="Y1149" s="50"/>
      <c r="Z1149" s="50"/>
      <c r="AA1149" s="50"/>
      <c r="AB1149" s="50"/>
      <c r="AC1149" s="50"/>
      <c r="AD1149" s="50"/>
      <c r="AE1149" s="50"/>
      <c r="AF1149" s="50"/>
      <c r="AG1149" s="50"/>
      <c r="AH1149" s="50"/>
      <c r="AI1149" s="50"/>
    </row>
    <row r="1150" spans="9:35">
      <c r="I1150" s="50"/>
      <c r="J1150" s="50"/>
      <c r="K1150" s="50"/>
      <c r="L1150" s="50"/>
      <c r="M1150" s="50"/>
      <c r="N1150" s="50"/>
      <c r="O1150" s="50"/>
      <c r="P1150" s="50"/>
      <c r="Q1150" s="50"/>
      <c r="R1150" s="50"/>
      <c r="S1150" s="50"/>
      <c r="T1150" s="50"/>
      <c r="U1150" s="50"/>
      <c r="V1150" s="50"/>
      <c r="W1150" s="50"/>
      <c r="X1150" s="50"/>
      <c r="Y1150" s="50"/>
      <c r="Z1150" s="50"/>
      <c r="AA1150" s="50"/>
      <c r="AB1150" s="50"/>
      <c r="AC1150" s="50"/>
      <c r="AD1150" s="50"/>
      <c r="AE1150" s="50"/>
      <c r="AF1150" s="50"/>
      <c r="AG1150" s="50"/>
      <c r="AH1150" s="50"/>
      <c r="AI1150" s="50"/>
    </row>
    <row r="1151" spans="9:35">
      <c r="I1151" s="50"/>
      <c r="J1151" s="50"/>
      <c r="K1151" s="50"/>
      <c r="L1151" s="50"/>
      <c r="M1151" s="50"/>
      <c r="N1151" s="50"/>
      <c r="O1151" s="50"/>
      <c r="P1151" s="50"/>
      <c r="Q1151" s="50"/>
      <c r="R1151" s="50"/>
      <c r="S1151" s="50"/>
      <c r="T1151" s="50"/>
      <c r="U1151" s="50"/>
      <c r="V1151" s="50"/>
      <c r="W1151" s="50"/>
      <c r="X1151" s="50"/>
      <c r="Y1151" s="50"/>
      <c r="Z1151" s="50"/>
      <c r="AA1151" s="50"/>
      <c r="AB1151" s="50"/>
      <c r="AC1151" s="50"/>
      <c r="AD1151" s="50"/>
      <c r="AE1151" s="50"/>
      <c r="AF1151" s="50"/>
      <c r="AG1151" s="50"/>
      <c r="AH1151" s="50"/>
      <c r="AI1151" s="50"/>
    </row>
  </sheetData>
  <sheetProtection selectLockedCells="1" selectUnlockedCells="1"/>
  <mergeCells count="3">
    <mergeCell ref="A5:B5"/>
    <mergeCell ref="C5:D5"/>
    <mergeCell ref="B7:C7"/>
  </mergeCells>
  <phoneticPr fontId="0" type="noConversion"/>
  <hyperlinks>
    <hyperlink ref="E6" location="Main!A1" display="Back To Main Page"/>
  </hyperlink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77"/>
  <sheetViews>
    <sheetView zoomScale="70" zoomScaleNormal="70" workbookViewId="0">
      <selection activeCell="I21" sqref="I21"/>
    </sheetView>
  </sheetViews>
  <sheetFormatPr defaultRowHeight="12.75"/>
  <cols>
    <col min="1" max="1" width="4.42578125" style="113" customWidth="1"/>
    <col min="2" max="2" width="10.28515625" style="113" customWidth="1"/>
    <col min="3" max="3" width="10.28515625" style="113" hidden="1" customWidth="1"/>
    <col min="4" max="4" width="24.5703125" style="113" customWidth="1"/>
    <col min="5" max="5" width="8" style="113" customWidth="1"/>
    <col min="6" max="6" width="12.85546875" style="149" customWidth="1"/>
    <col min="7" max="7" width="9.5703125" style="149" customWidth="1"/>
    <col min="8" max="8" width="9.140625" style="149" customWidth="1"/>
    <col min="9" max="9" width="11.42578125" style="149" customWidth="1"/>
    <col min="10" max="10" width="21.7109375" style="141" customWidth="1"/>
    <col min="11" max="11" width="10.85546875" style="149" customWidth="1"/>
    <col min="12" max="12" width="13" style="149" customWidth="1"/>
    <col min="13" max="13" width="12.28515625" style="149" customWidth="1"/>
    <col min="14" max="14" width="12.7109375" style="113" customWidth="1"/>
    <col min="15" max="15" width="13.140625" style="141" customWidth="1"/>
    <col min="16" max="16" width="9.5703125" style="113" customWidth="1"/>
    <col min="17" max="17" width="10.140625" style="113" customWidth="1"/>
    <col min="18" max="18" width="9.140625" style="149" hidden="1" customWidth="1"/>
    <col min="19" max="31" width="9.140625" style="113" customWidth="1"/>
    <col min="32" max="16384" width="9.140625" style="113"/>
  </cols>
  <sheetData>
    <row r="1" spans="1:38">
      <c r="A1" s="1"/>
      <c r="B1" s="1"/>
      <c r="C1" s="1"/>
      <c r="D1" s="1"/>
      <c r="E1" s="1"/>
      <c r="F1" s="49"/>
      <c r="G1" s="49"/>
      <c r="H1" s="49"/>
      <c r="I1" s="49"/>
      <c r="J1" s="9"/>
      <c r="K1" s="49"/>
      <c r="L1" s="49"/>
      <c r="M1" s="49"/>
      <c r="N1" s="1"/>
      <c r="O1" s="9"/>
      <c r="Q1" s="1"/>
      <c r="R1" s="49"/>
      <c r="S1" s="18"/>
      <c r="T1" s="18"/>
      <c r="U1" s="18"/>
      <c r="V1" s="18"/>
      <c r="W1" s="18"/>
      <c r="X1" s="18"/>
      <c r="Y1" s="18"/>
      <c r="Z1" s="18"/>
    </row>
    <row r="2" spans="1:38" ht="12" customHeight="1">
      <c r="A2" s="79"/>
      <c r="B2" s="79"/>
      <c r="C2" s="79"/>
      <c r="D2" s="79"/>
      <c r="E2" s="79"/>
      <c r="F2" s="158"/>
      <c r="G2" s="158"/>
      <c r="H2" s="158"/>
      <c r="I2" s="158"/>
      <c r="J2" s="79"/>
      <c r="K2" s="158"/>
      <c r="L2" s="158"/>
      <c r="M2" s="158"/>
      <c r="N2" s="79"/>
      <c r="O2" s="9"/>
      <c r="Q2" s="1"/>
      <c r="R2" s="49"/>
      <c r="S2" s="18"/>
      <c r="T2" s="18"/>
      <c r="U2" s="18"/>
      <c r="V2" s="18"/>
      <c r="W2" s="18"/>
      <c r="X2" s="18"/>
      <c r="Y2" s="18"/>
      <c r="Z2" s="18"/>
    </row>
    <row r="3" spans="1:38">
      <c r="A3" s="79"/>
      <c r="B3" s="80"/>
      <c r="C3" s="80"/>
      <c r="D3" s="80"/>
      <c r="E3" s="80"/>
      <c r="F3" s="80"/>
      <c r="G3" s="80"/>
      <c r="H3" s="80"/>
      <c r="I3" s="80"/>
      <c r="J3" s="81"/>
      <c r="K3" s="159"/>
      <c r="L3" s="158"/>
      <c r="M3" s="158"/>
      <c r="N3" s="79"/>
      <c r="O3" s="9"/>
      <c r="Q3" s="1"/>
      <c r="R3" s="49"/>
      <c r="S3" s="18"/>
      <c r="T3" s="18"/>
      <c r="U3" s="18"/>
      <c r="V3" s="18"/>
      <c r="W3" s="18"/>
      <c r="X3" s="18"/>
      <c r="Y3" s="18"/>
      <c r="Z3" s="18"/>
    </row>
    <row r="4" spans="1:38">
      <c r="A4" s="79"/>
      <c r="B4" s="80"/>
      <c r="C4" s="80"/>
      <c r="D4" s="80"/>
      <c r="E4" s="80"/>
      <c r="F4" s="80"/>
      <c r="G4" s="80"/>
      <c r="H4" s="80"/>
      <c r="I4" s="82"/>
      <c r="J4" s="81"/>
      <c r="K4" s="159"/>
      <c r="L4" s="158"/>
      <c r="M4" s="158"/>
      <c r="N4" s="79"/>
      <c r="O4" s="9"/>
      <c r="Q4" s="1"/>
      <c r="R4" s="49"/>
      <c r="S4" s="18"/>
      <c r="T4" s="18"/>
      <c r="U4" s="18"/>
      <c r="V4" s="18"/>
      <c r="W4" s="18"/>
      <c r="X4" s="18"/>
      <c r="Y4" s="18"/>
      <c r="Z4" s="18"/>
    </row>
    <row r="5" spans="1:38" ht="25.5">
      <c r="A5" s="18"/>
      <c r="B5" s="18"/>
      <c r="C5" s="18"/>
      <c r="D5" s="18"/>
      <c r="E5" s="18"/>
      <c r="F5" s="87"/>
      <c r="G5" s="87"/>
      <c r="H5" s="87"/>
      <c r="I5" s="87"/>
      <c r="J5" s="140"/>
      <c r="K5" s="87"/>
      <c r="M5" s="160" t="s">
        <v>237</v>
      </c>
      <c r="N5" s="18"/>
      <c r="O5" s="9"/>
      <c r="Q5" s="1"/>
      <c r="R5" s="49"/>
      <c r="S5" s="18"/>
      <c r="T5" s="18"/>
      <c r="U5" s="18"/>
      <c r="V5" s="18"/>
      <c r="W5" s="18"/>
      <c r="X5" s="18"/>
      <c r="Y5" s="18"/>
      <c r="Z5" s="18"/>
    </row>
    <row r="6" spans="1:38" ht="20.25">
      <c r="A6" s="83" t="s">
        <v>3437</v>
      </c>
      <c r="D6" s="18"/>
      <c r="E6" s="18"/>
      <c r="F6" s="87"/>
      <c r="G6" s="87"/>
      <c r="H6" s="87"/>
      <c r="I6" s="87"/>
      <c r="J6" s="140"/>
      <c r="K6" s="87"/>
      <c r="L6" s="87"/>
      <c r="M6" s="161"/>
      <c r="N6" s="18"/>
      <c r="O6" s="9"/>
      <c r="Q6" s="1"/>
      <c r="R6" s="49"/>
      <c r="S6" s="18"/>
      <c r="T6" s="18"/>
      <c r="U6" s="18"/>
      <c r="V6" s="18"/>
      <c r="W6" s="18"/>
      <c r="X6" s="18"/>
      <c r="Y6" s="18"/>
      <c r="Z6" s="18"/>
    </row>
    <row r="7" spans="1:38">
      <c r="A7" s="18"/>
      <c r="B7" s="18"/>
      <c r="C7" s="18"/>
      <c r="D7" s="18"/>
      <c r="E7" s="18"/>
      <c r="F7" s="87"/>
      <c r="G7" s="87"/>
      <c r="H7" s="87"/>
      <c r="I7" s="87"/>
      <c r="J7" s="140"/>
      <c r="K7" s="87"/>
      <c r="L7" s="87"/>
      <c r="M7" s="162">
        <f>Main!B10</f>
        <v>43402</v>
      </c>
      <c r="N7" s="18"/>
      <c r="O7" s="9"/>
      <c r="Q7" s="1"/>
      <c r="R7" s="87"/>
      <c r="S7" s="18"/>
      <c r="T7" s="18"/>
      <c r="U7" s="18"/>
      <c r="V7" s="18"/>
      <c r="W7" s="18"/>
      <c r="X7" s="18"/>
      <c r="Y7" s="18"/>
    </row>
    <row r="8" spans="1:38" ht="15">
      <c r="B8" s="103" t="s">
        <v>377</v>
      </c>
      <c r="C8" s="103"/>
      <c r="D8" s="103"/>
      <c r="E8" s="103"/>
      <c r="F8" s="87"/>
      <c r="G8" s="87"/>
      <c r="H8" s="87"/>
      <c r="I8" s="87"/>
      <c r="J8" s="140"/>
      <c r="K8" s="87"/>
      <c r="L8" s="87"/>
      <c r="M8" s="87"/>
      <c r="N8" s="18"/>
      <c r="O8" s="9"/>
      <c r="Q8" s="1"/>
      <c r="R8" s="49"/>
      <c r="S8" s="18"/>
      <c r="T8" s="18"/>
      <c r="U8" s="18"/>
      <c r="V8" s="18"/>
      <c r="W8" s="18"/>
      <c r="X8" s="18"/>
      <c r="Y8" s="18"/>
      <c r="Z8" s="18"/>
    </row>
    <row r="9" spans="1:38" ht="38.25">
      <c r="A9" s="155" t="s">
        <v>13</v>
      </c>
      <c r="B9" s="84" t="s">
        <v>218</v>
      </c>
      <c r="C9" s="84"/>
      <c r="D9" s="85" t="s">
        <v>257</v>
      </c>
      <c r="E9" s="84" t="s">
        <v>258</v>
      </c>
      <c r="F9" s="84" t="s">
        <v>259</v>
      </c>
      <c r="G9" s="84" t="s">
        <v>341</v>
      </c>
      <c r="H9" s="84" t="s">
        <v>261</v>
      </c>
      <c r="I9" s="84" t="s">
        <v>262</v>
      </c>
      <c r="J9" s="315" t="s">
        <v>263</v>
      </c>
      <c r="K9" s="299" t="s">
        <v>264</v>
      </c>
      <c r="L9" s="298" t="s">
        <v>265</v>
      </c>
      <c r="M9" s="84" t="s">
        <v>266</v>
      </c>
      <c r="N9" s="85" t="s">
        <v>267</v>
      </c>
      <c r="O9" s="84" t="s">
        <v>386</v>
      </c>
      <c r="Q9" s="18"/>
      <c r="R9" s="87"/>
      <c r="S9" s="18"/>
      <c r="T9" s="18"/>
      <c r="U9" s="18"/>
      <c r="V9" s="18"/>
      <c r="W9" s="18"/>
      <c r="X9" s="18"/>
    </row>
    <row r="10" spans="1:38" s="207" customFormat="1" ht="15" customHeight="1">
      <c r="A10" s="409">
        <v>1</v>
      </c>
      <c r="B10" s="410">
        <v>43367</v>
      </c>
      <c r="C10" s="411"/>
      <c r="D10" s="412" t="s">
        <v>142</v>
      </c>
      <c r="E10" s="413" t="s">
        <v>268</v>
      </c>
      <c r="F10" s="414">
        <v>632.5</v>
      </c>
      <c r="G10" s="414">
        <v>610</v>
      </c>
      <c r="H10" s="414">
        <v>605</v>
      </c>
      <c r="I10" s="414" t="s">
        <v>3130</v>
      </c>
      <c r="J10" s="415" t="s">
        <v>3471</v>
      </c>
      <c r="K10" s="416">
        <f t="shared" ref="K10" si="0">H10-F10</f>
        <v>-27.5</v>
      </c>
      <c r="L10" s="417">
        <f t="shared" ref="L10" si="1">K10/F10</f>
        <v>-4.3478260869565216E-2</v>
      </c>
      <c r="M10" s="418" t="s">
        <v>1896</v>
      </c>
      <c r="N10" s="419">
        <v>43377</v>
      </c>
      <c r="O10" s="420"/>
      <c r="P10" s="208"/>
      <c r="Q10" s="208"/>
      <c r="R10" s="280" t="s">
        <v>2109</v>
      </c>
      <c r="S10" s="208"/>
      <c r="T10" s="208"/>
      <c r="U10" s="208"/>
      <c r="V10" s="208"/>
      <c r="W10" s="208"/>
      <c r="X10" s="208"/>
      <c r="Y10" s="208"/>
      <c r="Z10" s="208"/>
      <c r="AA10" s="208"/>
      <c r="AB10" s="208"/>
      <c r="AC10" s="208"/>
      <c r="AD10" s="208"/>
      <c r="AE10" s="208"/>
      <c r="AF10" s="208"/>
      <c r="AG10" s="208"/>
      <c r="AH10" s="208"/>
      <c r="AI10" s="208"/>
      <c r="AJ10" s="208"/>
      <c r="AK10" s="208"/>
      <c r="AL10" s="208"/>
    </row>
    <row r="11" spans="1:38" s="141" customFormat="1">
      <c r="A11" s="361">
        <v>2</v>
      </c>
      <c r="B11" s="362">
        <v>43369</v>
      </c>
      <c r="C11" s="362"/>
      <c r="D11" s="363" t="s">
        <v>138</v>
      </c>
      <c r="E11" s="364" t="s">
        <v>268</v>
      </c>
      <c r="F11" s="364">
        <v>266</v>
      </c>
      <c r="G11" s="361">
        <v>249.7</v>
      </c>
      <c r="H11" s="361">
        <v>274.5</v>
      </c>
      <c r="I11" s="364" t="s">
        <v>3411</v>
      </c>
      <c r="J11" s="365" t="s">
        <v>3436</v>
      </c>
      <c r="K11" s="360">
        <f t="shared" ref="K11:K16" si="2">H11-F11</f>
        <v>8.5</v>
      </c>
      <c r="L11" s="366">
        <f t="shared" ref="L11" si="3">K11/F11</f>
        <v>3.1954887218045111E-2</v>
      </c>
      <c r="M11" s="367" t="s">
        <v>270</v>
      </c>
      <c r="N11" s="368">
        <v>43374</v>
      </c>
      <c r="O11" s="369"/>
      <c r="P11" s="201"/>
      <c r="Q11" s="200"/>
      <c r="R11" s="374" t="s">
        <v>2110</v>
      </c>
      <c r="S11" s="202"/>
      <c r="T11" s="186"/>
      <c r="U11" s="186"/>
      <c r="V11" s="186"/>
      <c r="W11" s="186"/>
      <c r="X11" s="186"/>
      <c r="Y11" s="186"/>
    </row>
    <row r="12" spans="1:38" s="141" customFormat="1">
      <c r="A12" s="361">
        <v>3</v>
      </c>
      <c r="B12" s="362">
        <v>43370</v>
      </c>
      <c r="C12" s="362"/>
      <c r="D12" s="363" t="s">
        <v>99</v>
      </c>
      <c r="E12" s="364" t="s">
        <v>268</v>
      </c>
      <c r="F12" s="364">
        <v>291.5</v>
      </c>
      <c r="G12" s="361">
        <v>278</v>
      </c>
      <c r="H12" s="361">
        <v>301.5</v>
      </c>
      <c r="I12" s="364">
        <v>320</v>
      </c>
      <c r="J12" s="365" t="s">
        <v>3427</v>
      </c>
      <c r="K12" s="360">
        <f t="shared" si="2"/>
        <v>10</v>
      </c>
      <c r="L12" s="366">
        <f t="shared" ref="L12" si="4">K12/F12</f>
        <v>3.430531732418525E-2</v>
      </c>
      <c r="M12" s="367" t="s">
        <v>270</v>
      </c>
      <c r="N12" s="368">
        <v>43374</v>
      </c>
      <c r="O12" s="369"/>
      <c r="P12" s="201"/>
      <c r="Q12" s="200"/>
      <c r="R12" s="374" t="s">
        <v>2109</v>
      </c>
      <c r="S12" s="202"/>
      <c r="T12" s="186"/>
      <c r="U12" s="186"/>
      <c r="V12" s="186"/>
      <c r="W12" s="186"/>
      <c r="X12" s="186"/>
      <c r="Y12" s="186"/>
    </row>
    <row r="13" spans="1:38" s="141" customFormat="1">
      <c r="A13" s="361">
        <v>4</v>
      </c>
      <c r="B13" s="362">
        <v>43371</v>
      </c>
      <c r="C13" s="362"/>
      <c r="D13" s="363" t="s">
        <v>1939</v>
      </c>
      <c r="E13" s="364" t="s">
        <v>268</v>
      </c>
      <c r="F13" s="364">
        <v>520</v>
      </c>
      <c r="G13" s="361">
        <v>499</v>
      </c>
      <c r="H13" s="361">
        <v>538</v>
      </c>
      <c r="I13" s="364" t="s">
        <v>3421</v>
      </c>
      <c r="J13" s="365" t="s">
        <v>3453</v>
      </c>
      <c r="K13" s="360">
        <f t="shared" si="2"/>
        <v>18</v>
      </c>
      <c r="L13" s="366">
        <f t="shared" ref="L13" si="5">K13/F13</f>
        <v>3.4615384615384617E-2</v>
      </c>
      <c r="M13" s="367" t="s">
        <v>270</v>
      </c>
      <c r="N13" s="368">
        <v>43376</v>
      </c>
      <c r="O13" s="369"/>
      <c r="P13" s="201"/>
      <c r="Q13" s="200"/>
      <c r="R13" s="402" t="s">
        <v>2109</v>
      </c>
      <c r="S13" s="202"/>
      <c r="T13" s="186"/>
      <c r="U13" s="186"/>
      <c r="V13" s="186"/>
      <c r="W13" s="186"/>
      <c r="X13" s="186"/>
      <c r="Y13" s="186"/>
    </row>
    <row r="14" spans="1:38" s="207" customFormat="1" ht="15" customHeight="1">
      <c r="A14" s="409">
        <v>5</v>
      </c>
      <c r="B14" s="410">
        <v>43371</v>
      </c>
      <c r="C14" s="411"/>
      <c r="D14" s="412" t="s">
        <v>208</v>
      </c>
      <c r="E14" s="413" t="s">
        <v>268</v>
      </c>
      <c r="F14" s="414">
        <v>1049.5</v>
      </c>
      <c r="G14" s="414">
        <v>1017.7</v>
      </c>
      <c r="H14" s="414">
        <v>998</v>
      </c>
      <c r="I14" s="414" t="s">
        <v>3422</v>
      </c>
      <c r="J14" s="415" t="s">
        <v>3441</v>
      </c>
      <c r="K14" s="416">
        <f t="shared" si="2"/>
        <v>-51.5</v>
      </c>
      <c r="L14" s="417">
        <f t="shared" ref="L14" si="6">K14/F14</f>
        <v>-4.9070986183897096E-2</v>
      </c>
      <c r="M14" s="418" t="s">
        <v>1896</v>
      </c>
      <c r="N14" s="419">
        <v>43376</v>
      </c>
      <c r="O14" s="420"/>
      <c r="P14" s="208"/>
      <c r="Q14" s="208"/>
      <c r="R14" s="280" t="s">
        <v>2110</v>
      </c>
      <c r="S14" s="208"/>
      <c r="T14" s="208"/>
      <c r="U14" s="208"/>
      <c r="V14" s="208"/>
      <c r="W14" s="208"/>
      <c r="X14" s="208"/>
      <c r="Y14" s="208"/>
      <c r="Z14" s="208"/>
      <c r="AA14" s="208"/>
      <c r="AB14" s="208"/>
      <c r="AC14" s="208"/>
      <c r="AD14" s="208"/>
      <c r="AE14" s="208"/>
      <c r="AF14" s="208"/>
      <c r="AG14" s="208"/>
      <c r="AH14" s="208"/>
      <c r="AI14" s="208"/>
      <c r="AJ14" s="208"/>
      <c r="AK14" s="208"/>
      <c r="AL14" s="208"/>
    </row>
    <row r="15" spans="1:38" s="141" customFormat="1">
      <c r="A15" s="361">
        <v>6</v>
      </c>
      <c r="B15" s="362">
        <v>43374</v>
      </c>
      <c r="C15" s="362"/>
      <c r="D15" s="363" t="s">
        <v>114</v>
      </c>
      <c r="E15" s="364" t="s">
        <v>268</v>
      </c>
      <c r="F15" s="364">
        <v>400</v>
      </c>
      <c r="G15" s="361">
        <v>379</v>
      </c>
      <c r="H15" s="361">
        <v>414</v>
      </c>
      <c r="I15" s="364">
        <v>440</v>
      </c>
      <c r="J15" s="365" t="s">
        <v>3434</v>
      </c>
      <c r="K15" s="360">
        <f t="shared" si="2"/>
        <v>14</v>
      </c>
      <c r="L15" s="366">
        <f t="shared" ref="L15:L17" si="7">K15/F15</f>
        <v>3.5000000000000003E-2</v>
      </c>
      <c r="M15" s="367" t="s">
        <v>270</v>
      </c>
      <c r="N15" s="470">
        <v>43374</v>
      </c>
      <c r="O15" s="369"/>
      <c r="P15" s="201"/>
      <c r="Q15" s="200"/>
      <c r="R15" s="374" t="s">
        <v>2109</v>
      </c>
      <c r="S15" s="202"/>
      <c r="T15" s="186"/>
      <c r="U15" s="186"/>
      <c r="V15" s="186"/>
      <c r="W15" s="186"/>
      <c r="X15" s="186"/>
      <c r="Y15" s="186"/>
    </row>
    <row r="16" spans="1:38" s="141" customFormat="1">
      <c r="A16" s="361">
        <v>7</v>
      </c>
      <c r="B16" s="362">
        <v>43374</v>
      </c>
      <c r="C16" s="362"/>
      <c r="D16" s="363" t="s">
        <v>196</v>
      </c>
      <c r="E16" s="364" t="s">
        <v>268</v>
      </c>
      <c r="F16" s="364">
        <v>634</v>
      </c>
      <c r="G16" s="361">
        <v>598.70000000000005</v>
      </c>
      <c r="H16" s="361">
        <v>659</v>
      </c>
      <c r="I16" s="364" t="s">
        <v>3430</v>
      </c>
      <c r="J16" s="365" t="s">
        <v>3435</v>
      </c>
      <c r="K16" s="360">
        <f t="shared" si="2"/>
        <v>25</v>
      </c>
      <c r="L16" s="366">
        <f t="shared" si="7"/>
        <v>3.9432176656151417E-2</v>
      </c>
      <c r="M16" s="367" t="s">
        <v>270</v>
      </c>
      <c r="N16" s="470">
        <v>43374</v>
      </c>
      <c r="O16" s="369"/>
      <c r="P16" s="201"/>
      <c r="Q16" s="200"/>
      <c r="R16" s="374" t="s">
        <v>2110</v>
      </c>
      <c r="S16" s="202"/>
      <c r="T16" s="186"/>
      <c r="U16" s="186"/>
      <c r="V16" s="186"/>
      <c r="W16" s="186"/>
      <c r="X16" s="186"/>
      <c r="Y16" s="186"/>
    </row>
    <row r="17" spans="1:38" s="207" customFormat="1" ht="15" customHeight="1">
      <c r="A17" s="409">
        <v>8</v>
      </c>
      <c r="B17" s="410">
        <v>43376</v>
      </c>
      <c r="C17" s="411"/>
      <c r="D17" s="412" t="s">
        <v>1609</v>
      </c>
      <c r="E17" s="413" t="s">
        <v>268</v>
      </c>
      <c r="F17" s="414">
        <v>402</v>
      </c>
      <c r="G17" s="414">
        <v>384.4</v>
      </c>
      <c r="H17" s="414">
        <v>384.4</v>
      </c>
      <c r="I17" s="414" t="s">
        <v>3455</v>
      </c>
      <c r="J17" s="415" t="s">
        <v>3469</v>
      </c>
      <c r="K17" s="416">
        <f t="shared" ref="K17" si="8">H17-F17</f>
        <v>-17.600000000000023</v>
      </c>
      <c r="L17" s="417">
        <f t="shared" si="7"/>
        <v>-4.3781094527363243E-2</v>
      </c>
      <c r="M17" s="418" t="s">
        <v>1896</v>
      </c>
      <c r="N17" s="419">
        <v>43377</v>
      </c>
      <c r="O17" s="420"/>
      <c r="P17" s="208"/>
      <c r="Q17" s="208"/>
      <c r="R17" s="280" t="s">
        <v>2110</v>
      </c>
      <c r="S17" s="208"/>
      <c r="T17" s="208"/>
      <c r="U17" s="208"/>
      <c r="V17" s="208"/>
      <c r="W17" s="208"/>
      <c r="X17" s="208"/>
      <c r="Y17" s="208"/>
      <c r="Z17" s="208"/>
      <c r="AA17" s="208"/>
      <c r="AB17" s="208"/>
      <c r="AC17" s="208"/>
      <c r="AD17" s="208"/>
      <c r="AE17" s="208"/>
      <c r="AF17" s="208"/>
      <c r="AG17" s="208"/>
      <c r="AH17" s="208"/>
      <c r="AI17" s="208"/>
      <c r="AJ17" s="208"/>
      <c r="AK17" s="208"/>
      <c r="AL17" s="208"/>
    </row>
    <row r="18" spans="1:38" s="207" customFormat="1" ht="15" customHeight="1">
      <c r="A18" s="409">
        <v>9</v>
      </c>
      <c r="B18" s="410">
        <v>43376</v>
      </c>
      <c r="C18" s="411"/>
      <c r="D18" s="412" t="s">
        <v>232</v>
      </c>
      <c r="E18" s="413" t="s">
        <v>268</v>
      </c>
      <c r="F18" s="414">
        <v>1133</v>
      </c>
      <c r="G18" s="414">
        <v>1078</v>
      </c>
      <c r="H18" s="414">
        <v>1073</v>
      </c>
      <c r="I18" s="414" t="s">
        <v>3456</v>
      </c>
      <c r="J18" s="415" t="s">
        <v>3470</v>
      </c>
      <c r="K18" s="416">
        <f t="shared" ref="K18" si="9">H18-F18</f>
        <v>-60</v>
      </c>
      <c r="L18" s="417">
        <f t="shared" ref="L18" si="10">K18/F18</f>
        <v>-5.2956751985878202E-2</v>
      </c>
      <c r="M18" s="418" t="s">
        <v>1896</v>
      </c>
      <c r="N18" s="419">
        <v>43377</v>
      </c>
      <c r="O18" s="420"/>
      <c r="P18" s="208"/>
      <c r="Q18" s="208"/>
      <c r="R18" s="280" t="s">
        <v>2109</v>
      </c>
      <c r="S18" s="208"/>
      <c r="T18" s="208"/>
      <c r="U18" s="208"/>
      <c r="V18" s="208"/>
      <c r="W18" s="208"/>
      <c r="X18" s="208"/>
      <c r="Y18" s="208"/>
      <c r="Z18" s="208"/>
      <c r="AA18" s="208"/>
      <c r="AB18" s="208"/>
      <c r="AC18" s="208"/>
      <c r="AD18" s="208"/>
      <c r="AE18" s="208"/>
      <c r="AF18" s="208"/>
      <c r="AG18" s="208"/>
      <c r="AH18" s="208"/>
      <c r="AI18" s="208"/>
      <c r="AJ18" s="208"/>
      <c r="AK18" s="208"/>
      <c r="AL18" s="208"/>
    </row>
    <row r="19" spans="1:38" s="207" customFormat="1" ht="15" customHeight="1">
      <c r="A19" s="409">
        <v>10</v>
      </c>
      <c r="B19" s="410">
        <v>43376</v>
      </c>
      <c r="C19" s="411"/>
      <c r="D19" s="412" t="s">
        <v>94</v>
      </c>
      <c r="E19" s="413" t="s">
        <v>268</v>
      </c>
      <c r="F19" s="414">
        <v>1655</v>
      </c>
      <c r="G19" s="414">
        <v>1597.7</v>
      </c>
      <c r="H19" s="414">
        <v>1570</v>
      </c>
      <c r="I19" s="414" t="s">
        <v>3457</v>
      </c>
      <c r="J19" s="415" t="s">
        <v>3472</v>
      </c>
      <c r="K19" s="416">
        <f t="shared" ref="K19" si="11">H19-F19</f>
        <v>-85</v>
      </c>
      <c r="L19" s="417">
        <f t="shared" ref="L19" si="12">K19/F19</f>
        <v>-5.1359516616314202E-2</v>
      </c>
      <c r="M19" s="418" t="s">
        <v>1896</v>
      </c>
      <c r="N19" s="419">
        <v>43377</v>
      </c>
      <c r="O19" s="420"/>
      <c r="P19" s="208"/>
      <c r="Q19" s="208"/>
      <c r="R19" s="280" t="s">
        <v>2110</v>
      </c>
      <c r="S19" s="208"/>
      <c r="T19" s="208"/>
      <c r="U19" s="208"/>
      <c r="V19" s="208"/>
      <c r="W19" s="208"/>
      <c r="X19" s="208"/>
      <c r="Y19" s="208"/>
      <c r="Z19" s="208"/>
      <c r="AA19" s="208"/>
      <c r="AB19" s="208"/>
      <c r="AC19" s="208"/>
      <c r="AD19" s="208"/>
      <c r="AE19" s="208"/>
      <c r="AF19" s="208"/>
      <c r="AG19" s="208"/>
      <c r="AH19" s="208"/>
      <c r="AI19" s="208"/>
      <c r="AJ19" s="208"/>
      <c r="AK19" s="208"/>
      <c r="AL19" s="208"/>
    </row>
    <row r="20" spans="1:38" s="207" customFormat="1" ht="15" customHeight="1">
      <c r="A20" s="409">
        <v>11</v>
      </c>
      <c r="B20" s="410">
        <v>43377</v>
      </c>
      <c r="C20" s="411"/>
      <c r="D20" s="412" t="s">
        <v>1939</v>
      </c>
      <c r="E20" s="413" t="s">
        <v>268</v>
      </c>
      <c r="F20" s="414">
        <v>512.54999999999995</v>
      </c>
      <c r="G20" s="414">
        <v>489</v>
      </c>
      <c r="H20" s="414">
        <v>492</v>
      </c>
      <c r="I20" s="414" t="s">
        <v>3468</v>
      </c>
      <c r="J20" s="415" t="s">
        <v>3478</v>
      </c>
      <c r="K20" s="416">
        <f t="shared" ref="K20" si="13">H20-F20</f>
        <v>-20.549999999999955</v>
      </c>
      <c r="L20" s="417">
        <f t="shared" ref="L20" si="14">K20/F20</f>
        <v>-4.0093649400058447E-2</v>
      </c>
      <c r="M20" s="418" t="s">
        <v>1896</v>
      </c>
      <c r="N20" s="419">
        <v>43378</v>
      </c>
      <c r="O20" s="420"/>
      <c r="P20" s="208"/>
      <c r="Q20" s="208"/>
      <c r="R20" s="280" t="s">
        <v>2109</v>
      </c>
      <c r="S20" s="208"/>
      <c r="T20" s="208"/>
      <c r="U20" s="208"/>
      <c r="V20" s="208"/>
      <c r="W20" s="208"/>
      <c r="X20" s="208"/>
      <c r="Y20" s="208"/>
      <c r="Z20" s="208"/>
      <c r="AA20" s="208"/>
      <c r="AB20" s="208"/>
      <c r="AC20" s="208"/>
      <c r="AD20" s="208"/>
      <c r="AE20" s="208"/>
      <c r="AF20" s="208"/>
      <c r="AG20" s="208"/>
      <c r="AH20" s="208"/>
      <c r="AI20" s="208"/>
      <c r="AJ20" s="208"/>
      <c r="AK20" s="208"/>
      <c r="AL20" s="208"/>
    </row>
    <row r="21" spans="1:38" s="207" customFormat="1" ht="15" customHeight="1">
      <c r="A21" s="409">
        <v>12</v>
      </c>
      <c r="B21" s="410">
        <v>43378</v>
      </c>
      <c r="C21" s="411"/>
      <c r="D21" s="412" t="s">
        <v>99</v>
      </c>
      <c r="E21" s="413" t="s">
        <v>268</v>
      </c>
      <c r="F21" s="414">
        <v>283</v>
      </c>
      <c r="G21" s="414">
        <v>274</v>
      </c>
      <c r="H21" s="414">
        <v>270</v>
      </c>
      <c r="I21" s="414">
        <v>300</v>
      </c>
      <c r="J21" s="415" t="s">
        <v>3524</v>
      </c>
      <c r="K21" s="416">
        <f t="shared" ref="K21:K22" si="15">H21-F21</f>
        <v>-13</v>
      </c>
      <c r="L21" s="417">
        <f t="shared" ref="L21:L22" si="16">K21/F21</f>
        <v>-4.5936395759717315E-2</v>
      </c>
      <c r="M21" s="418" t="s">
        <v>1896</v>
      </c>
      <c r="N21" s="419">
        <v>43382</v>
      </c>
      <c r="O21" s="420"/>
      <c r="P21" s="208"/>
      <c r="Q21" s="208"/>
      <c r="R21" s="280" t="s">
        <v>2109</v>
      </c>
      <c r="S21" s="208"/>
      <c r="T21" s="208"/>
      <c r="U21" s="208"/>
      <c r="V21" s="208"/>
      <c r="W21" s="208"/>
      <c r="X21" s="208"/>
      <c r="Y21" s="208"/>
      <c r="Z21" s="208"/>
      <c r="AA21" s="208"/>
      <c r="AB21" s="208"/>
      <c r="AC21" s="208"/>
      <c r="AD21" s="208"/>
      <c r="AE21" s="208"/>
      <c r="AF21" s="208"/>
      <c r="AG21" s="208"/>
      <c r="AH21" s="208"/>
      <c r="AI21" s="208"/>
      <c r="AJ21" s="208"/>
      <c r="AK21" s="208"/>
      <c r="AL21" s="208"/>
    </row>
    <row r="22" spans="1:38" s="141" customFormat="1">
      <c r="A22" s="361">
        <v>13</v>
      </c>
      <c r="B22" s="362">
        <v>43381</v>
      </c>
      <c r="C22" s="362"/>
      <c r="D22" s="363" t="s">
        <v>1939</v>
      </c>
      <c r="E22" s="364" t="s">
        <v>268</v>
      </c>
      <c r="F22" s="364">
        <v>498.5</v>
      </c>
      <c r="G22" s="361">
        <v>479</v>
      </c>
      <c r="H22" s="361">
        <v>514.5</v>
      </c>
      <c r="I22" s="364" t="s">
        <v>3497</v>
      </c>
      <c r="J22" s="365" t="s">
        <v>3535</v>
      </c>
      <c r="K22" s="360">
        <f t="shared" si="15"/>
        <v>16</v>
      </c>
      <c r="L22" s="366">
        <f t="shared" si="16"/>
        <v>3.2096288866599799E-2</v>
      </c>
      <c r="M22" s="367" t="s">
        <v>270</v>
      </c>
      <c r="N22" s="368">
        <v>43383</v>
      </c>
      <c r="O22" s="369"/>
      <c r="P22" s="201"/>
      <c r="Q22" s="200"/>
      <c r="R22" s="469" t="s">
        <v>2109</v>
      </c>
      <c r="S22" s="202"/>
      <c r="T22" s="186"/>
      <c r="U22" s="186"/>
      <c r="V22" s="186"/>
      <c r="W22" s="186"/>
      <c r="X22" s="186"/>
      <c r="Y22" s="186"/>
    </row>
    <row r="23" spans="1:38" s="141" customFormat="1">
      <c r="A23" s="361">
        <v>14</v>
      </c>
      <c r="B23" s="362">
        <v>43383</v>
      </c>
      <c r="C23" s="362"/>
      <c r="D23" s="363" t="s">
        <v>138</v>
      </c>
      <c r="E23" s="364" t="s">
        <v>268</v>
      </c>
      <c r="F23" s="364">
        <v>263</v>
      </c>
      <c r="G23" s="361">
        <v>249.7</v>
      </c>
      <c r="H23" s="361">
        <v>272.5</v>
      </c>
      <c r="I23" s="364" t="s">
        <v>3528</v>
      </c>
      <c r="J23" s="365" t="s">
        <v>3529</v>
      </c>
      <c r="K23" s="360">
        <f t="shared" ref="K23:K24" si="17">H23-F23</f>
        <v>9.5</v>
      </c>
      <c r="L23" s="366">
        <f t="shared" ref="L23:L24" si="18">K23/F23</f>
        <v>3.6121673003802278E-2</v>
      </c>
      <c r="M23" s="367" t="s">
        <v>270</v>
      </c>
      <c r="N23" s="470">
        <v>43383</v>
      </c>
      <c r="O23" s="369"/>
      <c r="P23" s="201"/>
      <c r="Q23" s="200"/>
      <c r="R23" s="469" t="s">
        <v>2110</v>
      </c>
      <c r="S23" s="202"/>
      <c r="T23" s="186"/>
      <c r="U23" s="186"/>
      <c r="V23" s="186"/>
      <c r="W23" s="186"/>
      <c r="X23" s="186"/>
      <c r="Y23" s="186"/>
    </row>
    <row r="24" spans="1:38" s="141" customFormat="1">
      <c r="A24" s="361">
        <v>15</v>
      </c>
      <c r="B24" s="362">
        <v>43383</v>
      </c>
      <c r="C24" s="362"/>
      <c r="D24" s="363" t="s">
        <v>203</v>
      </c>
      <c r="E24" s="364" t="s">
        <v>268</v>
      </c>
      <c r="F24" s="364">
        <v>200.5</v>
      </c>
      <c r="G24" s="361">
        <v>189.7</v>
      </c>
      <c r="H24" s="361">
        <v>211.5</v>
      </c>
      <c r="I24" s="364" t="s">
        <v>3532</v>
      </c>
      <c r="J24" s="365" t="s">
        <v>3584</v>
      </c>
      <c r="K24" s="360">
        <f t="shared" si="17"/>
        <v>11</v>
      </c>
      <c r="L24" s="366">
        <f t="shared" si="18"/>
        <v>5.4862842892768077E-2</v>
      </c>
      <c r="M24" s="367" t="s">
        <v>270</v>
      </c>
      <c r="N24" s="368">
        <v>43388</v>
      </c>
      <c r="O24" s="369"/>
      <c r="P24" s="201"/>
      <c r="Q24" s="200"/>
      <c r="R24" s="494" t="s">
        <v>2110</v>
      </c>
      <c r="S24" s="202"/>
      <c r="T24" s="186"/>
      <c r="U24" s="186"/>
      <c r="V24" s="186"/>
      <c r="W24" s="186"/>
      <c r="X24" s="186"/>
      <c r="Y24" s="186"/>
    </row>
    <row r="25" spans="1:38" s="141" customFormat="1">
      <c r="A25" s="361">
        <v>16</v>
      </c>
      <c r="B25" s="362">
        <v>43383</v>
      </c>
      <c r="C25" s="362"/>
      <c r="D25" s="363" t="s">
        <v>41</v>
      </c>
      <c r="E25" s="364" t="s">
        <v>268</v>
      </c>
      <c r="F25" s="364">
        <v>1207.5</v>
      </c>
      <c r="G25" s="361">
        <v>1148</v>
      </c>
      <c r="H25" s="361">
        <v>1249</v>
      </c>
      <c r="I25" s="364" t="s">
        <v>3533</v>
      </c>
      <c r="J25" s="365" t="s">
        <v>3570</v>
      </c>
      <c r="K25" s="360">
        <f t="shared" ref="K25" si="19">H25-F25</f>
        <v>41.5</v>
      </c>
      <c r="L25" s="366">
        <f t="shared" ref="L25" si="20">K25/F25</f>
        <v>3.4368530020703933E-2</v>
      </c>
      <c r="M25" s="367" t="s">
        <v>270</v>
      </c>
      <c r="N25" s="368">
        <v>43385</v>
      </c>
      <c r="O25" s="369"/>
      <c r="P25" s="201"/>
      <c r="Q25" s="200"/>
      <c r="R25" s="491" t="s">
        <v>2109</v>
      </c>
      <c r="S25" s="202"/>
      <c r="T25" s="186"/>
      <c r="U25" s="186"/>
      <c r="V25" s="186"/>
      <c r="W25" s="186"/>
      <c r="X25" s="186"/>
      <c r="Y25" s="186"/>
    </row>
    <row r="26" spans="1:38" s="141" customFormat="1">
      <c r="A26" s="361">
        <v>17</v>
      </c>
      <c r="B26" s="362">
        <v>43383</v>
      </c>
      <c r="C26" s="362"/>
      <c r="D26" s="363" t="s">
        <v>242</v>
      </c>
      <c r="E26" s="364" t="s">
        <v>268</v>
      </c>
      <c r="F26" s="364">
        <v>301</v>
      </c>
      <c r="G26" s="361">
        <v>289.7</v>
      </c>
      <c r="H26" s="361">
        <v>310.5</v>
      </c>
      <c r="I26" s="364" t="s">
        <v>3540</v>
      </c>
      <c r="J26" s="365" t="s">
        <v>3529</v>
      </c>
      <c r="K26" s="360">
        <f t="shared" ref="K26" si="21">H26-F26</f>
        <v>9.5</v>
      </c>
      <c r="L26" s="366">
        <f t="shared" ref="L26" si="22">K26/F26</f>
        <v>3.1561461794019932E-2</v>
      </c>
      <c r="M26" s="367" t="s">
        <v>270</v>
      </c>
      <c r="N26" s="368">
        <v>43385</v>
      </c>
      <c r="O26" s="369"/>
      <c r="P26" s="201"/>
      <c r="Q26" s="200"/>
      <c r="R26" s="491" t="s">
        <v>2110</v>
      </c>
      <c r="S26" s="202"/>
      <c r="T26" s="186"/>
      <c r="U26" s="186"/>
      <c r="V26" s="186"/>
      <c r="W26" s="186"/>
      <c r="X26" s="186"/>
      <c r="Y26" s="186"/>
    </row>
    <row r="27" spans="1:38" s="207" customFormat="1" ht="15" customHeight="1">
      <c r="A27" s="361">
        <v>18</v>
      </c>
      <c r="B27" s="362">
        <v>43383</v>
      </c>
      <c r="C27" s="362"/>
      <c r="D27" s="363" t="s">
        <v>60</v>
      </c>
      <c r="E27" s="364" t="s">
        <v>268</v>
      </c>
      <c r="F27" s="364">
        <v>407</v>
      </c>
      <c r="G27" s="361">
        <v>389</v>
      </c>
      <c r="H27" s="361">
        <v>420.5</v>
      </c>
      <c r="I27" s="364">
        <v>445</v>
      </c>
      <c r="J27" s="365" t="s">
        <v>3612</v>
      </c>
      <c r="K27" s="360">
        <f t="shared" ref="K27" si="23">H27-F27</f>
        <v>13.5</v>
      </c>
      <c r="L27" s="366">
        <f t="shared" ref="L27" si="24">K27/F27</f>
        <v>3.3169533169533166E-2</v>
      </c>
      <c r="M27" s="367" t="s">
        <v>270</v>
      </c>
      <c r="N27" s="368">
        <v>43390</v>
      </c>
      <c r="O27" s="369"/>
      <c r="P27" s="208"/>
      <c r="Q27" s="208"/>
      <c r="R27" s="280" t="s">
        <v>2109</v>
      </c>
      <c r="S27" s="208"/>
      <c r="T27" s="208"/>
      <c r="U27" s="208"/>
      <c r="V27" s="208"/>
      <c r="W27" s="208"/>
      <c r="X27" s="208"/>
      <c r="Y27" s="208"/>
      <c r="Z27" s="208"/>
      <c r="AA27" s="208"/>
      <c r="AB27" s="208"/>
      <c r="AC27" s="208"/>
      <c r="AD27" s="208"/>
      <c r="AE27" s="208"/>
      <c r="AF27" s="208"/>
      <c r="AG27" s="208"/>
      <c r="AH27" s="208"/>
      <c r="AI27" s="208"/>
      <c r="AJ27" s="208"/>
      <c r="AK27" s="208"/>
      <c r="AL27" s="208"/>
    </row>
    <row r="28" spans="1:38" s="141" customFormat="1">
      <c r="A28" s="361">
        <v>19</v>
      </c>
      <c r="B28" s="362">
        <v>43384</v>
      </c>
      <c r="C28" s="362"/>
      <c r="D28" s="363" t="s">
        <v>1939</v>
      </c>
      <c r="E28" s="364" t="s">
        <v>268</v>
      </c>
      <c r="F28" s="364">
        <v>511</v>
      </c>
      <c r="G28" s="361">
        <v>493</v>
      </c>
      <c r="H28" s="361">
        <v>525.5</v>
      </c>
      <c r="I28" s="364" t="s">
        <v>3556</v>
      </c>
      <c r="J28" s="365" t="s">
        <v>3561</v>
      </c>
      <c r="K28" s="360">
        <f t="shared" ref="K28" si="25">H28-F28</f>
        <v>14.5</v>
      </c>
      <c r="L28" s="366">
        <f t="shared" ref="L28" si="26">K28/F28</f>
        <v>2.8375733855185908E-2</v>
      </c>
      <c r="M28" s="367" t="s">
        <v>270</v>
      </c>
      <c r="N28" s="470">
        <v>43384</v>
      </c>
      <c r="O28" s="369"/>
      <c r="P28" s="201"/>
      <c r="Q28" s="200"/>
      <c r="R28" s="488" t="s">
        <v>2109</v>
      </c>
      <c r="S28" s="202"/>
      <c r="T28" s="186"/>
      <c r="U28" s="186"/>
      <c r="V28" s="186"/>
      <c r="W28" s="186"/>
      <c r="X28" s="186"/>
      <c r="Y28" s="186"/>
    </row>
    <row r="29" spans="1:38" s="141" customFormat="1">
      <c r="A29" s="361">
        <v>20</v>
      </c>
      <c r="B29" s="362">
        <v>43384</v>
      </c>
      <c r="C29" s="362"/>
      <c r="D29" s="363" t="s">
        <v>352</v>
      </c>
      <c r="E29" s="364" t="s">
        <v>268</v>
      </c>
      <c r="F29" s="364">
        <v>462.5</v>
      </c>
      <c r="G29" s="361">
        <v>436.6</v>
      </c>
      <c r="H29" s="361">
        <v>478.5</v>
      </c>
      <c r="I29" s="364" t="s">
        <v>3557</v>
      </c>
      <c r="J29" s="365" t="s">
        <v>3535</v>
      </c>
      <c r="K29" s="360">
        <f t="shared" ref="K29:K30" si="27">H29-F29</f>
        <v>16</v>
      </c>
      <c r="L29" s="366">
        <f t="shared" ref="L29:L30" si="28">K29/F29</f>
        <v>3.4594594594594595E-2</v>
      </c>
      <c r="M29" s="367" t="s">
        <v>270</v>
      </c>
      <c r="N29" s="470">
        <v>43384</v>
      </c>
      <c r="O29" s="369"/>
      <c r="P29" s="201"/>
      <c r="Q29" s="200"/>
      <c r="R29" s="488" t="s">
        <v>2110</v>
      </c>
      <c r="S29" s="202"/>
      <c r="T29" s="186"/>
      <c r="U29" s="186"/>
      <c r="V29" s="186"/>
      <c r="W29" s="186"/>
      <c r="X29" s="186"/>
      <c r="Y29" s="186"/>
    </row>
    <row r="30" spans="1:38" s="141" customFormat="1">
      <c r="A30" s="361">
        <v>21</v>
      </c>
      <c r="B30" s="362">
        <v>43385</v>
      </c>
      <c r="C30" s="362"/>
      <c r="D30" s="363" t="s">
        <v>139</v>
      </c>
      <c r="E30" s="364" t="s">
        <v>3608</v>
      </c>
      <c r="F30" s="364">
        <v>900</v>
      </c>
      <c r="G30" s="361">
        <v>853</v>
      </c>
      <c r="H30" s="361">
        <v>936.75</v>
      </c>
      <c r="I30" s="364" t="s">
        <v>3571</v>
      </c>
      <c r="J30" s="365" t="s">
        <v>3609</v>
      </c>
      <c r="K30" s="360">
        <f t="shared" si="27"/>
        <v>36.75</v>
      </c>
      <c r="L30" s="366">
        <f t="shared" si="28"/>
        <v>4.0833333333333333E-2</v>
      </c>
      <c r="M30" s="367" t="s">
        <v>270</v>
      </c>
      <c r="N30" s="368">
        <v>43389</v>
      </c>
      <c r="O30" s="369"/>
      <c r="P30" s="201"/>
      <c r="Q30" s="200"/>
      <c r="R30" s="494" t="s">
        <v>2110</v>
      </c>
      <c r="S30" s="202"/>
      <c r="T30" s="186"/>
      <c r="U30" s="186"/>
      <c r="V30" s="186"/>
      <c r="W30" s="186"/>
      <c r="X30" s="186"/>
      <c r="Y30" s="186"/>
    </row>
    <row r="31" spans="1:38" s="141" customFormat="1">
      <c r="A31" s="361">
        <v>22</v>
      </c>
      <c r="B31" s="362">
        <v>43388</v>
      </c>
      <c r="C31" s="362"/>
      <c r="D31" s="363" t="s">
        <v>41</v>
      </c>
      <c r="E31" s="364" t="s">
        <v>268</v>
      </c>
      <c r="F31" s="364">
        <v>1245</v>
      </c>
      <c r="G31" s="361">
        <v>1190</v>
      </c>
      <c r="H31" s="361">
        <v>1283.5</v>
      </c>
      <c r="I31" s="364" t="s">
        <v>3593</v>
      </c>
      <c r="J31" s="365" t="s">
        <v>3636</v>
      </c>
      <c r="K31" s="360">
        <f t="shared" ref="K31" si="29">H31-F31</f>
        <v>38.5</v>
      </c>
      <c r="L31" s="366">
        <f t="shared" ref="L31" si="30">K31/F31</f>
        <v>3.0923694779116467E-2</v>
      </c>
      <c r="M31" s="367" t="s">
        <v>270</v>
      </c>
      <c r="N31" s="368">
        <v>43392</v>
      </c>
      <c r="O31" s="369"/>
      <c r="P31" s="201"/>
      <c r="Q31" s="200"/>
      <c r="R31" s="499" t="s">
        <v>2109</v>
      </c>
      <c r="S31" s="202"/>
      <c r="T31" s="186"/>
      <c r="U31" s="186"/>
      <c r="V31" s="186"/>
      <c r="W31" s="186"/>
      <c r="X31" s="186"/>
      <c r="Y31" s="186"/>
    </row>
    <row r="32" spans="1:38" s="141" customFormat="1">
      <c r="A32" s="361">
        <v>23</v>
      </c>
      <c r="B32" s="362">
        <v>43389</v>
      </c>
      <c r="C32" s="362"/>
      <c r="D32" s="363" t="s">
        <v>352</v>
      </c>
      <c r="E32" s="364" t="s">
        <v>3637</v>
      </c>
      <c r="F32" s="364">
        <v>527.5</v>
      </c>
      <c r="G32" s="361">
        <v>551</v>
      </c>
      <c r="H32" s="361">
        <v>505.75</v>
      </c>
      <c r="I32" s="364" t="s">
        <v>3601</v>
      </c>
      <c r="J32" s="365" t="s">
        <v>3677</v>
      </c>
      <c r="K32" s="360">
        <f>F32-H32</f>
        <v>21.75</v>
      </c>
      <c r="L32" s="366">
        <f t="shared" ref="L32:L33" si="31">K32/F32</f>
        <v>4.1232227488151661E-2</v>
      </c>
      <c r="M32" s="367" t="s">
        <v>270</v>
      </c>
      <c r="N32" s="368">
        <v>43396</v>
      </c>
      <c r="O32" s="369"/>
      <c r="P32" s="201"/>
      <c r="Q32" s="200"/>
      <c r="R32" s="507" t="s">
        <v>2110</v>
      </c>
      <c r="S32" s="202"/>
      <c r="T32" s="186"/>
      <c r="U32" s="186"/>
      <c r="V32" s="186"/>
      <c r="W32" s="186"/>
      <c r="X32" s="186"/>
      <c r="Y32" s="186"/>
    </row>
    <row r="33" spans="1:38" s="207" customFormat="1" ht="15" customHeight="1">
      <c r="A33" s="409">
        <v>24</v>
      </c>
      <c r="B33" s="410">
        <v>43389</v>
      </c>
      <c r="C33" s="411"/>
      <c r="D33" s="412" t="s">
        <v>94</v>
      </c>
      <c r="E33" s="413" t="s">
        <v>268</v>
      </c>
      <c r="F33" s="414">
        <v>1635</v>
      </c>
      <c r="G33" s="414">
        <v>1569.6</v>
      </c>
      <c r="H33" s="414">
        <v>1535</v>
      </c>
      <c r="I33" s="414" t="s">
        <v>3604</v>
      </c>
      <c r="J33" s="415" t="s">
        <v>3652</v>
      </c>
      <c r="K33" s="416">
        <f t="shared" ref="K33" si="32">H33-F33</f>
        <v>-100</v>
      </c>
      <c r="L33" s="417">
        <f t="shared" si="31"/>
        <v>-6.1162079510703363E-2</v>
      </c>
      <c r="M33" s="418" t="s">
        <v>1896</v>
      </c>
      <c r="N33" s="419">
        <v>43395</v>
      </c>
      <c r="O33" s="420"/>
      <c r="P33" s="208"/>
      <c r="Q33" s="208"/>
      <c r="R33" s="280" t="s">
        <v>2110</v>
      </c>
      <c r="S33" s="208"/>
      <c r="T33" s="208"/>
      <c r="U33" s="208"/>
      <c r="V33" s="208"/>
      <c r="W33" s="208"/>
      <c r="X33" s="208"/>
      <c r="Y33" s="208"/>
      <c r="Z33" s="208"/>
      <c r="AA33" s="208"/>
      <c r="AB33" s="208"/>
      <c r="AC33" s="208"/>
      <c r="AD33" s="208"/>
      <c r="AE33" s="208"/>
      <c r="AF33" s="208"/>
      <c r="AG33" s="208"/>
      <c r="AH33" s="208"/>
      <c r="AI33" s="208"/>
      <c r="AJ33" s="208"/>
      <c r="AK33" s="208"/>
      <c r="AL33" s="208"/>
    </row>
    <row r="34" spans="1:38" s="141" customFormat="1">
      <c r="A34" s="361">
        <v>25</v>
      </c>
      <c r="B34" s="362">
        <v>43389</v>
      </c>
      <c r="C34" s="362"/>
      <c r="D34" s="363" t="s">
        <v>66</v>
      </c>
      <c r="E34" s="364" t="s">
        <v>3637</v>
      </c>
      <c r="F34" s="364">
        <v>118.5</v>
      </c>
      <c r="G34" s="361">
        <v>125.6</v>
      </c>
      <c r="H34" s="361">
        <v>113.75</v>
      </c>
      <c r="I34" s="364" t="s">
        <v>3605</v>
      </c>
      <c r="J34" s="365" t="s">
        <v>3496</v>
      </c>
      <c r="K34" s="360">
        <f>F34-H34</f>
        <v>4.75</v>
      </c>
      <c r="L34" s="366">
        <f t="shared" ref="L34:L35" si="33">K34/F34</f>
        <v>4.0084388185654012E-2</v>
      </c>
      <c r="M34" s="367" t="s">
        <v>270</v>
      </c>
      <c r="N34" s="368">
        <v>43392</v>
      </c>
      <c r="O34" s="369"/>
      <c r="P34" s="201"/>
      <c r="Q34" s="200"/>
      <c r="R34" s="499" t="s">
        <v>2110</v>
      </c>
      <c r="S34" s="202"/>
      <c r="T34" s="186"/>
      <c r="U34" s="186"/>
      <c r="V34" s="186"/>
      <c r="W34" s="186"/>
      <c r="X34" s="186"/>
      <c r="Y34" s="186"/>
    </row>
    <row r="35" spans="1:38" s="207" customFormat="1" ht="15" customHeight="1">
      <c r="A35" s="409">
        <v>26</v>
      </c>
      <c r="B35" s="410">
        <v>43390</v>
      </c>
      <c r="C35" s="411"/>
      <c r="D35" s="412" t="s">
        <v>188</v>
      </c>
      <c r="E35" s="413" t="s">
        <v>268</v>
      </c>
      <c r="F35" s="414">
        <v>2210</v>
      </c>
      <c r="G35" s="414">
        <v>2119</v>
      </c>
      <c r="H35" s="414">
        <v>2085</v>
      </c>
      <c r="I35" s="414" t="s">
        <v>3619</v>
      </c>
      <c r="J35" s="415" t="s">
        <v>3638</v>
      </c>
      <c r="K35" s="416">
        <f t="shared" ref="K35" si="34">H35-F35</f>
        <v>-125</v>
      </c>
      <c r="L35" s="417">
        <f t="shared" si="33"/>
        <v>-5.6561085972850679E-2</v>
      </c>
      <c r="M35" s="418" t="s">
        <v>1896</v>
      </c>
      <c r="N35" s="419">
        <v>43392</v>
      </c>
      <c r="O35" s="420"/>
      <c r="P35" s="208"/>
      <c r="Q35" s="208"/>
      <c r="R35" s="280" t="s">
        <v>2109</v>
      </c>
      <c r="S35" s="208"/>
      <c r="T35" s="208"/>
      <c r="U35" s="208"/>
      <c r="V35" s="208"/>
      <c r="W35" s="208"/>
      <c r="X35" s="208"/>
      <c r="Y35" s="208"/>
      <c r="Z35" s="208"/>
      <c r="AA35" s="208"/>
      <c r="AB35" s="208"/>
      <c r="AC35" s="208"/>
      <c r="AD35" s="208"/>
      <c r="AE35" s="208"/>
      <c r="AF35" s="208"/>
      <c r="AG35" s="208"/>
      <c r="AH35" s="208"/>
      <c r="AI35" s="208"/>
      <c r="AJ35" s="208"/>
      <c r="AK35" s="208"/>
      <c r="AL35" s="208"/>
    </row>
    <row r="36" spans="1:38" s="207" customFormat="1" ht="15" customHeight="1">
      <c r="A36" s="409">
        <v>27</v>
      </c>
      <c r="B36" s="410">
        <v>43392</v>
      </c>
      <c r="C36" s="411"/>
      <c r="D36" s="412" t="s">
        <v>209</v>
      </c>
      <c r="E36" s="413" t="s">
        <v>268</v>
      </c>
      <c r="F36" s="414">
        <v>2120</v>
      </c>
      <c r="G36" s="414">
        <v>2010</v>
      </c>
      <c r="H36" s="414">
        <v>2010</v>
      </c>
      <c r="I36" s="414" t="s">
        <v>3632</v>
      </c>
      <c r="J36" s="415" t="s">
        <v>3633</v>
      </c>
      <c r="K36" s="416">
        <f t="shared" ref="K36" si="35">H36-F36</f>
        <v>-110</v>
      </c>
      <c r="L36" s="417">
        <f t="shared" ref="L36" si="36">K36/F36</f>
        <v>-5.1886792452830191E-2</v>
      </c>
      <c r="M36" s="418" t="s">
        <v>1896</v>
      </c>
      <c r="N36" s="419">
        <v>43392</v>
      </c>
      <c r="O36" s="420"/>
      <c r="P36" s="208"/>
      <c r="Q36" s="208"/>
      <c r="R36" s="280" t="s">
        <v>2110</v>
      </c>
      <c r="S36" s="208"/>
      <c r="T36" s="208"/>
      <c r="U36" s="208"/>
      <c r="V36" s="208"/>
      <c r="W36" s="208"/>
      <c r="X36" s="208"/>
      <c r="Y36" s="208"/>
      <c r="Z36" s="208"/>
      <c r="AA36" s="208"/>
      <c r="AB36" s="208"/>
      <c r="AC36" s="208"/>
      <c r="AD36" s="208"/>
      <c r="AE36" s="208"/>
      <c r="AF36" s="208"/>
      <c r="AG36" s="208"/>
      <c r="AH36" s="208"/>
      <c r="AI36" s="208"/>
      <c r="AJ36" s="208"/>
      <c r="AK36" s="208"/>
      <c r="AL36" s="208"/>
    </row>
    <row r="37" spans="1:38" s="207" customFormat="1" ht="15" customHeight="1">
      <c r="A37" s="293">
        <v>28</v>
      </c>
      <c r="B37" s="372">
        <v>43392</v>
      </c>
      <c r="C37" s="294"/>
      <c r="D37" s="282" t="s">
        <v>139</v>
      </c>
      <c r="E37" s="295" t="s">
        <v>268</v>
      </c>
      <c r="F37" s="296" t="s">
        <v>3635</v>
      </c>
      <c r="G37" s="296">
        <v>853</v>
      </c>
      <c r="H37" s="296"/>
      <c r="I37" s="296" t="s">
        <v>3571</v>
      </c>
      <c r="J37" s="281" t="s">
        <v>269</v>
      </c>
      <c r="K37" s="281"/>
      <c r="L37" s="371"/>
      <c r="M37" s="281"/>
      <c r="N37" s="336"/>
      <c r="O37" s="337">
        <f>VLOOKUP(D37,Sheet2!A7:F1632,6,0)</f>
        <v>865.75</v>
      </c>
      <c r="P37" s="208"/>
      <c r="Q37" s="208"/>
      <c r="R37" s="280" t="s">
        <v>2110</v>
      </c>
      <c r="S37" s="208"/>
      <c r="T37" s="208"/>
      <c r="U37" s="208"/>
      <c r="V37" s="208"/>
      <c r="W37" s="208"/>
      <c r="X37" s="208"/>
      <c r="Y37" s="208"/>
      <c r="Z37" s="208"/>
      <c r="AA37" s="208"/>
      <c r="AB37" s="208"/>
      <c r="AC37" s="208"/>
      <c r="AD37" s="208"/>
      <c r="AE37" s="208"/>
      <c r="AF37" s="208"/>
      <c r="AG37" s="208"/>
      <c r="AH37" s="208"/>
      <c r="AI37" s="208"/>
      <c r="AJ37" s="208"/>
      <c r="AK37" s="208"/>
      <c r="AL37" s="208"/>
    </row>
    <row r="38" spans="1:38" s="207" customFormat="1" ht="15" customHeight="1">
      <c r="A38" s="409">
        <v>29</v>
      </c>
      <c r="B38" s="410">
        <v>43392</v>
      </c>
      <c r="C38" s="411"/>
      <c r="D38" s="412" t="s">
        <v>1939</v>
      </c>
      <c r="E38" s="413" t="s">
        <v>268</v>
      </c>
      <c r="F38" s="414">
        <v>517</v>
      </c>
      <c r="G38" s="414">
        <v>495</v>
      </c>
      <c r="H38" s="414">
        <v>495</v>
      </c>
      <c r="I38" s="414" t="s">
        <v>3639</v>
      </c>
      <c r="J38" s="415" t="s">
        <v>3647</v>
      </c>
      <c r="K38" s="416">
        <f t="shared" ref="K38" si="37">H38-F38</f>
        <v>-22</v>
      </c>
      <c r="L38" s="417">
        <f t="shared" ref="L38" si="38">K38/F38</f>
        <v>-4.2553191489361701E-2</v>
      </c>
      <c r="M38" s="418" t="s">
        <v>1896</v>
      </c>
      <c r="N38" s="419">
        <v>43395</v>
      </c>
      <c r="O38" s="420"/>
      <c r="P38" s="208"/>
      <c r="Q38" s="208"/>
      <c r="R38" s="280" t="s">
        <v>2109</v>
      </c>
      <c r="S38" s="208"/>
      <c r="T38" s="208"/>
      <c r="U38" s="208"/>
      <c r="V38" s="208"/>
      <c r="W38" s="208"/>
      <c r="X38" s="208"/>
      <c r="Y38" s="208"/>
      <c r="Z38" s="208"/>
      <c r="AA38" s="208"/>
      <c r="AB38" s="208"/>
      <c r="AC38" s="208"/>
      <c r="AD38" s="208"/>
      <c r="AE38" s="208"/>
      <c r="AF38" s="208"/>
      <c r="AG38" s="208"/>
      <c r="AH38" s="208"/>
      <c r="AI38" s="208"/>
      <c r="AJ38" s="208"/>
      <c r="AK38" s="208"/>
      <c r="AL38" s="208"/>
    </row>
    <row r="39" spans="1:38" s="141" customFormat="1">
      <c r="A39" s="361">
        <v>30</v>
      </c>
      <c r="B39" s="362">
        <v>43392</v>
      </c>
      <c r="C39" s="362"/>
      <c r="D39" s="363" t="s">
        <v>84</v>
      </c>
      <c r="E39" s="364" t="s">
        <v>2070</v>
      </c>
      <c r="F39" s="364">
        <v>290.5</v>
      </c>
      <c r="G39" s="361">
        <v>302</v>
      </c>
      <c r="H39" s="361">
        <v>284</v>
      </c>
      <c r="I39" s="364" t="s">
        <v>3641</v>
      </c>
      <c r="J39" s="365" t="s">
        <v>3646</v>
      </c>
      <c r="K39" s="360">
        <f>F39-H39</f>
        <v>6.5</v>
      </c>
      <c r="L39" s="366">
        <f t="shared" ref="L39" si="39">K39/F39</f>
        <v>2.2375215146299483E-2</v>
      </c>
      <c r="M39" s="367" t="s">
        <v>270</v>
      </c>
      <c r="N39" s="368">
        <v>43395</v>
      </c>
      <c r="O39" s="369"/>
      <c r="P39" s="201"/>
      <c r="Q39" s="200"/>
      <c r="R39" s="501" t="s">
        <v>2109</v>
      </c>
      <c r="S39" s="202"/>
      <c r="T39" s="186"/>
      <c r="U39" s="186"/>
      <c r="V39" s="186"/>
      <c r="W39" s="186"/>
      <c r="X39" s="186"/>
      <c r="Y39" s="186"/>
    </row>
    <row r="40" spans="1:38" s="141" customFormat="1">
      <c r="A40" s="361">
        <v>31</v>
      </c>
      <c r="B40" s="362">
        <v>43396</v>
      </c>
      <c r="C40" s="362"/>
      <c r="D40" s="363" t="s">
        <v>216</v>
      </c>
      <c r="E40" s="364" t="s">
        <v>3608</v>
      </c>
      <c r="F40" s="364">
        <v>1572.5</v>
      </c>
      <c r="G40" s="361">
        <v>1495</v>
      </c>
      <c r="H40" s="361">
        <v>1628.75</v>
      </c>
      <c r="I40" s="364">
        <v>1700</v>
      </c>
      <c r="J40" s="365" t="s">
        <v>3754</v>
      </c>
      <c r="K40" s="360">
        <f t="shared" ref="K40" si="40">H40-F40</f>
        <v>56.25</v>
      </c>
      <c r="L40" s="366">
        <f t="shared" ref="L40" si="41">K40/F40</f>
        <v>3.5771065182829888E-2</v>
      </c>
      <c r="M40" s="367" t="s">
        <v>270</v>
      </c>
      <c r="N40" s="368">
        <v>43399</v>
      </c>
      <c r="O40" s="369"/>
      <c r="P40" s="201"/>
      <c r="Q40" s="200"/>
      <c r="R40" s="515" t="s">
        <v>2109</v>
      </c>
      <c r="S40" s="202"/>
      <c r="T40" s="186"/>
      <c r="U40" s="186"/>
      <c r="V40" s="186"/>
      <c r="W40" s="186"/>
      <c r="X40" s="186"/>
      <c r="Y40" s="186"/>
    </row>
    <row r="41" spans="1:38" s="207" customFormat="1" ht="15" customHeight="1">
      <c r="A41" s="293">
        <v>32</v>
      </c>
      <c r="B41" s="372">
        <v>43396</v>
      </c>
      <c r="C41" s="294"/>
      <c r="D41" s="282" t="s">
        <v>60</v>
      </c>
      <c r="E41" s="295" t="s">
        <v>268</v>
      </c>
      <c r="F41" s="296" t="s">
        <v>3672</v>
      </c>
      <c r="G41" s="296">
        <v>388</v>
      </c>
      <c r="H41" s="296"/>
      <c r="I41" s="296" t="s">
        <v>3455</v>
      </c>
      <c r="J41" s="281" t="s">
        <v>269</v>
      </c>
      <c r="K41" s="281"/>
      <c r="L41" s="371"/>
      <c r="M41" s="281"/>
      <c r="N41" s="336"/>
      <c r="O41" s="337">
        <f>VLOOKUP(D41,Sheet2!A11:F1636,6,0)</f>
        <v>398.25</v>
      </c>
      <c r="P41" s="208"/>
      <c r="Q41" s="208"/>
      <c r="R41" s="280" t="s">
        <v>2109</v>
      </c>
      <c r="S41" s="208"/>
      <c r="T41" s="208"/>
      <c r="U41" s="208"/>
      <c r="V41" s="208"/>
      <c r="W41" s="208"/>
      <c r="X41" s="208"/>
      <c r="Y41" s="208"/>
      <c r="Z41" s="208"/>
      <c r="AA41" s="208"/>
      <c r="AB41" s="208"/>
      <c r="AC41" s="208"/>
      <c r="AD41" s="208"/>
      <c r="AE41" s="208"/>
      <c r="AF41" s="208"/>
      <c r="AG41" s="208"/>
      <c r="AH41" s="208"/>
      <c r="AI41" s="208"/>
      <c r="AJ41" s="208"/>
      <c r="AK41" s="208"/>
      <c r="AL41" s="208"/>
    </row>
    <row r="42" spans="1:38" s="207" customFormat="1" ht="15" customHeight="1">
      <c r="A42" s="293">
        <v>33</v>
      </c>
      <c r="B42" s="372">
        <v>43398</v>
      </c>
      <c r="C42" s="294"/>
      <c r="D42" s="282" t="s">
        <v>142</v>
      </c>
      <c r="E42" s="295" t="s">
        <v>268</v>
      </c>
      <c r="F42" s="296" t="s">
        <v>3704</v>
      </c>
      <c r="G42" s="296">
        <v>528</v>
      </c>
      <c r="H42" s="296"/>
      <c r="I42" s="296" t="s">
        <v>3565</v>
      </c>
      <c r="J42" s="281" t="s">
        <v>269</v>
      </c>
      <c r="K42" s="281"/>
      <c r="L42" s="371"/>
      <c r="M42" s="281"/>
      <c r="N42" s="336"/>
      <c r="O42" s="337">
        <f>VLOOKUP(D42,Sheet2!A12:F1637,6,0)</f>
        <v>554.04999999999995</v>
      </c>
      <c r="P42" s="208"/>
      <c r="Q42" s="208"/>
      <c r="R42" s="280" t="s">
        <v>2109</v>
      </c>
      <c r="S42" s="208"/>
      <c r="T42" s="208"/>
      <c r="U42" s="208"/>
      <c r="V42" s="208"/>
      <c r="W42" s="208"/>
      <c r="X42" s="208"/>
      <c r="Y42" s="208"/>
      <c r="Z42" s="208"/>
      <c r="AA42" s="208"/>
      <c r="AB42" s="208"/>
      <c r="AC42" s="208"/>
      <c r="AD42" s="208"/>
      <c r="AE42" s="208"/>
      <c r="AF42" s="208"/>
      <c r="AG42" s="208"/>
      <c r="AH42" s="208"/>
      <c r="AI42" s="208"/>
      <c r="AJ42" s="208"/>
      <c r="AK42" s="208"/>
      <c r="AL42" s="208"/>
    </row>
    <row r="43" spans="1:38" s="207" customFormat="1" ht="15" customHeight="1">
      <c r="A43" s="293">
        <v>34</v>
      </c>
      <c r="B43" s="372">
        <v>43399</v>
      </c>
      <c r="C43" s="294"/>
      <c r="D43" s="282" t="s">
        <v>83</v>
      </c>
      <c r="E43" s="295" t="s">
        <v>268</v>
      </c>
      <c r="F43" s="296" t="s">
        <v>3542</v>
      </c>
      <c r="G43" s="296">
        <v>1478</v>
      </c>
      <c r="H43" s="296"/>
      <c r="I43" s="296" t="s">
        <v>3750</v>
      </c>
      <c r="J43" s="281" t="s">
        <v>269</v>
      </c>
      <c r="K43" s="281"/>
      <c r="L43" s="371"/>
      <c r="M43" s="281"/>
      <c r="N43" s="336"/>
      <c r="O43" s="337">
        <f>VLOOKUP(D43,Sheet2!A13:F1638,6,0)</f>
        <v>1558.25</v>
      </c>
      <c r="P43" s="208"/>
      <c r="Q43" s="208"/>
      <c r="R43" s="280" t="s">
        <v>2109</v>
      </c>
      <c r="S43" s="208"/>
      <c r="T43" s="208"/>
      <c r="U43" s="208"/>
      <c r="V43" s="208"/>
      <c r="W43" s="208"/>
      <c r="X43" s="208"/>
      <c r="Y43" s="208"/>
      <c r="Z43" s="208"/>
      <c r="AA43" s="208"/>
      <c r="AB43" s="208"/>
      <c r="AC43" s="208"/>
      <c r="AD43" s="208"/>
      <c r="AE43" s="208"/>
      <c r="AF43" s="208"/>
      <c r="AG43" s="208"/>
      <c r="AH43" s="208"/>
      <c r="AI43" s="208"/>
      <c r="AJ43" s="208"/>
      <c r="AK43" s="208"/>
      <c r="AL43" s="208"/>
    </row>
    <row r="44" spans="1:38" s="207" customFormat="1" ht="15" customHeight="1">
      <c r="A44" s="293"/>
      <c r="B44" s="372"/>
      <c r="C44" s="294"/>
      <c r="D44" s="282"/>
      <c r="E44" s="295"/>
      <c r="F44" s="296"/>
      <c r="G44" s="296"/>
      <c r="H44" s="296"/>
      <c r="I44" s="296"/>
      <c r="J44" s="281"/>
      <c r="K44" s="281"/>
      <c r="L44" s="371"/>
      <c r="M44" s="281"/>
      <c r="N44" s="336"/>
      <c r="O44" s="337"/>
      <c r="P44" s="208"/>
      <c r="Q44" s="208"/>
      <c r="R44" s="280"/>
      <c r="S44" s="208"/>
      <c r="T44" s="208"/>
      <c r="U44" s="208"/>
      <c r="V44" s="208"/>
      <c r="W44" s="208"/>
      <c r="X44" s="208"/>
      <c r="Y44" s="208"/>
      <c r="Z44" s="208"/>
      <c r="AA44" s="208"/>
      <c r="AB44" s="208"/>
      <c r="AC44" s="208"/>
      <c r="AD44" s="208"/>
      <c r="AE44" s="208"/>
      <c r="AF44" s="208"/>
      <c r="AG44" s="208"/>
      <c r="AH44" s="208"/>
      <c r="AI44" s="208"/>
      <c r="AJ44" s="208"/>
      <c r="AK44" s="208"/>
      <c r="AL44" s="208"/>
    </row>
    <row r="45" spans="1:38" s="207" customFormat="1" ht="15" customHeight="1">
      <c r="A45" s="293"/>
      <c r="B45" s="372"/>
      <c r="C45" s="294"/>
      <c r="D45" s="282"/>
      <c r="E45" s="295"/>
      <c r="F45" s="296"/>
      <c r="G45" s="296"/>
      <c r="H45" s="296"/>
      <c r="I45" s="296"/>
      <c r="J45" s="281"/>
      <c r="K45" s="281"/>
      <c r="L45" s="371"/>
      <c r="M45" s="281"/>
      <c r="N45" s="336"/>
      <c r="O45" s="337"/>
      <c r="P45" s="208"/>
      <c r="Q45" s="208"/>
      <c r="R45" s="280"/>
      <c r="S45" s="208"/>
      <c r="T45" s="208"/>
      <c r="U45" s="208"/>
      <c r="V45" s="208"/>
      <c r="W45" s="208"/>
      <c r="X45" s="208"/>
      <c r="Y45" s="208"/>
      <c r="Z45" s="208"/>
      <c r="AA45" s="208"/>
      <c r="AB45" s="208"/>
      <c r="AC45" s="208"/>
      <c r="AD45" s="208"/>
      <c r="AE45" s="208"/>
      <c r="AF45" s="208"/>
      <c r="AG45" s="208"/>
      <c r="AH45" s="208"/>
      <c r="AI45" s="208"/>
      <c r="AJ45" s="208"/>
      <c r="AK45" s="208"/>
      <c r="AL45" s="208"/>
    </row>
    <row r="46" spans="1:38" s="19" customFormat="1">
      <c r="A46" s="342"/>
      <c r="B46" s="343"/>
      <c r="C46" s="344"/>
      <c r="D46" s="345"/>
      <c r="E46" s="346"/>
      <c r="F46" s="347"/>
      <c r="G46" s="347"/>
      <c r="H46" s="347"/>
      <c r="I46" s="347"/>
      <c r="J46" s="340"/>
      <c r="K46" s="347"/>
      <c r="L46" s="347"/>
      <c r="M46" s="152"/>
      <c r="N46" s="340"/>
      <c r="O46" s="348"/>
      <c r="Q46" s="18"/>
      <c r="R46" s="87"/>
      <c r="S46" s="18"/>
      <c r="T46" s="18"/>
      <c r="U46" s="18"/>
      <c r="V46" s="18"/>
      <c r="W46" s="18"/>
      <c r="X46" s="18"/>
      <c r="Y46" s="18"/>
      <c r="Z46" s="18"/>
      <c r="AA46" s="18"/>
    </row>
    <row r="47" spans="1:38" s="19" customFormat="1" ht="12" customHeight="1">
      <c r="A47" s="243" t="s">
        <v>342</v>
      </c>
      <c r="B47" s="243"/>
      <c r="C47" s="243"/>
      <c r="D47" s="243"/>
      <c r="F47" s="170" t="s">
        <v>364</v>
      </c>
      <c r="G47" s="87"/>
      <c r="H47" s="100"/>
      <c r="I47" s="101"/>
      <c r="J47" s="142"/>
      <c r="K47" s="163"/>
      <c r="L47" s="164"/>
      <c r="M47" s="164"/>
      <c r="N47" s="18"/>
      <c r="O47" s="148"/>
      <c r="P47" s="141"/>
      <c r="Q47" s="141"/>
      <c r="R47" s="141"/>
      <c r="S47" s="141"/>
      <c r="T47" s="141"/>
      <c r="U47" s="141"/>
      <c r="V47" s="141"/>
      <c r="W47" s="141"/>
      <c r="X47" s="141"/>
      <c r="Y47" s="141"/>
      <c r="Z47" s="141"/>
      <c r="AA47" s="141"/>
      <c r="AB47" s="141"/>
      <c r="AC47" s="141"/>
      <c r="AD47" s="141"/>
      <c r="AE47" s="141"/>
      <c r="AF47" s="141"/>
      <c r="AG47" s="141"/>
      <c r="AH47" s="141"/>
      <c r="AI47" s="141"/>
      <c r="AJ47" s="141"/>
      <c r="AK47" s="141"/>
      <c r="AL47" s="141"/>
    </row>
    <row r="48" spans="1:38" s="19" customFormat="1" ht="12" customHeight="1">
      <c r="A48" s="183" t="s">
        <v>2183</v>
      </c>
      <c r="B48" s="154"/>
      <c r="C48" s="181"/>
      <c r="D48" s="243"/>
      <c r="E48" s="86"/>
      <c r="F48" s="170" t="s">
        <v>2217</v>
      </c>
      <c r="G48" s="87"/>
      <c r="H48" s="100"/>
      <c r="I48" s="101"/>
      <c r="J48" s="142"/>
      <c r="K48" s="163"/>
      <c r="L48" s="164"/>
      <c r="M48" s="164"/>
      <c r="N48" s="18"/>
      <c r="O48" s="148"/>
      <c r="P48" s="141"/>
      <c r="Q48" s="141"/>
      <c r="R48" s="141"/>
      <c r="S48" s="141"/>
      <c r="T48" s="141"/>
      <c r="U48" s="141"/>
      <c r="V48" s="141"/>
      <c r="W48" s="141"/>
      <c r="X48" s="141"/>
      <c r="Y48" s="141"/>
      <c r="Z48" s="141"/>
      <c r="AA48" s="141"/>
      <c r="AB48" s="141"/>
      <c r="AC48" s="141"/>
      <c r="AD48" s="141"/>
      <c r="AE48" s="141"/>
      <c r="AF48" s="141"/>
      <c r="AG48" s="141"/>
      <c r="AH48" s="141"/>
      <c r="AI48" s="141"/>
      <c r="AJ48" s="141"/>
      <c r="AK48" s="141"/>
      <c r="AL48" s="141"/>
    </row>
    <row r="49" spans="1:38" s="19" customFormat="1" ht="12" customHeight="1">
      <c r="A49" s="243" t="s">
        <v>2965</v>
      </c>
      <c r="B49" s="154"/>
      <c r="C49" s="181"/>
      <c r="D49" s="243"/>
      <c r="E49" s="86"/>
      <c r="F49" s="87"/>
      <c r="G49" s="87"/>
      <c r="H49" s="100"/>
      <c r="I49" s="101"/>
      <c r="J49" s="143"/>
      <c r="K49" s="163"/>
      <c r="L49" s="164"/>
      <c r="M49" s="87"/>
      <c r="N49" s="88"/>
      <c r="O49" s="140"/>
      <c r="P49" s="141"/>
      <c r="Q49" s="141"/>
      <c r="R49" s="141"/>
      <c r="S49" s="141"/>
      <c r="T49" s="141"/>
      <c r="U49" s="141"/>
      <c r="V49" s="141"/>
      <c r="W49" s="141"/>
      <c r="X49" s="141"/>
      <c r="Y49" s="141"/>
      <c r="Z49" s="141"/>
      <c r="AA49" s="141"/>
      <c r="AB49" s="141"/>
      <c r="AC49" s="141"/>
      <c r="AD49" s="141"/>
      <c r="AE49" s="141"/>
      <c r="AF49" s="141"/>
      <c r="AG49" s="141"/>
      <c r="AH49" s="141"/>
      <c r="AI49" s="141"/>
      <c r="AJ49" s="141"/>
      <c r="AK49" s="141"/>
      <c r="AL49" s="141"/>
    </row>
    <row r="50" spans="1:38" ht="15" customHeight="1">
      <c r="A50" s="105" t="s">
        <v>1900</v>
      </c>
      <c r="B50" s="105"/>
      <c r="C50" s="105"/>
      <c r="D50" s="105"/>
      <c r="E50" s="86"/>
      <c r="F50" s="87"/>
      <c r="G50" s="49"/>
      <c r="H50" s="87"/>
      <c r="I50" s="49"/>
      <c r="J50" s="7"/>
      <c r="K50" s="49"/>
      <c r="L50" s="49"/>
      <c r="M50" s="49"/>
      <c r="N50" s="49"/>
      <c r="O50" s="89"/>
      <c r="Q50" s="1"/>
      <c r="R50" s="49"/>
      <c r="S50" s="18"/>
      <c r="T50" s="18"/>
      <c r="U50" s="18"/>
      <c r="V50" s="18"/>
      <c r="W50" s="18"/>
      <c r="X50" s="18"/>
      <c r="Y50" s="18"/>
      <c r="Z50" s="18"/>
      <c r="AA50" s="18"/>
    </row>
    <row r="51" spans="1:38" ht="44.25" customHeight="1">
      <c r="A51" s="84" t="s">
        <v>13</v>
      </c>
      <c r="B51" s="84" t="s">
        <v>218</v>
      </c>
      <c r="C51" s="84"/>
      <c r="D51" s="85" t="s">
        <v>257</v>
      </c>
      <c r="E51" s="84" t="s">
        <v>258</v>
      </c>
      <c r="F51" s="84" t="s">
        <v>259</v>
      </c>
      <c r="G51" s="84" t="s">
        <v>260</v>
      </c>
      <c r="H51" s="84" t="s">
        <v>261</v>
      </c>
      <c r="I51" s="84" t="s">
        <v>262</v>
      </c>
      <c r="J51" s="311" t="s">
        <v>263</v>
      </c>
      <c r="K51" s="165" t="s">
        <v>271</v>
      </c>
      <c r="L51" s="165" t="s">
        <v>272</v>
      </c>
      <c r="M51" s="84" t="s">
        <v>273</v>
      </c>
      <c r="N51" s="297" t="s">
        <v>266</v>
      </c>
      <c r="O51" s="354" t="s">
        <v>267</v>
      </c>
      <c r="P51" s="19"/>
      <c r="Q51" s="18"/>
      <c r="R51" s="87"/>
      <c r="S51" s="18"/>
      <c r="T51" s="18"/>
      <c r="U51" s="18"/>
      <c r="V51" s="18"/>
      <c r="W51" s="18"/>
      <c r="X51" s="18"/>
      <c r="Y51" s="18"/>
      <c r="Z51" s="19"/>
      <c r="AA51" s="19"/>
      <c r="AB51" s="19"/>
    </row>
    <row r="52" spans="1:38" s="141" customFormat="1" ht="14.25">
      <c r="A52" s="552">
        <v>1</v>
      </c>
      <c r="B52" s="554">
        <v>43371</v>
      </c>
      <c r="C52" s="362"/>
      <c r="D52" s="407" t="s">
        <v>3423</v>
      </c>
      <c r="E52" s="404" t="s">
        <v>268</v>
      </c>
      <c r="F52" s="405">
        <v>2020</v>
      </c>
      <c r="G52" s="406">
        <v>1980</v>
      </c>
      <c r="H52" s="406">
        <v>2051.5</v>
      </c>
      <c r="I52" s="404">
        <v>2100</v>
      </c>
      <c r="J52" s="556" t="s">
        <v>3433</v>
      </c>
      <c r="K52" s="403">
        <f>H52-F52</f>
        <v>31.5</v>
      </c>
      <c r="L52" s="556">
        <v>9750</v>
      </c>
      <c r="M52" s="556">
        <v>500</v>
      </c>
      <c r="N52" s="537" t="s">
        <v>270</v>
      </c>
      <c r="O52" s="558">
        <v>43374</v>
      </c>
      <c r="P52" s="19"/>
      <c r="Q52" s="200"/>
      <c r="R52" s="541" t="s">
        <v>2109</v>
      </c>
      <c r="S52" s="202"/>
      <c r="T52" s="186"/>
      <c r="U52" s="186"/>
      <c r="V52" s="186"/>
      <c r="W52" s="186"/>
      <c r="X52" s="186"/>
      <c r="Y52" s="186"/>
    </row>
    <row r="53" spans="1:38" s="141" customFormat="1" ht="14.25">
      <c r="A53" s="553"/>
      <c r="B53" s="555"/>
      <c r="C53" s="362"/>
      <c r="D53" s="407" t="s">
        <v>3424</v>
      </c>
      <c r="E53" s="404" t="s">
        <v>2070</v>
      </c>
      <c r="F53" s="405">
        <v>23</v>
      </c>
      <c r="G53" s="406"/>
      <c r="H53" s="406">
        <v>35</v>
      </c>
      <c r="I53" s="404"/>
      <c r="J53" s="557"/>
      <c r="K53" s="403">
        <f>F53-H53</f>
        <v>-12</v>
      </c>
      <c r="L53" s="557"/>
      <c r="M53" s="557"/>
      <c r="N53" s="538"/>
      <c r="O53" s="559"/>
      <c r="P53" s="19"/>
      <c r="Q53" s="200"/>
      <c r="R53" s="541"/>
      <c r="S53" s="202"/>
      <c r="T53" s="186"/>
      <c r="U53" s="186"/>
      <c r="V53" s="186"/>
      <c r="W53" s="186"/>
      <c r="X53" s="186"/>
      <c r="Y53" s="186"/>
    </row>
    <row r="54" spans="1:38" s="141" customFormat="1" ht="14.25">
      <c r="A54" s="552">
        <v>2</v>
      </c>
      <c r="B54" s="554">
        <v>43374</v>
      </c>
      <c r="C54" s="362"/>
      <c r="D54" s="407" t="s">
        <v>3428</v>
      </c>
      <c r="E54" s="404" t="s">
        <v>268</v>
      </c>
      <c r="F54" s="405">
        <v>10920</v>
      </c>
      <c r="G54" s="406">
        <v>10780</v>
      </c>
      <c r="H54" s="406">
        <v>11030</v>
      </c>
      <c r="I54" s="404">
        <v>11200</v>
      </c>
      <c r="J54" s="556" t="s">
        <v>3432</v>
      </c>
      <c r="K54" s="403">
        <f>H54-F54</f>
        <v>110</v>
      </c>
      <c r="L54" s="556">
        <v>6375</v>
      </c>
      <c r="M54" s="556">
        <v>75</v>
      </c>
      <c r="N54" s="537" t="s">
        <v>270</v>
      </c>
      <c r="O54" s="539">
        <v>43374</v>
      </c>
      <c r="P54" s="19"/>
      <c r="Q54" s="200"/>
      <c r="R54" s="541" t="s">
        <v>2109</v>
      </c>
      <c r="S54" s="202"/>
      <c r="T54" s="186"/>
      <c r="U54" s="186"/>
      <c r="V54" s="186"/>
      <c r="W54" s="186"/>
      <c r="X54" s="186"/>
      <c r="Y54" s="186"/>
    </row>
    <row r="55" spans="1:38" s="141" customFormat="1" ht="14.25">
      <c r="A55" s="553"/>
      <c r="B55" s="555"/>
      <c r="C55" s="362"/>
      <c r="D55" s="407" t="s">
        <v>3429</v>
      </c>
      <c r="E55" s="404" t="s">
        <v>2070</v>
      </c>
      <c r="F55" s="405">
        <v>112.5</v>
      </c>
      <c r="G55" s="406"/>
      <c r="H55" s="406">
        <v>137.5</v>
      </c>
      <c r="I55" s="404"/>
      <c r="J55" s="557"/>
      <c r="K55" s="403">
        <f>F55-H55</f>
        <v>-25</v>
      </c>
      <c r="L55" s="557"/>
      <c r="M55" s="557"/>
      <c r="N55" s="538"/>
      <c r="O55" s="540"/>
      <c r="P55" s="19"/>
      <c r="Q55" s="200"/>
      <c r="R55" s="541"/>
      <c r="S55" s="202"/>
      <c r="T55" s="186"/>
      <c r="U55" s="186"/>
      <c r="V55" s="186"/>
      <c r="W55" s="186"/>
      <c r="X55" s="186"/>
      <c r="Y55" s="186"/>
    </row>
    <row r="56" spans="1:38" s="141" customFormat="1">
      <c r="A56" s="409">
        <v>3</v>
      </c>
      <c r="B56" s="455">
        <v>43376</v>
      </c>
      <c r="C56" s="411"/>
      <c r="D56" s="412" t="s">
        <v>3428</v>
      </c>
      <c r="E56" s="430" t="s">
        <v>268</v>
      </c>
      <c r="F56" s="414">
        <v>10952.5</v>
      </c>
      <c r="G56" s="431">
        <v>10850</v>
      </c>
      <c r="H56" s="431">
        <v>10780</v>
      </c>
      <c r="I56" s="431">
        <v>11150</v>
      </c>
      <c r="J56" s="440" t="s">
        <v>3465</v>
      </c>
      <c r="K56" s="421">
        <f>H56-F56</f>
        <v>-172.5</v>
      </c>
      <c r="L56" s="414">
        <f>M56*K56</f>
        <v>-12937.5</v>
      </c>
      <c r="M56" s="424">
        <v>75</v>
      </c>
      <c r="N56" s="439" t="s">
        <v>1896</v>
      </c>
      <c r="O56" s="432">
        <v>43377</v>
      </c>
      <c r="P56" s="330"/>
      <c r="Q56" s="200"/>
      <c r="R56" s="408" t="s">
        <v>2109</v>
      </c>
      <c r="S56" s="202"/>
      <c r="T56" s="186"/>
      <c r="U56" s="186"/>
      <c r="V56" s="186"/>
      <c r="W56" s="186"/>
      <c r="X56" s="186"/>
      <c r="Y56" s="186"/>
    </row>
    <row r="57" spans="1:38" s="141" customFormat="1">
      <c r="A57" s="428">
        <v>4</v>
      </c>
      <c r="B57" s="429">
        <v>43376</v>
      </c>
      <c r="C57" s="453"/>
      <c r="D57" s="454" t="s">
        <v>3446</v>
      </c>
      <c r="E57" s="413" t="s">
        <v>268</v>
      </c>
      <c r="F57" s="414">
        <v>7310</v>
      </c>
      <c r="G57" s="414">
        <v>7117</v>
      </c>
      <c r="H57" s="414">
        <v>7010</v>
      </c>
      <c r="I57" s="414" t="s">
        <v>3447</v>
      </c>
      <c r="J57" s="416" t="s">
        <v>3477</v>
      </c>
      <c r="K57" s="421">
        <f>H57-F57</f>
        <v>-300</v>
      </c>
      <c r="L57" s="414">
        <f>M57*K57</f>
        <v>-22500</v>
      </c>
      <c r="M57" s="424">
        <v>75</v>
      </c>
      <c r="N57" s="439" t="s">
        <v>1896</v>
      </c>
      <c r="O57" s="437">
        <v>43378</v>
      </c>
      <c r="P57" s="330"/>
      <c r="Q57" s="200"/>
      <c r="R57" s="438" t="s">
        <v>2110</v>
      </c>
      <c r="S57" s="202"/>
      <c r="T57" s="186"/>
      <c r="U57" s="186"/>
      <c r="V57" s="186"/>
      <c r="W57" s="186"/>
      <c r="X57" s="186"/>
      <c r="Y57" s="186"/>
    </row>
    <row r="58" spans="1:38" s="19" customFormat="1">
      <c r="A58" s="564">
        <v>5</v>
      </c>
      <c r="B58" s="566">
        <v>43376</v>
      </c>
      <c r="C58" s="422"/>
      <c r="D58" s="433" t="s">
        <v>3448</v>
      </c>
      <c r="E58" s="434" t="s">
        <v>268</v>
      </c>
      <c r="F58" s="414">
        <v>1222.5</v>
      </c>
      <c r="G58" s="435">
        <v>1195</v>
      </c>
      <c r="H58" s="435">
        <v>1195</v>
      </c>
      <c r="I58" s="434" t="s">
        <v>3450</v>
      </c>
      <c r="J58" s="568" t="s">
        <v>3474</v>
      </c>
      <c r="K58" s="436">
        <f>H58-F58</f>
        <v>-27.5</v>
      </c>
      <c r="L58" s="568">
        <f>-16*M58</f>
        <v>-16000</v>
      </c>
      <c r="M58" s="568">
        <v>1000</v>
      </c>
      <c r="N58" s="562" t="s">
        <v>1896</v>
      </c>
      <c r="O58" s="560">
        <v>43377</v>
      </c>
      <c r="Q58" s="18"/>
      <c r="R58" s="87" t="s">
        <v>2109</v>
      </c>
      <c r="S58" s="18"/>
      <c r="T58" s="18"/>
      <c r="U58" s="18"/>
      <c r="V58" s="18"/>
      <c r="W58" s="18"/>
      <c r="X58" s="18"/>
      <c r="Y58" s="18"/>
      <c r="Z58" s="18"/>
      <c r="AA58" s="18"/>
    </row>
    <row r="59" spans="1:38" s="19" customFormat="1">
      <c r="A59" s="565"/>
      <c r="B59" s="567"/>
      <c r="C59" s="422"/>
      <c r="D59" s="433" t="s">
        <v>3449</v>
      </c>
      <c r="E59" s="434" t="s">
        <v>2070</v>
      </c>
      <c r="F59" s="414">
        <v>26</v>
      </c>
      <c r="G59" s="435"/>
      <c r="H59" s="435">
        <v>14.5</v>
      </c>
      <c r="I59" s="434"/>
      <c r="J59" s="569"/>
      <c r="K59" s="436">
        <f>F59-H59</f>
        <v>11.5</v>
      </c>
      <c r="L59" s="569"/>
      <c r="M59" s="569"/>
      <c r="N59" s="563"/>
      <c r="O59" s="561"/>
      <c r="Q59" s="18"/>
      <c r="R59" s="87"/>
      <c r="S59" s="18"/>
      <c r="T59" s="18"/>
      <c r="U59" s="18"/>
      <c r="V59" s="18"/>
      <c r="W59" s="18"/>
      <c r="X59" s="18"/>
      <c r="Y59" s="18"/>
      <c r="Z59" s="18"/>
      <c r="AA59" s="18"/>
    </row>
    <row r="60" spans="1:38" s="19" customFormat="1">
      <c r="A60" s="564">
        <v>6</v>
      </c>
      <c r="B60" s="566">
        <v>43378</v>
      </c>
      <c r="C60" s="422"/>
      <c r="D60" s="433" t="s">
        <v>3428</v>
      </c>
      <c r="E60" s="434" t="s">
        <v>268</v>
      </c>
      <c r="F60" s="414">
        <v>10535</v>
      </c>
      <c r="G60" s="435">
        <v>10400</v>
      </c>
      <c r="H60" s="435">
        <v>10410</v>
      </c>
      <c r="I60" s="434">
        <v>10800</v>
      </c>
      <c r="J60" s="568" t="s">
        <v>3476</v>
      </c>
      <c r="K60" s="436">
        <f>H60-F60</f>
        <v>-125</v>
      </c>
      <c r="L60" s="568">
        <f>-55*75</f>
        <v>-4125</v>
      </c>
      <c r="M60" s="568">
        <v>75</v>
      </c>
      <c r="N60" s="562" t="s">
        <v>1896</v>
      </c>
      <c r="O60" s="560">
        <v>43378</v>
      </c>
      <c r="Q60" s="18"/>
      <c r="R60" s="87" t="s">
        <v>2109</v>
      </c>
      <c r="S60" s="18"/>
      <c r="T60" s="18"/>
      <c r="U60" s="18"/>
      <c r="V60" s="18"/>
      <c r="W60" s="18"/>
      <c r="X60" s="18"/>
      <c r="Y60" s="18"/>
      <c r="Z60" s="18"/>
      <c r="AA60" s="18"/>
    </row>
    <row r="61" spans="1:38" s="19" customFormat="1">
      <c r="A61" s="565"/>
      <c r="B61" s="567"/>
      <c r="C61" s="422"/>
      <c r="D61" s="433" t="s">
        <v>3475</v>
      </c>
      <c r="E61" s="434" t="s">
        <v>2070</v>
      </c>
      <c r="F61" s="414">
        <v>132.5</v>
      </c>
      <c r="G61" s="435"/>
      <c r="H61" s="435">
        <v>62.5</v>
      </c>
      <c r="I61" s="434"/>
      <c r="J61" s="569"/>
      <c r="K61" s="436">
        <f>F61-H61</f>
        <v>70</v>
      </c>
      <c r="L61" s="569"/>
      <c r="M61" s="569"/>
      <c r="N61" s="563"/>
      <c r="O61" s="561"/>
      <c r="Q61" s="18"/>
      <c r="R61" s="87"/>
      <c r="S61" s="18"/>
      <c r="T61" s="18"/>
      <c r="U61" s="18"/>
      <c r="V61" s="18"/>
      <c r="W61" s="18"/>
      <c r="X61" s="18"/>
      <c r="Y61" s="18"/>
      <c r="Z61" s="18"/>
      <c r="AA61" s="18"/>
    </row>
    <row r="62" spans="1:38" s="19" customFormat="1" ht="14.25">
      <c r="A62" s="552">
        <v>7</v>
      </c>
      <c r="B62" s="554">
        <v>43381</v>
      </c>
      <c r="C62" s="362"/>
      <c r="D62" s="407" t="s">
        <v>3486</v>
      </c>
      <c r="E62" s="404" t="s">
        <v>268</v>
      </c>
      <c r="F62" s="405">
        <v>100.25</v>
      </c>
      <c r="G62" s="406">
        <v>97</v>
      </c>
      <c r="H62" s="406">
        <v>102.4</v>
      </c>
      <c r="I62" s="404">
        <v>106</v>
      </c>
      <c r="J62" s="556" t="s">
        <v>3492</v>
      </c>
      <c r="K62" s="403">
        <f>H62-F62</f>
        <v>2.1500000000000057</v>
      </c>
      <c r="L62" s="556">
        <f>1.8*6000</f>
        <v>10800</v>
      </c>
      <c r="M62" s="556">
        <v>6000</v>
      </c>
      <c r="N62" s="537" t="s">
        <v>270</v>
      </c>
      <c r="O62" s="539">
        <v>43381</v>
      </c>
      <c r="Q62" s="18"/>
      <c r="R62" s="87" t="s">
        <v>2930</v>
      </c>
      <c r="S62" s="18"/>
      <c r="T62" s="18"/>
      <c r="U62" s="18"/>
      <c r="V62" s="18"/>
      <c r="W62" s="18"/>
      <c r="X62" s="18"/>
      <c r="Y62" s="18"/>
      <c r="Z62" s="18"/>
      <c r="AA62" s="18"/>
    </row>
    <row r="63" spans="1:38" s="19" customFormat="1" ht="14.25">
      <c r="A63" s="553"/>
      <c r="B63" s="555"/>
      <c r="C63" s="362"/>
      <c r="D63" s="407" t="s">
        <v>3491</v>
      </c>
      <c r="E63" s="404" t="s">
        <v>2070</v>
      </c>
      <c r="F63" s="405">
        <v>3.3</v>
      </c>
      <c r="G63" s="406"/>
      <c r="H63" s="406">
        <v>3.65</v>
      </c>
      <c r="I63" s="404"/>
      <c r="J63" s="557"/>
      <c r="K63" s="403">
        <f t="shared" ref="K63:K70" si="42">F63-H63</f>
        <v>-0.35000000000000009</v>
      </c>
      <c r="L63" s="557"/>
      <c r="M63" s="557"/>
      <c r="N63" s="538"/>
      <c r="O63" s="540"/>
      <c r="Q63" s="18"/>
      <c r="R63" s="87"/>
      <c r="S63" s="18"/>
      <c r="T63" s="18"/>
      <c r="U63" s="18"/>
      <c r="V63" s="18"/>
      <c r="W63" s="18"/>
      <c r="X63" s="18"/>
      <c r="Y63" s="18"/>
      <c r="Z63" s="18"/>
      <c r="AA63" s="18"/>
    </row>
    <row r="64" spans="1:38" s="19" customFormat="1">
      <c r="A64" s="564">
        <v>8</v>
      </c>
      <c r="B64" s="566">
        <v>43381</v>
      </c>
      <c r="C64" s="422"/>
      <c r="D64" s="433" t="s">
        <v>3431</v>
      </c>
      <c r="E64" s="434" t="s">
        <v>2070</v>
      </c>
      <c r="F64" s="414">
        <v>265.5</v>
      </c>
      <c r="G64" s="435">
        <v>275</v>
      </c>
      <c r="H64" s="435">
        <v>274.5</v>
      </c>
      <c r="I64" s="434">
        <v>250</v>
      </c>
      <c r="J64" s="568" t="s">
        <v>3527</v>
      </c>
      <c r="K64" s="436">
        <f t="shared" si="42"/>
        <v>-9</v>
      </c>
      <c r="L64" s="568">
        <f>-5*1700</f>
        <v>-8500</v>
      </c>
      <c r="M64" s="568">
        <v>1700</v>
      </c>
      <c r="N64" s="562" t="s">
        <v>1896</v>
      </c>
      <c r="O64" s="560">
        <v>43383</v>
      </c>
      <c r="Q64" s="18"/>
      <c r="R64" s="87" t="s">
        <v>2109</v>
      </c>
      <c r="S64" s="18"/>
      <c r="T64" s="18"/>
      <c r="U64" s="18"/>
      <c r="V64" s="18"/>
      <c r="W64" s="18"/>
      <c r="X64" s="18"/>
      <c r="Y64" s="18"/>
      <c r="Z64" s="18"/>
      <c r="AA64" s="18"/>
    </row>
    <row r="65" spans="1:27" s="19" customFormat="1">
      <c r="A65" s="565"/>
      <c r="B65" s="567"/>
      <c r="C65" s="422"/>
      <c r="D65" s="433" t="s">
        <v>3500</v>
      </c>
      <c r="E65" s="434" t="s">
        <v>2070</v>
      </c>
      <c r="F65" s="414">
        <v>6.5</v>
      </c>
      <c r="G65" s="435"/>
      <c r="H65" s="435">
        <v>2.5</v>
      </c>
      <c r="I65" s="434"/>
      <c r="J65" s="569"/>
      <c r="K65" s="436">
        <f t="shared" si="42"/>
        <v>4</v>
      </c>
      <c r="L65" s="569"/>
      <c r="M65" s="569"/>
      <c r="N65" s="563"/>
      <c r="O65" s="561"/>
      <c r="Q65" s="18"/>
      <c r="R65" s="87"/>
      <c r="S65" s="18"/>
      <c r="T65" s="18"/>
      <c r="U65" s="18"/>
      <c r="V65" s="18"/>
      <c r="W65" s="18"/>
      <c r="X65" s="18"/>
      <c r="Y65" s="18"/>
      <c r="Z65" s="18"/>
      <c r="AA65" s="18"/>
    </row>
    <row r="66" spans="1:27" s="19" customFormat="1">
      <c r="A66" s="564">
        <v>9</v>
      </c>
      <c r="B66" s="566">
        <v>43381</v>
      </c>
      <c r="C66" s="422"/>
      <c r="D66" s="433" t="s">
        <v>3501</v>
      </c>
      <c r="E66" s="434" t="s">
        <v>2070</v>
      </c>
      <c r="F66" s="414">
        <v>147.5</v>
      </c>
      <c r="G66" s="435">
        <v>153.5</v>
      </c>
      <c r="H66" s="435">
        <v>151</v>
      </c>
      <c r="I66" s="434">
        <v>140</v>
      </c>
      <c r="J66" s="568" t="s">
        <v>3549</v>
      </c>
      <c r="K66" s="436">
        <f t="shared" si="42"/>
        <v>-3.5</v>
      </c>
      <c r="L66" s="568">
        <f>-0.75*3750</f>
        <v>-2812.5</v>
      </c>
      <c r="M66" s="568">
        <v>3750</v>
      </c>
      <c r="N66" s="562" t="s">
        <v>1896</v>
      </c>
      <c r="O66" s="560">
        <v>43384</v>
      </c>
      <c r="Q66" s="18"/>
      <c r="R66" s="87" t="s">
        <v>2109</v>
      </c>
      <c r="S66" s="18"/>
      <c r="T66" s="18"/>
      <c r="U66" s="18"/>
      <c r="V66" s="18"/>
      <c r="W66" s="18"/>
      <c r="X66" s="18"/>
      <c r="Y66" s="18"/>
      <c r="Z66" s="18"/>
      <c r="AA66" s="18"/>
    </row>
    <row r="67" spans="1:27" s="19" customFormat="1">
      <c r="A67" s="565"/>
      <c r="B67" s="567"/>
      <c r="C67" s="422"/>
      <c r="D67" s="433" t="s">
        <v>3502</v>
      </c>
      <c r="E67" s="434" t="s">
        <v>2070</v>
      </c>
      <c r="F67" s="414">
        <v>4.25</v>
      </c>
      <c r="G67" s="435"/>
      <c r="H67" s="435">
        <v>1.5</v>
      </c>
      <c r="I67" s="434"/>
      <c r="J67" s="569"/>
      <c r="K67" s="436">
        <f t="shared" si="42"/>
        <v>2.75</v>
      </c>
      <c r="L67" s="569"/>
      <c r="M67" s="569"/>
      <c r="N67" s="563"/>
      <c r="O67" s="561"/>
      <c r="Q67" s="18"/>
      <c r="R67" s="87"/>
      <c r="S67" s="18"/>
      <c r="T67" s="18"/>
      <c r="U67" s="18"/>
      <c r="V67" s="18"/>
      <c r="W67" s="18"/>
      <c r="X67" s="18"/>
      <c r="Y67" s="18"/>
      <c r="Z67" s="18"/>
      <c r="AA67" s="18"/>
    </row>
    <row r="68" spans="1:27" s="19" customFormat="1" ht="14.25">
      <c r="A68" s="552">
        <v>10</v>
      </c>
      <c r="B68" s="554">
        <v>43383</v>
      </c>
      <c r="C68" s="362"/>
      <c r="D68" s="407" t="s">
        <v>3458</v>
      </c>
      <c r="E68" s="404" t="s">
        <v>2070</v>
      </c>
      <c r="F68" s="405">
        <v>619</v>
      </c>
      <c r="G68" s="406">
        <v>634</v>
      </c>
      <c r="H68" s="406">
        <v>600</v>
      </c>
      <c r="I68" s="404">
        <v>590</v>
      </c>
      <c r="J68" s="556" t="s">
        <v>3550</v>
      </c>
      <c r="K68" s="403">
        <f t="shared" si="42"/>
        <v>19</v>
      </c>
      <c r="L68" s="556">
        <f>18*1200</f>
        <v>21600</v>
      </c>
      <c r="M68" s="556">
        <v>1700</v>
      </c>
      <c r="N68" s="537" t="s">
        <v>270</v>
      </c>
      <c r="O68" s="558">
        <v>43384</v>
      </c>
      <c r="Q68" s="18"/>
      <c r="R68" s="87" t="s">
        <v>2930</v>
      </c>
      <c r="S68" s="18"/>
      <c r="T68" s="18"/>
      <c r="U68" s="18"/>
      <c r="V68" s="18"/>
      <c r="W68" s="18"/>
      <c r="X68" s="18"/>
      <c r="Y68" s="18"/>
      <c r="Z68" s="18"/>
      <c r="AA68" s="18"/>
    </row>
    <row r="69" spans="1:27" s="19" customFormat="1" ht="14.25">
      <c r="A69" s="553"/>
      <c r="B69" s="555"/>
      <c r="C69" s="362"/>
      <c r="D69" s="407" t="s">
        <v>3534</v>
      </c>
      <c r="E69" s="404" t="s">
        <v>2070</v>
      </c>
      <c r="F69" s="405">
        <v>12.5</v>
      </c>
      <c r="G69" s="406"/>
      <c r="H69" s="406">
        <v>13.5</v>
      </c>
      <c r="I69" s="404"/>
      <c r="J69" s="557"/>
      <c r="K69" s="403">
        <f t="shared" si="42"/>
        <v>-1</v>
      </c>
      <c r="L69" s="557"/>
      <c r="M69" s="557"/>
      <c r="N69" s="538"/>
      <c r="O69" s="559"/>
      <c r="Q69" s="18"/>
      <c r="R69" s="87"/>
      <c r="S69" s="18"/>
      <c r="T69" s="18"/>
      <c r="U69" s="18"/>
      <c r="V69" s="18"/>
      <c r="W69" s="18"/>
      <c r="X69" s="18"/>
      <c r="Y69" s="18"/>
      <c r="Z69" s="18"/>
      <c r="AA69" s="18"/>
    </row>
    <row r="70" spans="1:27" s="19" customFormat="1">
      <c r="A70" s="564">
        <v>11</v>
      </c>
      <c r="B70" s="566">
        <v>43385</v>
      </c>
      <c r="C70" s="422"/>
      <c r="D70" s="433" t="s">
        <v>3428</v>
      </c>
      <c r="E70" s="434" t="s">
        <v>2070</v>
      </c>
      <c r="F70" s="414">
        <v>10450</v>
      </c>
      <c r="G70" s="435">
        <v>10615</v>
      </c>
      <c r="H70" s="435">
        <v>10675</v>
      </c>
      <c r="I70" s="434">
        <v>10300</v>
      </c>
      <c r="J70" s="568" t="s">
        <v>3613</v>
      </c>
      <c r="K70" s="436">
        <f t="shared" si="42"/>
        <v>-225</v>
      </c>
      <c r="L70" s="568">
        <f>-145*75</f>
        <v>-10875</v>
      </c>
      <c r="M70" s="568">
        <v>75</v>
      </c>
      <c r="N70" s="562" t="s">
        <v>1896</v>
      </c>
      <c r="O70" s="560">
        <v>43390</v>
      </c>
      <c r="Q70" s="18"/>
      <c r="R70" s="87" t="s">
        <v>2109</v>
      </c>
      <c r="S70" s="18"/>
      <c r="T70" s="18"/>
      <c r="U70" s="18"/>
      <c r="V70" s="18"/>
      <c r="W70" s="18"/>
      <c r="X70" s="18"/>
      <c r="Y70" s="18"/>
      <c r="Z70" s="18"/>
      <c r="AA70" s="18"/>
    </row>
    <row r="71" spans="1:27" s="19" customFormat="1">
      <c r="A71" s="565"/>
      <c r="B71" s="567"/>
      <c r="C71" s="422"/>
      <c r="D71" s="433" t="s">
        <v>3666</v>
      </c>
      <c r="E71" s="434" t="s">
        <v>2070</v>
      </c>
      <c r="F71" s="414">
        <v>92.5</v>
      </c>
      <c r="G71" s="435"/>
      <c r="H71" s="435">
        <v>12.5</v>
      </c>
      <c r="I71" s="434"/>
      <c r="J71" s="569"/>
      <c r="K71" s="436">
        <f>F71-H71</f>
        <v>80</v>
      </c>
      <c r="L71" s="569"/>
      <c r="M71" s="569"/>
      <c r="N71" s="563"/>
      <c r="O71" s="561"/>
      <c r="Q71" s="18"/>
      <c r="R71" s="87"/>
      <c r="S71" s="18"/>
      <c r="T71" s="18"/>
      <c r="U71" s="18"/>
      <c r="V71" s="18"/>
      <c r="W71" s="18"/>
      <c r="X71" s="18"/>
      <c r="Y71" s="18"/>
      <c r="Z71" s="18"/>
      <c r="AA71" s="18"/>
    </row>
    <row r="72" spans="1:27" s="19" customFormat="1" ht="14.25">
      <c r="A72" s="552">
        <v>12</v>
      </c>
      <c r="B72" s="554">
        <v>43399</v>
      </c>
      <c r="C72" s="362"/>
      <c r="D72" s="407" t="s">
        <v>3746</v>
      </c>
      <c r="E72" s="404" t="s">
        <v>268</v>
      </c>
      <c r="F72" s="405">
        <v>10075</v>
      </c>
      <c r="G72" s="406">
        <v>9940</v>
      </c>
      <c r="H72" s="406">
        <v>10165</v>
      </c>
      <c r="I72" s="404">
        <v>10300</v>
      </c>
      <c r="J72" s="556" t="s">
        <v>3748</v>
      </c>
      <c r="K72" s="403">
        <f>H72-F72</f>
        <v>90</v>
      </c>
      <c r="L72" s="556">
        <v>6375</v>
      </c>
      <c r="M72" s="556">
        <v>75</v>
      </c>
      <c r="N72" s="537" t="s">
        <v>270</v>
      </c>
      <c r="O72" s="539">
        <v>43399</v>
      </c>
      <c r="Q72" s="200"/>
      <c r="R72" s="541" t="s">
        <v>2109</v>
      </c>
      <c r="S72" s="18"/>
      <c r="T72" s="18"/>
      <c r="U72" s="18"/>
      <c r="V72" s="18"/>
      <c r="W72" s="18"/>
      <c r="X72" s="18"/>
      <c r="Y72" s="18"/>
      <c r="Z72" s="18"/>
      <c r="AA72" s="18"/>
    </row>
    <row r="73" spans="1:27" s="19" customFormat="1" ht="14.25">
      <c r="A73" s="553"/>
      <c r="B73" s="555"/>
      <c r="C73" s="362"/>
      <c r="D73" s="407" t="s">
        <v>3747</v>
      </c>
      <c r="E73" s="404" t="s">
        <v>2070</v>
      </c>
      <c r="F73" s="405">
        <v>182</v>
      </c>
      <c r="G73" s="406"/>
      <c r="H73" s="406">
        <v>207.5</v>
      </c>
      <c r="I73" s="404"/>
      <c r="J73" s="557"/>
      <c r="K73" s="403">
        <f>F73-H73</f>
        <v>-25.5</v>
      </c>
      <c r="L73" s="557"/>
      <c r="M73" s="557"/>
      <c r="N73" s="538"/>
      <c r="O73" s="540"/>
      <c r="Q73" s="200"/>
      <c r="R73" s="541"/>
      <c r="S73" s="18"/>
      <c r="T73" s="18"/>
      <c r="U73" s="18"/>
      <c r="V73" s="18"/>
      <c r="W73" s="18"/>
      <c r="X73" s="18"/>
      <c r="Y73" s="18"/>
      <c r="Z73" s="18"/>
      <c r="AA73" s="18"/>
    </row>
    <row r="74" spans="1:27" s="19" customFormat="1" ht="14.25">
      <c r="A74" s="542">
        <v>13</v>
      </c>
      <c r="B74" s="544">
        <v>43399</v>
      </c>
      <c r="C74" s="373"/>
      <c r="D74" s="518" t="s">
        <v>3746</v>
      </c>
      <c r="E74" s="519" t="s">
        <v>268</v>
      </c>
      <c r="F74" s="520" t="s">
        <v>3765</v>
      </c>
      <c r="G74" s="521">
        <v>9930</v>
      </c>
      <c r="H74" s="521"/>
      <c r="I74" s="519">
        <v>10300</v>
      </c>
      <c r="J74" s="546" t="s">
        <v>269</v>
      </c>
      <c r="K74" s="522"/>
      <c r="L74" s="546"/>
      <c r="M74" s="546"/>
      <c r="N74" s="548"/>
      <c r="O74" s="550"/>
      <c r="Q74" s="200"/>
      <c r="R74" s="541" t="s">
        <v>2109</v>
      </c>
      <c r="S74" s="18"/>
      <c r="T74" s="18"/>
      <c r="U74" s="18"/>
      <c r="V74" s="18"/>
      <c r="W74" s="18"/>
      <c r="X74" s="18"/>
      <c r="Y74" s="18"/>
      <c r="Z74" s="18"/>
      <c r="AA74" s="18"/>
    </row>
    <row r="75" spans="1:27" s="19" customFormat="1" ht="14.25">
      <c r="A75" s="543"/>
      <c r="B75" s="545"/>
      <c r="C75" s="373"/>
      <c r="D75" s="518" t="s">
        <v>3747</v>
      </c>
      <c r="E75" s="519" t="s">
        <v>2070</v>
      </c>
      <c r="F75" s="520" t="s">
        <v>3766</v>
      </c>
      <c r="G75" s="521"/>
      <c r="H75" s="521"/>
      <c r="I75" s="519"/>
      <c r="J75" s="547"/>
      <c r="K75" s="522"/>
      <c r="L75" s="547"/>
      <c r="M75" s="547"/>
      <c r="N75" s="549"/>
      <c r="O75" s="551"/>
      <c r="Q75" s="200"/>
      <c r="R75" s="541"/>
      <c r="S75" s="18"/>
      <c r="T75" s="18"/>
      <c r="U75" s="18"/>
      <c r="V75" s="18"/>
      <c r="W75" s="18"/>
      <c r="X75" s="18"/>
      <c r="Y75" s="18"/>
      <c r="Z75" s="18"/>
      <c r="AA75" s="18"/>
    </row>
    <row r="76" spans="1:27" s="19" customFormat="1">
      <c r="A76" s="450"/>
      <c r="B76" s="376"/>
      <c r="C76" s="376"/>
      <c r="D76" s="452"/>
      <c r="E76" s="448"/>
      <c r="F76" s="473"/>
      <c r="G76" s="450"/>
      <c r="H76" s="450"/>
      <c r="I76" s="448"/>
      <c r="J76" s="451"/>
      <c r="K76" s="451"/>
      <c r="L76" s="451"/>
      <c r="M76" s="451"/>
      <c r="N76" s="448"/>
      <c r="O76" s="484"/>
      <c r="Q76" s="18"/>
      <c r="R76" s="87"/>
      <c r="S76" s="18"/>
      <c r="T76" s="18"/>
      <c r="U76" s="18"/>
      <c r="V76" s="18"/>
      <c r="W76" s="18"/>
      <c r="X76" s="18"/>
      <c r="Y76" s="18"/>
      <c r="Z76" s="18"/>
      <c r="AA76" s="18"/>
    </row>
    <row r="77" spans="1:27" s="19" customFormat="1">
      <c r="A77" s="450"/>
      <c r="B77" s="376"/>
      <c r="C77" s="376"/>
      <c r="D77" s="452"/>
      <c r="E77" s="448"/>
      <c r="F77" s="449"/>
      <c r="G77" s="450"/>
      <c r="H77" s="450"/>
      <c r="I77" s="448"/>
      <c r="J77" s="451"/>
      <c r="K77" s="451"/>
      <c r="L77" s="451"/>
      <c r="M77" s="451"/>
      <c r="N77" s="448"/>
      <c r="O77" s="484"/>
      <c r="Q77" s="18"/>
      <c r="R77" s="87"/>
      <c r="S77" s="18"/>
      <c r="T77" s="18"/>
      <c r="U77" s="18"/>
      <c r="V77" s="18"/>
      <c r="W77" s="18"/>
      <c r="X77" s="18"/>
      <c r="Y77" s="18"/>
      <c r="Z77" s="18"/>
      <c r="AA77" s="18"/>
    </row>
    <row r="78" spans="1:27" s="19" customFormat="1">
      <c r="A78" s="450"/>
      <c r="B78" s="376"/>
      <c r="C78" s="376"/>
      <c r="D78" s="452"/>
      <c r="E78" s="448"/>
      <c r="F78" s="449"/>
      <c r="G78" s="450"/>
      <c r="H78" s="450"/>
      <c r="I78" s="448"/>
      <c r="J78" s="451"/>
      <c r="K78" s="451"/>
      <c r="L78" s="451"/>
      <c r="M78" s="451"/>
      <c r="N78" s="448"/>
      <c r="O78" s="484"/>
      <c r="Q78" s="18"/>
      <c r="R78" s="87"/>
      <c r="S78" s="18"/>
      <c r="T78" s="18"/>
      <c r="U78" s="18"/>
      <c r="V78" s="18"/>
      <c r="W78" s="18"/>
      <c r="X78" s="18"/>
      <c r="Y78" s="18"/>
      <c r="Z78" s="18"/>
      <c r="AA78" s="18"/>
    </row>
    <row r="79" spans="1:27" s="19" customFormat="1">
      <c r="A79" s="450"/>
      <c r="B79" s="376"/>
      <c r="C79" s="376"/>
      <c r="D79" s="452"/>
      <c r="E79" s="448"/>
      <c r="F79" s="449"/>
      <c r="G79" s="450"/>
      <c r="H79" s="450"/>
      <c r="I79" s="448"/>
      <c r="J79" s="451"/>
      <c r="K79" s="451"/>
      <c r="L79" s="451"/>
      <c r="M79" s="451"/>
      <c r="N79" s="448"/>
      <c r="O79" s="484"/>
      <c r="Q79" s="18"/>
      <c r="R79" s="87"/>
      <c r="S79" s="18"/>
      <c r="T79" s="18"/>
      <c r="U79" s="18"/>
      <c r="V79" s="18"/>
      <c r="W79" s="18"/>
      <c r="X79" s="18"/>
      <c r="Y79" s="18"/>
      <c r="Z79" s="18"/>
      <c r="AA79" s="18"/>
    </row>
    <row r="80" spans="1:27" s="19" customFormat="1">
      <c r="A80" s="293"/>
      <c r="B80" s="485"/>
      <c r="C80" s="294"/>
      <c r="D80" s="282"/>
      <c r="E80" s="295"/>
      <c r="F80" s="296"/>
      <c r="G80" s="296"/>
      <c r="H80" s="296"/>
      <c r="I80" s="296"/>
      <c r="J80" s="281"/>
      <c r="K80" s="296"/>
      <c r="L80" s="296"/>
      <c r="M80" s="355"/>
      <c r="N80" s="281"/>
      <c r="O80" s="486"/>
      <c r="Q80" s="18"/>
      <c r="R80" s="87"/>
      <c r="S80" s="18"/>
      <c r="T80" s="18"/>
      <c r="U80" s="18"/>
      <c r="V80" s="18"/>
      <c r="W80" s="18"/>
      <c r="X80" s="18"/>
      <c r="Y80" s="18"/>
      <c r="Z80" s="18"/>
      <c r="AA80" s="18"/>
    </row>
    <row r="81" spans="1:28" s="19" customFormat="1">
      <c r="A81" s="293"/>
      <c r="B81" s="485"/>
      <c r="C81" s="294"/>
      <c r="D81" s="282"/>
      <c r="E81" s="295"/>
      <c r="F81" s="296"/>
      <c r="G81" s="296"/>
      <c r="H81" s="296"/>
      <c r="I81" s="296"/>
      <c r="J81" s="281"/>
      <c r="K81" s="296"/>
      <c r="L81" s="296"/>
      <c r="M81" s="355"/>
      <c r="N81" s="281"/>
      <c r="O81" s="486"/>
      <c r="Q81" s="18"/>
      <c r="R81" s="87"/>
      <c r="S81" s="18"/>
      <c r="T81" s="18"/>
      <c r="U81" s="18"/>
      <c r="V81" s="18"/>
      <c r="W81" s="18"/>
      <c r="X81" s="18"/>
      <c r="Y81" s="18"/>
      <c r="Z81" s="18"/>
      <c r="AA81" s="18"/>
    </row>
    <row r="82" spans="1:28">
      <c r="A82" s="271"/>
      <c r="B82" s="189"/>
      <c r="C82" s="272"/>
      <c r="D82" s="273"/>
      <c r="E82" s="274"/>
      <c r="F82" s="171"/>
      <c r="G82" s="171"/>
      <c r="H82" s="171"/>
      <c r="I82" s="171"/>
      <c r="J82" s="87"/>
      <c r="K82" s="275"/>
      <c r="L82" s="275"/>
      <c r="M82" s="87"/>
      <c r="N82" s="18"/>
      <c r="O82" s="276"/>
      <c r="P82" s="19"/>
      <c r="Q82" s="18"/>
      <c r="R82" s="87"/>
      <c r="S82" s="18"/>
      <c r="T82" s="18"/>
      <c r="U82" s="18"/>
      <c r="V82" s="18"/>
      <c r="W82" s="18"/>
      <c r="X82" s="18"/>
      <c r="Y82" s="18"/>
      <c r="Z82" s="18"/>
      <c r="AA82" s="18"/>
      <c r="AB82" s="19"/>
    </row>
    <row r="83" spans="1:28" ht="15">
      <c r="A83" s="104" t="s">
        <v>274</v>
      </c>
      <c r="B83" s="104"/>
      <c r="C83" s="104"/>
      <c r="D83" s="104"/>
      <c r="E83" s="156"/>
      <c r="F83" s="171"/>
      <c r="G83" s="171"/>
      <c r="H83" s="171"/>
      <c r="I83" s="171"/>
      <c r="J83" s="9"/>
      <c r="K83" s="49"/>
      <c r="L83" s="49"/>
      <c r="M83" s="49"/>
      <c r="N83" s="1"/>
      <c r="O83" s="9"/>
      <c r="P83" s="19"/>
      <c r="Q83" s="18"/>
      <c r="R83" s="87"/>
      <c r="S83" s="18"/>
      <c r="T83" s="18"/>
      <c r="U83" s="18"/>
      <c r="V83" s="18"/>
      <c r="W83" s="18"/>
      <c r="X83" s="18"/>
      <c r="Y83" s="18"/>
      <c r="Z83" s="18"/>
      <c r="AA83" s="18"/>
      <c r="AB83" s="19"/>
    </row>
    <row r="84" spans="1:28" ht="38.25">
      <c r="A84" s="84" t="s">
        <v>13</v>
      </c>
      <c r="B84" s="84" t="s">
        <v>218</v>
      </c>
      <c r="C84" s="84"/>
      <c r="D84" s="85" t="s">
        <v>257</v>
      </c>
      <c r="E84" s="84" t="s">
        <v>258</v>
      </c>
      <c r="F84" s="84" t="s">
        <v>259</v>
      </c>
      <c r="G84" s="172" t="s">
        <v>260</v>
      </c>
      <c r="H84" s="84" t="s">
        <v>261</v>
      </c>
      <c r="I84" s="84" t="s">
        <v>262</v>
      </c>
      <c r="J84" s="311" t="s">
        <v>263</v>
      </c>
      <c r="K84" s="311" t="s">
        <v>2950</v>
      </c>
      <c r="L84" s="165" t="s">
        <v>272</v>
      </c>
      <c r="M84" s="84" t="s">
        <v>273</v>
      </c>
      <c r="N84" s="84" t="s">
        <v>266</v>
      </c>
      <c r="O84" s="85" t="s">
        <v>267</v>
      </c>
      <c r="P84" s="19"/>
      <c r="Q84" s="1"/>
      <c r="R84" s="87"/>
      <c r="S84" s="18"/>
      <c r="T84" s="18"/>
      <c r="U84" s="18"/>
      <c r="V84" s="18"/>
      <c r="W84" s="18"/>
      <c r="X84" s="18"/>
      <c r="Y84" s="18"/>
    </row>
    <row r="85" spans="1:28" s="141" customFormat="1">
      <c r="A85" s="361">
        <v>1</v>
      </c>
      <c r="B85" s="362">
        <v>43384</v>
      </c>
      <c r="C85" s="362"/>
      <c r="D85" s="363" t="s">
        <v>3560</v>
      </c>
      <c r="E85" s="364" t="s">
        <v>268</v>
      </c>
      <c r="F85" s="364">
        <v>42</v>
      </c>
      <c r="G85" s="361">
        <v>0</v>
      </c>
      <c r="H85" s="361">
        <v>57</v>
      </c>
      <c r="I85" s="364">
        <v>100</v>
      </c>
      <c r="J85" s="360" t="s">
        <v>3567</v>
      </c>
      <c r="K85" s="361">
        <f>H85-F85</f>
        <v>15</v>
      </c>
      <c r="L85" s="489">
        <f>M85*K85</f>
        <v>1125</v>
      </c>
      <c r="M85" s="364">
        <v>75</v>
      </c>
      <c r="N85" s="367" t="s">
        <v>270</v>
      </c>
      <c r="O85" s="492">
        <v>43384</v>
      </c>
      <c r="P85" s="323"/>
      <c r="Q85" s="381"/>
      <c r="R85" s="382" t="s">
        <v>2109</v>
      </c>
      <c r="S85" s="330"/>
      <c r="T85" s="250"/>
      <c r="U85" s="250"/>
      <c r="V85" s="186"/>
      <c r="W85" s="186"/>
      <c r="X85" s="186"/>
      <c r="Y85" s="186"/>
    </row>
    <row r="86" spans="1:28" s="141" customFormat="1">
      <c r="A86" s="361">
        <v>2</v>
      </c>
      <c r="B86" s="362">
        <v>43384</v>
      </c>
      <c r="C86" s="362"/>
      <c r="D86" s="363" t="s">
        <v>3560</v>
      </c>
      <c r="E86" s="364" t="s">
        <v>268</v>
      </c>
      <c r="F86" s="364">
        <v>42</v>
      </c>
      <c r="G86" s="361">
        <v>0</v>
      </c>
      <c r="H86" s="361">
        <v>55</v>
      </c>
      <c r="I86" s="364">
        <v>100</v>
      </c>
      <c r="J86" s="360" t="s">
        <v>3568</v>
      </c>
      <c r="K86" s="361">
        <f>H86-F86</f>
        <v>13</v>
      </c>
      <c r="L86" s="489">
        <f>M86*K86</f>
        <v>975</v>
      </c>
      <c r="M86" s="364">
        <v>75</v>
      </c>
      <c r="N86" s="367" t="s">
        <v>270</v>
      </c>
      <c r="O86" s="492">
        <v>43384</v>
      </c>
      <c r="P86" s="323"/>
      <c r="Q86" s="381"/>
      <c r="R86" s="382" t="s">
        <v>2109</v>
      </c>
      <c r="S86" s="330"/>
      <c r="T86" s="250"/>
      <c r="U86" s="250"/>
      <c r="V86" s="186"/>
      <c r="W86" s="186"/>
      <c r="X86" s="186"/>
      <c r="Y86" s="186"/>
    </row>
    <row r="87" spans="1:28" s="141" customFormat="1">
      <c r="A87" s="421">
        <v>3</v>
      </c>
      <c r="B87" s="422">
        <v>43390</v>
      </c>
      <c r="C87" s="422"/>
      <c r="D87" s="512" t="s">
        <v>3616</v>
      </c>
      <c r="E87" s="424" t="s">
        <v>268</v>
      </c>
      <c r="F87" s="424">
        <v>67.5</v>
      </c>
      <c r="G87" s="421"/>
      <c r="H87" s="421">
        <v>0</v>
      </c>
      <c r="I87" s="424">
        <v>140</v>
      </c>
      <c r="J87" s="415" t="s">
        <v>3712</v>
      </c>
      <c r="K87" s="421">
        <f t="shared" ref="K87:K89" si="43">H87-F87</f>
        <v>-67.5</v>
      </c>
      <c r="L87" s="414">
        <f t="shared" ref="L87:L89" si="44">M87*K87</f>
        <v>-5062.5</v>
      </c>
      <c r="M87" s="424">
        <v>75</v>
      </c>
      <c r="N87" s="418" t="s">
        <v>1896</v>
      </c>
      <c r="O87" s="513">
        <v>43398</v>
      </c>
      <c r="P87" s="330"/>
      <c r="Q87" s="381"/>
      <c r="R87" s="382" t="s">
        <v>2109</v>
      </c>
      <c r="S87" s="330"/>
      <c r="T87" s="250"/>
      <c r="U87" s="250"/>
      <c r="V87" s="186"/>
      <c r="W87" s="186"/>
      <c r="X87" s="186"/>
      <c r="Y87" s="186"/>
    </row>
    <row r="88" spans="1:28" s="141" customFormat="1">
      <c r="A88" s="421">
        <v>4</v>
      </c>
      <c r="B88" s="422">
        <v>43392</v>
      </c>
      <c r="C88" s="422"/>
      <c r="D88" s="512" t="s">
        <v>3640</v>
      </c>
      <c r="E88" s="424" t="s">
        <v>268</v>
      </c>
      <c r="F88" s="424">
        <v>42</v>
      </c>
      <c r="G88" s="421">
        <v>0</v>
      </c>
      <c r="H88" s="421">
        <v>0</v>
      </c>
      <c r="I88" s="424">
        <v>100</v>
      </c>
      <c r="J88" s="415" t="s">
        <v>3713</v>
      </c>
      <c r="K88" s="421">
        <f t="shared" si="43"/>
        <v>-42</v>
      </c>
      <c r="L88" s="414">
        <f t="shared" si="44"/>
        <v>-3150</v>
      </c>
      <c r="M88" s="424">
        <v>75</v>
      </c>
      <c r="N88" s="418" t="s">
        <v>1896</v>
      </c>
      <c r="O88" s="513">
        <v>43398</v>
      </c>
      <c r="P88" s="330"/>
      <c r="Q88" s="381"/>
      <c r="R88" s="382" t="s">
        <v>2109</v>
      </c>
      <c r="S88" s="330"/>
      <c r="T88" s="250"/>
      <c r="U88" s="250"/>
      <c r="V88" s="186"/>
      <c r="W88" s="186"/>
      <c r="X88" s="186"/>
      <c r="Y88" s="186"/>
    </row>
    <row r="89" spans="1:28" s="141" customFormat="1">
      <c r="A89" s="421">
        <v>5</v>
      </c>
      <c r="B89" s="422">
        <v>43396</v>
      </c>
      <c r="C89" s="422"/>
      <c r="D89" s="512" t="s">
        <v>3673</v>
      </c>
      <c r="E89" s="424" t="s">
        <v>268</v>
      </c>
      <c r="F89" s="424">
        <v>2.5</v>
      </c>
      <c r="G89" s="421"/>
      <c r="H89" s="421">
        <v>0</v>
      </c>
      <c r="I89" s="424" t="s">
        <v>3674</v>
      </c>
      <c r="J89" s="415" t="s">
        <v>3714</v>
      </c>
      <c r="K89" s="421">
        <f t="shared" si="43"/>
        <v>-2.5</v>
      </c>
      <c r="L89" s="414">
        <f t="shared" si="44"/>
        <v>-3250</v>
      </c>
      <c r="M89" s="424">
        <v>1300</v>
      </c>
      <c r="N89" s="418" t="s">
        <v>1896</v>
      </c>
      <c r="O89" s="513">
        <v>43398</v>
      </c>
      <c r="P89" s="330"/>
      <c r="Q89" s="381"/>
      <c r="R89" s="382" t="s">
        <v>2930</v>
      </c>
      <c r="S89" s="330"/>
      <c r="T89" s="250"/>
      <c r="U89" s="250"/>
      <c r="V89" s="186"/>
      <c r="W89" s="186"/>
      <c r="X89" s="186"/>
      <c r="Y89" s="186"/>
    </row>
    <row r="90" spans="1:28" s="141" customFormat="1">
      <c r="A90" s="375"/>
      <c r="B90" s="376"/>
      <c r="C90" s="376"/>
      <c r="D90" s="377"/>
      <c r="E90" s="378"/>
      <c r="F90" s="378"/>
      <c r="G90" s="375"/>
      <c r="H90" s="375"/>
      <c r="I90" s="378"/>
      <c r="J90" s="379"/>
      <c r="K90" s="379"/>
      <c r="L90" s="380"/>
      <c r="M90" s="380"/>
      <c r="N90" s="380"/>
      <c r="O90" s="383"/>
      <c r="P90" s="323"/>
      <c r="Q90" s="381"/>
      <c r="R90" s="382"/>
      <c r="S90" s="330"/>
      <c r="T90" s="250"/>
      <c r="U90" s="250"/>
      <c r="V90" s="186"/>
      <c r="W90" s="186"/>
      <c r="X90" s="186"/>
      <c r="Y90" s="186"/>
    </row>
    <row r="91" spans="1:28" s="141" customFormat="1">
      <c r="A91" s="375"/>
      <c r="B91" s="376"/>
      <c r="C91" s="376"/>
      <c r="D91" s="377"/>
      <c r="E91" s="378"/>
      <c r="F91" s="378"/>
      <c r="G91" s="375"/>
      <c r="H91" s="375"/>
      <c r="I91" s="378"/>
      <c r="J91" s="379"/>
      <c r="K91" s="379"/>
      <c r="L91" s="380"/>
      <c r="M91" s="380"/>
      <c r="N91" s="380"/>
      <c r="O91" s="383"/>
      <c r="P91" s="323"/>
      <c r="Q91" s="381"/>
      <c r="R91" s="382"/>
      <c r="S91" s="330"/>
      <c r="T91" s="250"/>
      <c r="U91" s="250"/>
      <c r="V91" s="186"/>
      <c r="W91" s="186"/>
      <c r="X91" s="186"/>
      <c r="Y91" s="186"/>
    </row>
    <row r="92" spans="1:28" s="141" customFormat="1">
      <c r="A92" s="375"/>
      <c r="B92" s="376"/>
      <c r="C92" s="376"/>
      <c r="D92" s="377"/>
      <c r="E92" s="378"/>
      <c r="F92" s="378"/>
      <c r="G92" s="375"/>
      <c r="H92" s="375"/>
      <c r="I92" s="378"/>
      <c r="J92" s="379"/>
      <c r="K92" s="379"/>
      <c r="L92" s="380"/>
      <c r="M92" s="380"/>
      <c r="N92" s="380"/>
      <c r="O92" s="383"/>
      <c r="P92" s="330"/>
      <c r="Q92" s="381"/>
      <c r="R92" s="382"/>
      <c r="S92" s="330"/>
      <c r="T92" s="250"/>
      <c r="U92" s="250"/>
      <c r="V92" s="186"/>
      <c r="W92" s="186"/>
      <c r="X92" s="186"/>
      <c r="Y92" s="186"/>
    </row>
    <row r="93" spans="1:28" s="141" customFormat="1" ht="14.25">
      <c r="A93" s="375"/>
      <c r="B93" s="376"/>
      <c r="C93" s="376"/>
      <c r="D93" s="384"/>
      <c r="E93" s="378"/>
      <c r="F93" s="385"/>
      <c r="G93" s="375"/>
      <c r="H93" s="375"/>
      <c r="I93" s="386"/>
      <c r="J93" s="378"/>
      <c r="K93" s="387"/>
      <c r="L93" s="388"/>
      <c r="M93" s="375"/>
      <c r="N93" s="389"/>
      <c r="O93" s="390"/>
      <c r="P93" s="330"/>
      <c r="Q93" s="381"/>
      <c r="R93" s="382"/>
      <c r="S93" s="330"/>
      <c r="T93" s="250"/>
      <c r="U93" s="250"/>
      <c r="V93" s="186"/>
      <c r="W93" s="186"/>
      <c r="X93" s="186"/>
      <c r="Y93" s="186"/>
    </row>
    <row r="94" spans="1:28" s="141" customFormat="1" ht="14.25">
      <c r="A94" s="357"/>
      <c r="B94" s="359"/>
      <c r="C94" s="359"/>
      <c r="D94" s="350"/>
      <c r="E94" s="355"/>
      <c r="F94" s="351"/>
      <c r="G94" s="357"/>
      <c r="H94" s="357"/>
      <c r="I94" s="352"/>
      <c r="J94" s="355"/>
      <c r="K94" s="358"/>
      <c r="L94" s="353"/>
      <c r="M94" s="357"/>
      <c r="N94" s="356"/>
      <c r="O94" s="337"/>
      <c r="P94" s="202"/>
      <c r="Q94" s="200"/>
      <c r="R94" s="188"/>
      <c r="S94" s="202"/>
      <c r="T94" s="186"/>
      <c r="U94" s="186"/>
      <c r="V94" s="186"/>
      <c r="W94" s="186"/>
      <c r="X94" s="186"/>
      <c r="Y94" s="186"/>
    </row>
    <row r="95" spans="1:28" s="141" customFormat="1">
      <c r="A95" s="321"/>
      <c r="B95" s="322"/>
      <c r="C95" s="322"/>
      <c r="D95" s="323"/>
      <c r="E95" s="101"/>
      <c r="F95" s="101"/>
      <c r="G95" s="321"/>
      <c r="H95" s="321"/>
      <c r="I95" s="335"/>
      <c r="J95" s="100"/>
      <c r="K95" s="324"/>
      <c r="L95" s="325"/>
      <c r="M95" s="326"/>
      <c r="N95" s="327"/>
      <c r="O95" s="328"/>
      <c r="P95" s="202"/>
      <c r="Q95" s="200"/>
      <c r="R95" s="188"/>
      <c r="S95" s="202"/>
      <c r="T95" s="186"/>
      <c r="U95" s="186"/>
      <c r="V95" s="186"/>
      <c r="W95" s="186"/>
      <c r="X95" s="186"/>
      <c r="Y95" s="186"/>
    </row>
    <row r="96" spans="1:28" s="141" customFormat="1">
      <c r="A96" s="321"/>
      <c r="B96" s="322"/>
      <c r="C96" s="322"/>
      <c r="D96" s="323"/>
      <c r="E96" s="101"/>
      <c r="F96" s="101"/>
      <c r="G96" s="321"/>
      <c r="H96" s="321"/>
      <c r="I96" s="101"/>
      <c r="J96" s="100"/>
      <c r="K96" s="324"/>
      <c r="L96" s="325"/>
      <c r="M96" s="326"/>
      <c r="N96" s="327"/>
      <c r="O96" s="328"/>
      <c r="P96" s="202"/>
      <c r="Q96" s="200"/>
      <c r="R96" s="188"/>
      <c r="S96" s="202"/>
      <c r="T96" s="186"/>
      <c r="U96" s="186"/>
      <c r="V96" s="186"/>
      <c r="W96" s="186"/>
      <c r="X96" s="186"/>
      <c r="Y96" s="186"/>
    </row>
    <row r="97" spans="1:26" ht="15">
      <c r="B97" s="247" t="s">
        <v>275</v>
      </c>
      <c r="C97" s="247"/>
      <c r="D97" s="247"/>
      <c r="E97" s="247"/>
      <c r="F97" s="170"/>
      <c r="G97" s="170"/>
      <c r="H97" s="170"/>
      <c r="I97" s="170"/>
      <c r="J97" s="145"/>
      <c r="K97" s="166"/>
      <c r="L97" s="167"/>
      <c r="M97" s="168"/>
      <c r="N97" s="91"/>
      <c r="O97" s="144"/>
      <c r="Q97" s="1"/>
      <c r="R97" s="49"/>
      <c r="S97" s="18"/>
      <c r="Y97" s="18"/>
      <c r="Z97" s="18"/>
    </row>
    <row r="98" spans="1:26" ht="38.25">
      <c r="A98" s="155" t="s">
        <v>13</v>
      </c>
      <c r="B98" s="84" t="s">
        <v>218</v>
      </c>
      <c r="C98" s="84"/>
      <c r="D98" s="85" t="s">
        <v>257</v>
      </c>
      <c r="E98" s="84" t="s">
        <v>258</v>
      </c>
      <c r="F98" s="84" t="s">
        <v>259</v>
      </c>
      <c r="G98" s="84" t="s">
        <v>341</v>
      </c>
      <c r="H98" s="84" t="s">
        <v>261</v>
      </c>
      <c r="I98" s="84" t="s">
        <v>262</v>
      </c>
      <c r="J98" s="315" t="s">
        <v>263</v>
      </c>
      <c r="K98" s="84" t="s">
        <v>264</v>
      </c>
      <c r="L98" s="84" t="s">
        <v>265</v>
      </c>
      <c r="M98" s="84" t="s">
        <v>266</v>
      </c>
      <c r="N98" s="85" t="s">
        <v>267</v>
      </c>
      <c r="O98" s="84" t="s">
        <v>386</v>
      </c>
      <c r="Q98" s="1"/>
      <c r="R98" s="49"/>
      <c r="S98" s="18"/>
      <c r="Y98" s="18"/>
      <c r="Z98" s="18"/>
    </row>
    <row r="99" spans="1:26" s="141" customFormat="1" ht="14.25">
      <c r="A99" s="421">
        <v>1</v>
      </c>
      <c r="B99" s="422">
        <v>43370</v>
      </c>
      <c r="C99" s="422"/>
      <c r="D99" s="423" t="s">
        <v>59</v>
      </c>
      <c r="E99" s="424" t="s">
        <v>268</v>
      </c>
      <c r="F99" s="424">
        <v>1094</v>
      </c>
      <c r="G99" s="421">
        <v>1058</v>
      </c>
      <c r="H99" s="421">
        <v>1050</v>
      </c>
      <c r="I99" s="424" t="s">
        <v>3416</v>
      </c>
      <c r="J99" s="415" t="s">
        <v>3489</v>
      </c>
      <c r="K99" s="416">
        <f t="shared" ref="K99:K104" si="45">H99-F99</f>
        <v>-44</v>
      </c>
      <c r="L99" s="417">
        <f t="shared" ref="L99" si="46">K99/F99</f>
        <v>-4.0219378427787937E-2</v>
      </c>
      <c r="M99" s="418" t="s">
        <v>1896</v>
      </c>
      <c r="N99" s="419">
        <v>43381</v>
      </c>
      <c r="O99" s="420"/>
      <c r="P99" s="201"/>
      <c r="Q99" s="200"/>
      <c r="R99" s="188" t="s">
        <v>2109</v>
      </c>
      <c r="S99" s="202"/>
      <c r="T99" s="186"/>
      <c r="U99" s="186"/>
      <c r="V99" s="186"/>
      <c r="W99" s="186"/>
      <c r="X99" s="186"/>
      <c r="Y99" s="186"/>
    </row>
    <row r="100" spans="1:26" s="141" customFormat="1" ht="14.25">
      <c r="A100" s="361">
        <v>2</v>
      </c>
      <c r="B100" s="362">
        <v>43376</v>
      </c>
      <c r="C100" s="362"/>
      <c r="D100" s="426" t="s">
        <v>3442</v>
      </c>
      <c r="E100" s="364" t="s">
        <v>268</v>
      </c>
      <c r="F100" s="364">
        <v>2210</v>
      </c>
      <c r="G100" s="361">
        <v>2140</v>
      </c>
      <c r="H100" s="361">
        <v>2275</v>
      </c>
      <c r="I100" s="364" t="s">
        <v>3443</v>
      </c>
      <c r="J100" s="365" t="s">
        <v>3452</v>
      </c>
      <c r="K100" s="360">
        <f t="shared" si="45"/>
        <v>65</v>
      </c>
      <c r="L100" s="366">
        <f t="shared" ref="L100:L101" si="47">K100/F100</f>
        <v>2.9411764705882353E-2</v>
      </c>
      <c r="M100" s="367" t="s">
        <v>270</v>
      </c>
      <c r="N100" s="470">
        <v>43376</v>
      </c>
      <c r="O100" s="369"/>
      <c r="P100" s="201"/>
      <c r="Q100" s="200"/>
      <c r="R100" s="408" t="s">
        <v>2109</v>
      </c>
      <c r="S100" s="202"/>
      <c r="T100" s="186"/>
      <c r="U100" s="186"/>
      <c r="V100" s="186"/>
      <c r="W100" s="186"/>
      <c r="X100" s="186"/>
      <c r="Y100" s="186"/>
    </row>
    <row r="101" spans="1:26" s="141" customFormat="1" ht="14.25">
      <c r="A101" s="421">
        <v>3</v>
      </c>
      <c r="B101" s="422">
        <v>43376</v>
      </c>
      <c r="C101" s="422"/>
      <c r="D101" s="423" t="s">
        <v>1914</v>
      </c>
      <c r="E101" s="424" t="s">
        <v>268</v>
      </c>
      <c r="F101" s="424">
        <v>186</v>
      </c>
      <c r="G101" s="421">
        <v>179.7</v>
      </c>
      <c r="H101" s="421">
        <v>174.5</v>
      </c>
      <c r="I101" s="424" t="s">
        <v>3451</v>
      </c>
      <c r="J101" s="415" t="s">
        <v>3493</v>
      </c>
      <c r="K101" s="416">
        <f t="shared" si="45"/>
        <v>-11.5</v>
      </c>
      <c r="L101" s="417">
        <f t="shared" si="47"/>
        <v>-6.1827956989247312E-2</v>
      </c>
      <c r="M101" s="418" t="s">
        <v>1896</v>
      </c>
      <c r="N101" s="419">
        <v>43381</v>
      </c>
      <c r="O101" s="420"/>
      <c r="P101" s="201"/>
      <c r="Q101" s="200"/>
      <c r="R101" s="408" t="s">
        <v>2110</v>
      </c>
      <c r="S101" s="202"/>
      <c r="T101" s="186"/>
      <c r="U101" s="186"/>
      <c r="V101" s="186"/>
      <c r="W101" s="186"/>
      <c r="X101" s="186"/>
      <c r="Y101" s="186"/>
    </row>
    <row r="102" spans="1:26" s="141" customFormat="1" ht="14.25">
      <c r="A102" s="361">
        <v>4</v>
      </c>
      <c r="B102" s="362">
        <v>43376</v>
      </c>
      <c r="C102" s="362"/>
      <c r="D102" s="426" t="s">
        <v>111</v>
      </c>
      <c r="E102" s="364" t="s">
        <v>268</v>
      </c>
      <c r="F102" s="364">
        <v>1249.5</v>
      </c>
      <c r="G102" s="361">
        <v>1195</v>
      </c>
      <c r="H102" s="361">
        <v>1277.5</v>
      </c>
      <c r="I102" s="364" t="s">
        <v>3454</v>
      </c>
      <c r="J102" s="365" t="s">
        <v>3466</v>
      </c>
      <c r="K102" s="360">
        <f t="shared" si="45"/>
        <v>28</v>
      </c>
      <c r="L102" s="366">
        <f t="shared" ref="L102" si="48">K102/F102</f>
        <v>2.2408963585434174E-2</v>
      </c>
      <c r="M102" s="367" t="s">
        <v>270</v>
      </c>
      <c r="N102" s="368">
        <v>43377</v>
      </c>
      <c r="O102" s="369"/>
      <c r="P102" s="201"/>
      <c r="Q102" s="200"/>
      <c r="R102" s="427" t="s">
        <v>2109</v>
      </c>
      <c r="S102" s="202"/>
      <c r="T102" s="186"/>
      <c r="U102" s="186"/>
      <c r="V102" s="186"/>
      <c r="W102" s="186"/>
      <c r="X102" s="186"/>
      <c r="Y102" s="186"/>
    </row>
    <row r="103" spans="1:26" s="141" customFormat="1" ht="14.25">
      <c r="A103" s="421">
        <v>5</v>
      </c>
      <c r="B103" s="422">
        <v>43377</v>
      </c>
      <c r="C103" s="422"/>
      <c r="D103" s="423" t="s">
        <v>188</v>
      </c>
      <c r="E103" s="424" t="s">
        <v>268</v>
      </c>
      <c r="F103" s="424">
        <v>2180</v>
      </c>
      <c r="G103" s="421">
        <v>2135</v>
      </c>
      <c r="H103" s="421">
        <v>2135</v>
      </c>
      <c r="I103" s="424" t="s">
        <v>3467</v>
      </c>
      <c r="J103" s="415" t="s">
        <v>3487</v>
      </c>
      <c r="K103" s="416">
        <f t="shared" si="45"/>
        <v>-45</v>
      </c>
      <c r="L103" s="417">
        <f t="shared" ref="L103:L104" si="49">K103/F103</f>
        <v>-2.0642201834862386E-2</v>
      </c>
      <c r="M103" s="418" t="s">
        <v>1896</v>
      </c>
      <c r="N103" s="419">
        <v>43378</v>
      </c>
      <c r="O103" s="420"/>
      <c r="P103" s="201"/>
      <c r="Q103" s="200"/>
      <c r="R103" s="427" t="s">
        <v>2109</v>
      </c>
      <c r="S103" s="202"/>
      <c r="T103" s="186"/>
      <c r="U103" s="186"/>
      <c r="V103" s="186"/>
      <c r="W103" s="186"/>
      <c r="X103" s="186"/>
      <c r="Y103" s="186"/>
    </row>
    <row r="104" spans="1:26" s="141" customFormat="1" ht="14.25">
      <c r="A104" s="361">
        <v>6</v>
      </c>
      <c r="B104" s="362">
        <v>43381</v>
      </c>
      <c r="C104" s="362"/>
      <c r="D104" s="426" t="s">
        <v>188</v>
      </c>
      <c r="E104" s="364" t="s">
        <v>268</v>
      </c>
      <c r="F104" s="364">
        <v>1980</v>
      </c>
      <c r="G104" s="361">
        <v>1935</v>
      </c>
      <c r="H104" s="361">
        <v>2047.5</v>
      </c>
      <c r="I104" s="364">
        <v>2100</v>
      </c>
      <c r="J104" s="365" t="s">
        <v>3488</v>
      </c>
      <c r="K104" s="360">
        <f t="shared" si="45"/>
        <v>67.5</v>
      </c>
      <c r="L104" s="366">
        <f t="shared" si="49"/>
        <v>3.4090909090909088E-2</v>
      </c>
      <c r="M104" s="367" t="s">
        <v>270</v>
      </c>
      <c r="N104" s="470">
        <v>43381</v>
      </c>
      <c r="O104" s="369"/>
      <c r="P104" s="201"/>
      <c r="Q104" s="200"/>
      <c r="R104" s="445" t="s">
        <v>2109</v>
      </c>
      <c r="S104" s="202"/>
      <c r="T104" s="186"/>
      <c r="U104" s="186"/>
      <c r="V104" s="186"/>
      <c r="W104" s="186"/>
      <c r="X104" s="186"/>
      <c r="Y104" s="186"/>
    </row>
    <row r="105" spans="1:26" s="141" customFormat="1" ht="14.25">
      <c r="A105" s="361">
        <v>7</v>
      </c>
      <c r="B105" s="362">
        <v>43381</v>
      </c>
      <c r="C105" s="362"/>
      <c r="D105" s="426" t="s">
        <v>77</v>
      </c>
      <c r="E105" s="364" t="s">
        <v>268</v>
      </c>
      <c r="F105" s="364">
        <v>1960</v>
      </c>
      <c r="G105" s="361">
        <v>1890</v>
      </c>
      <c r="H105" s="361">
        <v>2018</v>
      </c>
      <c r="I105" s="364" t="s">
        <v>3490</v>
      </c>
      <c r="J105" s="365" t="s">
        <v>3598</v>
      </c>
      <c r="K105" s="360">
        <f t="shared" ref="K105" si="50">H105-F105</f>
        <v>58</v>
      </c>
      <c r="L105" s="366">
        <f t="shared" ref="L105" si="51">K105/F105</f>
        <v>2.9591836734693878E-2</v>
      </c>
      <c r="M105" s="367" t="s">
        <v>270</v>
      </c>
      <c r="N105" s="368">
        <v>43389</v>
      </c>
      <c r="O105" s="369"/>
      <c r="P105" s="201"/>
      <c r="Q105" s="200"/>
      <c r="R105" s="496" t="s">
        <v>2109</v>
      </c>
      <c r="S105" s="202"/>
      <c r="T105" s="186"/>
      <c r="U105" s="186"/>
      <c r="V105" s="186"/>
      <c r="W105" s="186"/>
      <c r="X105" s="186"/>
      <c r="Y105" s="186"/>
    </row>
    <row r="106" spans="1:26" s="141" customFormat="1" ht="14.25">
      <c r="A106" s="421">
        <v>8</v>
      </c>
      <c r="B106" s="422">
        <v>43381</v>
      </c>
      <c r="C106" s="422"/>
      <c r="D106" s="423" t="s">
        <v>109</v>
      </c>
      <c r="E106" s="424" t="s">
        <v>268</v>
      </c>
      <c r="F106" s="424">
        <v>122</v>
      </c>
      <c r="G106" s="421">
        <v>117</v>
      </c>
      <c r="H106" s="421">
        <v>117.5</v>
      </c>
      <c r="I106" s="424" t="s">
        <v>2450</v>
      </c>
      <c r="J106" s="415" t="s">
        <v>3494</v>
      </c>
      <c r="K106" s="416">
        <f>H106-F106</f>
        <v>-4.5</v>
      </c>
      <c r="L106" s="417">
        <f t="shared" ref="L106:L107" si="52">K106/F106</f>
        <v>-3.6885245901639344E-2</v>
      </c>
      <c r="M106" s="418" t="s">
        <v>1896</v>
      </c>
      <c r="N106" s="471">
        <v>43381</v>
      </c>
      <c r="O106" s="420"/>
      <c r="P106" s="201"/>
      <c r="Q106" s="200"/>
      <c r="R106" s="445" t="s">
        <v>2109</v>
      </c>
      <c r="S106" s="202"/>
      <c r="T106" s="186"/>
      <c r="U106" s="186"/>
      <c r="V106" s="186"/>
      <c r="W106" s="186"/>
      <c r="X106" s="186"/>
      <c r="Y106" s="186"/>
    </row>
    <row r="107" spans="1:26" s="141" customFormat="1" ht="14.25">
      <c r="A107" s="361">
        <v>9</v>
      </c>
      <c r="B107" s="362">
        <v>43381</v>
      </c>
      <c r="C107" s="362"/>
      <c r="D107" s="426" t="s">
        <v>3495</v>
      </c>
      <c r="E107" s="364" t="s">
        <v>2070</v>
      </c>
      <c r="F107" s="364">
        <v>172</v>
      </c>
      <c r="G107" s="361">
        <v>178</v>
      </c>
      <c r="H107" s="361">
        <v>167.5</v>
      </c>
      <c r="I107" s="364">
        <v>160</v>
      </c>
      <c r="J107" s="365" t="s">
        <v>3496</v>
      </c>
      <c r="K107" s="360">
        <f>F107-H107</f>
        <v>4.5</v>
      </c>
      <c r="L107" s="366">
        <f t="shared" si="52"/>
        <v>2.616279069767442E-2</v>
      </c>
      <c r="M107" s="367" t="s">
        <v>270</v>
      </c>
      <c r="N107" s="470">
        <v>43381</v>
      </c>
      <c r="O107" s="369"/>
      <c r="P107" s="201"/>
      <c r="Q107" s="200"/>
      <c r="R107" s="445" t="s">
        <v>2109</v>
      </c>
      <c r="S107" s="202"/>
      <c r="T107" s="186"/>
      <c r="U107" s="186"/>
      <c r="V107" s="186"/>
      <c r="W107" s="186"/>
      <c r="X107" s="186"/>
      <c r="Y107" s="186"/>
    </row>
    <row r="108" spans="1:26" s="141" customFormat="1" ht="14.25">
      <c r="A108" s="361">
        <v>10</v>
      </c>
      <c r="B108" s="362">
        <v>43382</v>
      </c>
      <c r="C108" s="362"/>
      <c r="D108" s="426" t="s">
        <v>3442</v>
      </c>
      <c r="E108" s="364" t="s">
        <v>268</v>
      </c>
      <c r="F108" s="364">
        <v>1970</v>
      </c>
      <c r="G108" s="361">
        <v>1920</v>
      </c>
      <c r="H108" s="361">
        <v>2015</v>
      </c>
      <c r="I108" s="364">
        <v>2100</v>
      </c>
      <c r="J108" s="365" t="s">
        <v>3518</v>
      </c>
      <c r="K108" s="360">
        <f t="shared" ref="K108:K109" si="53">H108-F108</f>
        <v>45</v>
      </c>
      <c r="L108" s="366">
        <f t="shared" ref="L108:L109" si="54">K108/F108</f>
        <v>2.2842639593908629E-2</v>
      </c>
      <c r="M108" s="367" t="s">
        <v>270</v>
      </c>
      <c r="N108" s="470">
        <v>43382</v>
      </c>
      <c r="O108" s="369"/>
      <c r="P108" s="201"/>
      <c r="Q108" s="200"/>
      <c r="R108" s="469" t="s">
        <v>2109</v>
      </c>
      <c r="S108" s="202"/>
      <c r="T108" s="186"/>
      <c r="U108" s="186"/>
      <c r="V108" s="186"/>
      <c r="W108" s="186"/>
      <c r="X108" s="186"/>
      <c r="Y108" s="186"/>
    </row>
    <row r="109" spans="1:26" s="141" customFormat="1" ht="14.25">
      <c r="A109" s="361">
        <v>11</v>
      </c>
      <c r="B109" s="362">
        <v>43382</v>
      </c>
      <c r="C109" s="362"/>
      <c r="D109" s="426" t="s">
        <v>527</v>
      </c>
      <c r="E109" s="364" t="s">
        <v>268</v>
      </c>
      <c r="F109" s="364">
        <v>994</v>
      </c>
      <c r="G109" s="361">
        <v>957</v>
      </c>
      <c r="H109" s="361">
        <v>1028.5</v>
      </c>
      <c r="I109" s="364" t="s">
        <v>3515</v>
      </c>
      <c r="J109" s="365" t="s">
        <v>3536</v>
      </c>
      <c r="K109" s="360">
        <f t="shared" si="53"/>
        <v>34.5</v>
      </c>
      <c r="L109" s="366">
        <f t="shared" si="54"/>
        <v>3.470824949698189E-2</v>
      </c>
      <c r="M109" s="367" t="s">
        <v>270</v>
      </c>
      <c r="N109" s="470">
        <v>43383</v>
      </c>
      <c r="O109" s="369"/>
      <c r="P109" s="201"/>
      <c r="Q109" s="200"/>
      <c r="R109" s="469" t="s">
        <v>2109</v>
      </c>
      <c r="S109" s="202"/>
      <c r="T109" s="186"/>
      <c r="U109" s="186"/>
      <c r="V109" s="186"/>
      <c r="W109" s="186"/>
      <c r="X109" s="186"/>
      <c r="Y109" s="186"/>
    </row>
    <row r="110" spans="1:26" s="141" customFormat="1" ht="14.25">
      <c r="A110" s="458">
        <v>12</v>
      </c>
      <c r="B110" s="459">
        <v>43382</v>
      </c>
      <c r="C110" s="459"/>
      <c r="D110" s="460" t="s">
        <v>3495</v>
      </c>
      <c r="E110" s="461" t="s">
        <v>2070</v>
      </c>
      <c r="F110" s="461">
        <v>174</v>
      </c>
      <c r="G110" s="458">
        <v>182</v>
      </c>
      <c r="H110" s="458">
        <v>173.5</v>
      </c>
      <c r="I110" s="461">
        <v>160</v>
      </c>
      <c r="J110" s="462" t="s">
        <v>3522</v>
      </c>
      <c r="K110" s="463">
        <f>F110-H110</f>
        <v>0.5</v>
      </c>
      <c r="L110" s="464">
        <f t="shared" ref="L110:L111" si="55">K110/F110</f>
        <v>2.8735632183908046E-3</v>
      </c>
      <c r="M110" s="465" t="s">
        <v>3523</v>
      </c>
      <c r="N110" s="466">
        <v>43382</v>
      </c>
      <c r="O110" s="467"/>
      <c r="P110" s="201"/>
      <c r="Q110" s="200"/>
      <c r="R110" s="469" t="s">
        <v>2109</v>
      </c>
      <c r="S110" s="202"/>
      <c r="T110" s="186"/>
      <c r="U110" s="186"/>
      <c r="V110" s="186"/>
      <c r="W110" s="186"/>
      <c r="X110" s="186"/>
      <c r="Y110" s="186"/>
    </row>
    <row r="111" spans="1:26" s="141" customFormat="1" ht="14.25">
      <c r="A111" s="361">
        <v>13</v>
      </c>
      <c r="B111" s="362">
        <v>43383</v>
      </c>
      <c r="C111" s="362"/>
      <c r="D111" s="426" t="s">
        <v>51</v>
      </c>
      <c r="E111" s="364" t="s">
        <v>268</v>
      </c>
      <c r="F111" s="364">
        <v>600</v>
      </c>
      <c r="G111" s="361">
        <v>576</v>
      </c>
      <c r="H111" s="361">
        <v>617.5</v>
      </c>
      <c r="I111" s="364" t="s">
        <v>3530</v>
      </c>
      <c r="J111" s="365" t="s">
        <v>3531</v>
      </c>
      <c r="K111" s="360">
        <f t="shared" ref="K111" si="56">H111-F111</f>
        <v>17.5</v>
      </c>
      <c r="L111" s="366">
        <f t="shared" si="55"/>
        <v>2.9166666666666667E-2</v>
      </c>
      <c r="M111" s="367" t="s">
        <v>270</v>
      </c>
      <c r="N111" s="470">
        <v>43383</v>
      </c>
      <c r="O111" s="369"/>
      <c r="P111" s="201"/>
      <c r="Q111" s="200"/>
      <c r="R111" s="469" t="s">
        <v>2110</v>
      </c>
      <c r="S111" s="202"/>
      <c r="T111" s="186"/>
      <c r="U111" s="186"/>
      <c r="V111" s="186"/>
      <c r="W111" s="186"/>
      <c r="X111" s="186"/>
      <c r="Y111" s="186"/>
    </row>
    <row r="112" spans="1:26" s="141" customFormat="1" ht="14.25">
      <c r="A112" s="361">
        <v>12</v>
      </c>
      <c r="B112" s="362">
        <v>43384</v>
      </c>
      <c r="C112" s="362"/>
      <c r="D112" s="426" t="s">
        <v>3442</v>
      </c>
      <c r="E112" s="364" t="s">
        <v>268</v>
      </c>
      <c r="F112" s="364">
        <v>2115</v>
      </c>
      <c r="G112" s="361">
        <v>2040</v>
      </c>
      <c r="H112" s="361">
        <v>2195</v>
      </c>
      <c r="I112" s="364" t="s">
        <v>3554</v>
      </c>
      <c r="J112" s="365" t="s">
        <v>3555</v>
      </c>
      <c r="K112" s="360">
        <f t="shared" ref="K112:K113" si="57">H112-F112</f>
        <v>80</v>
      </c>
      <c r="L112" s="366">
        <f t="shared" ref="L112:L113" si="58">K112/F112</f>
        <v>3.7825059101654845E-2</v>
      </c>
      <c r="M112" s="367" t="s">
        <v>270</v>
      </c>
      <c r="N112" s="470">
        <v>43384</v>
      </c>
      <c r="O112" s="369"/>
      <c r="P112" s="201"/>
      <c r="Q112" s="200"/>
      <c r="R112" s="488" t="s">
        <v>2109</v>
      </c>
      <c r="S112" s="202"/>
      <c r="T112" s="186"/>
      <c r="U112" s="186"/>
      <c r="V112" s="186"/>
      <c r="W112" s="186"/>
      <c r="X112" s="186"/>
      <c r="Y112" s="186"/>
    </row>
    <row r="113" spans="1:25" s="141" customFormat="1" ht="14.25">
      <c r="A113" s="361">
        <v>13</v>
      </c>
      <c r="B113" s="362">
        <v>43384</v>
      </c>
      <c r="C113" s="362"/>
      <c r="D113" s="426" t="s">
        <v>527</v>
      </c>
      <c r="E113" s="364" t="s">
        <v>268</v>
      </c>
      <c r="F113" s="364">
        <v>1010</v>
      </c>
      <c r="G113" s="361">
        <v>970</v>
      </c>
      <c r="H113" s="361">
        <v>1037.5</v>
      </c>
      <c r="I113" s="364" t="s">
        <v>3559</v>
      </c>
      <c r="J113" s="365" t="s">
        <v>3566</v>
      </c>
      <c r="K113" s="360">
        <f t="shared" si="57"/>
        <v>27.5</v>
      </c>
      <c r="L113" s="366">
        <f t="shared" si="58"/>
        <v>2.7227722772277228E-2</v>
      </c>
      <c r="M113" s="367" t="s">
        <v>270</v>
      </c>
      <c r="N113" s="470">
        <v>43384</v>
      </c>
      <c r="O113" s="369"/>
      <c r="P113" s="201"/>
      <c r="Q113" s="200"/>
      <c r="R113" s="494" t="s">
        <v>2109</v>
      </c>
      <c r="S113" s="202"/>
      <c r="T113" s="186"/>
      <c r="U113" s="186"/>
      <c r="V113" s="186"/>
      <c r="W113" s="186"/>
      <c r="X113" s="186"/>
      <c r="Y113" s="186"/>
    </row>
    <row r="114" spans="1:25" s="141" customFormat="1" ht="14.25">
      <c r="A114" s="361">
        <v>14</v>
      </c>
      <c r="B114" s="362">
        <v>43384</v>
      </c>
      <c r="C114" s="362"/>
      <c r="D114" s="426" t="s">
        <v>67</v>
      </c>
      <c r="E114" s="364" t="s">
        <v>268</v>
      </c>
      <c r="F114" s="364">
        <v>250.5</v>
      </c>
      <c r="G114" s="361">
        <v>239.7</v>
      </c>
      <c r="H114" s="361">
        <v>259</v>
      </c>
      <c r="I114" s="364" t="s">
        <v>3562</v>
      </c>
      <c r="J114" s="365" t="s">
        <v>3436</v>
      </c>
      <c r="K114" s="360">
        <f t="shared" ref="K114:K115" si="59">H114-F114</f>
        <v>8.5</v>
      </c>
      <c r="L114" s="366">
        <f t="shared" ref="L114:L115" si="60">K114/F114</f>
        <v>3.3932135728542916E-2</v>
      </c>
      <c r="M114" s="367" t="s">
        <v>270</v>
      </c>
      <c r="N114" s="470">
        <v>43384</v>
      </c>
      <c r="O114" s="369"/>
      <c r="P114" s="201"/>
      <c r="Q114" s="200"/>
      <c r="R114" s="494" t="s">
        <v>2110</v>
      </c>
      <c r="S114" s="202"/>
      <c r="T114" s="186"/>
      <c r="U114" s="186"/>
      <c r="V114" s="186"/>
      <c r="W114" s="186"/>
      <c r="X114" s="186"/>
      <c r="Y114" s="186"/>
    </row>
    <row r="115" spans="1:25" s="141" customFormat="1" ht="14.25">
      <c r="A115" s="458">
        <v>15</v>
      </c>
      <c r="B115" s="459">
        <v>43384</v>
      </c>
      <c r="C115" s="459"/>
      <c r="D115" s="460" t="s">
        <v>142</v>
      </c>
      <c r="E115" s="461" t="s">
        <v>268</v>
      </c>
      <c r="F115" s="461">
        <v>596</v>
      </c>
      <c r="G115" s="458">
        <v>578</v>
      </c>
      <c r="H115" s="458">
        <v>601</v>
      </c>
      <c r="I115" s="461" t="s">
        <v>3565</v>
      </c>
      <c r="J115" s="462" t="s">
        <v>3600</v>
      </c>
      <c r="K115" s="463">
        <f t="shared" si="59"/>
        <v>5</v>
      </c>
      <c r="L115" s="464">
        <f t="shared" si="60"/>
        <v>8.389261744966443E-3</v>
      </c>
      <c r="M115" s="465" t="s">
        <v>3523</v>
      </c>
      <c r="N115" s="466">
        <v>43389</v>
      </c>
      <c r="O115" s="467"/>
      <c r="P115" s="201"/>
      <c r="Q115" s="200"/>
      <c r="R115" s="496" t="s">
        <v>2109</v>
      </c>
      <c r="S115" s="202"/>
      <c r="T115" s="186"/>
      <c r="U115" s="186"/>
      <c r="V115" s="186"/>
      <c r="W115" s="186"/>
      <c r="X115" s="186"/>
      <c r="Y115" s="186"/>
    </row>
    <row r="116" spans="1:25" s="141" customFormat="1" ht="14.25">
      <c r="A116" s="361">
        <v>16</v>
      </c>
      <c r="B116" s="362">
        <v>43385</v>
      </c>
      <c r="C116" s="362"/>
      <c r="D116" s="426" t="s">
        <v>527</v>
      </c>
      <c r="E116" s="364" t="s">
        <v>268</v>
      </c>
      <c r="F116" s="364">
        <v>1020</v>
      </c>
      <c r="G116" s="361">
        <v>978</v>
      </c>
      <c r="H116" s="361">
        <v>1047.5</v>
      </c>
      <c r="I116" s="364">
        <v>1100</v>
      </c>
      <c r="J116" s="365" t="s">
        <v>3566</v>
      </c>
      <c r="K116" s="360">
        <f t="shared" ref="K116:K117" si="61">H116-F116</f>
        <v>27.5</v>
      </c>
      <c r="L116" s="366">
        <f t="shared" ref="L116:L117" si="62">K116/F116</f>
        <v>2.6960784313725492E-2</v>
      </c>
      <c r="M116" s="367" t="s">
        <v>270</v>
      </c>
      <c r="N116" s="470">
        <v>43385</v>
      </c>
      <c r="O116" s="369"/>
      <c r="P116" s="201"/>
      <c r="Q116" s="200"/>
      <c r="R116" s="491" t="s">
        <v>2109</v>
      </c>
      <c r="S116" s="202"/>
      <c r="T116" s="186"/>
      <c r="U116" s="186"/>
      <c r="V116" s="186"/>
      <c r="W116" s="186"/>
      <c r="X116" s="186"/>
      <c r="Y116" s="186"/>
    </row>
    <row r="117" spans="1:25" s="141" customFormat="1" ht="14.25">
      <c r="A117" s="361">
        <v>17</v>
      </c>
      <c r="B117" s="362">
        <v>43385</v>
      </c>
      <c r="C117" s="362"/>
      <c r="D117" s="426" t="s">
        <v>1290</v>
      </c>
      <c r="E117" s="364" t="s">
        <v>268</v>
      </c>
      <c r="F117" s="364">
        <v>1060</v>
      </c>
      <c r="G117" s="361">
        <v>1024.7</v>
      </c>
      <c r="H117" s="361">
        <v>1092.5</v>
      </c>
      <c r="I117" s="364" t="s">
        <v>3416</v>
      </c>
      <c r="J117" s="365" t="s">
        <v>3588</v>
      </c>
      <c r="K117" s="360">
        <f t="shared" si="61"/>
        <v>32.5</v>
      </c>
      <c r="L117" s="366">
        <f t="shared" si="62"/>
        <v>3.0660377358490566E-2</v>
      </c>
      <c r="M117" s="367" t="s">
        <v>270</v>
      </c>
      <c r="N117" s="368">
        <v>43388</v>
      </c>
      <c r="O117" s="369"/>
      <c r="P117" s="201"/>
      <c r="Q117" s="200"/>
      <c r="R117" s="494" t="s">
        <v>2110</v>
      </c>
      <c r="S117" s="202"/>
      <c r="T117" s="186"/>
      <c r="U117" s="186"/>
      <c r="V117" s="186"/>
      <c r="W117" s="186"/>
      <c r="X117" s="186"/>
      <c r="Y117" s="186"/>
    </row>
    <row r="118" spans="1:25" s="141" customFormat="1" ht="14.25">
      <c r="A118" s="361">
        <v>18</v>
      </c>
      <c r="B118" s="362">
        <v>43388</v>
      </c>
      <c r="C118" s="362"/>
      <c r="D118" s="426" t="s">
        <v>42</v>
      </c>
      <c r="E118" s="364" t="s">
        <v>268</v>
      </c>
      <c r="F118" s="364">
        <v>747</v>
      </c>
      <c r="G118" s="361">
        <v>718</v>
      </c>
      <c r="H118" s="361">
        <v>769.5</v>
      </c>
      <c r="I118" s="364" t="s">
        <v>3587</v>
      </c>
      <c r="J118" s="365" t="s">
        <v>3606</v>
      </c>
      <c r="K118" s="360">
        <f t="shared" ref="K118" si="63">H118-F118</f>
        <v>22.5</v>
      </c>
      <c r="L118" s="366">
        <f t="shared" ref="L118" si="64">K118/F118</f>
        <v>3.0120481927710843E-2</v>
      </c>
      <c r="M118" s="367" t="s">
        <v>270</v>
      </c>
      <c r="N118" s="368">
        <v>43389</v>
      </c>
      <c r="O118" s="369"/>
      <c r="P118" s="201"/>
      <c r="Q118" s="200"/>
      <c r="R118" s="496" t="s">
        <v>2109</v>
      </c>
      <c r="S118" s="202"/>
      <c r="T118" s="186"/>
      <c r="U118" s="186"/>
      <c r="V118" s="186"/>
      <c r="W118" s="186"/>
      <c r="X118" s="186"/>
      <c r="Y118" s="186"/>
    </row>
    <row r="119" spans="1:25" s="141" customFormat="1" ht="14.25">
      <c r="A119" s="361">
        <v>19</v>
      </c>
      <c r="B119" s="362">
        <v>43388</v>
      </c>
      <c r="C119" s="362"/>
      <c r="D119" s="426" t="s">
        <v>143</v>
      </c>
      <c r="E119" s="364" t="s">
        <v>268</v>
      </c>
      <c r="F119" s="364">
        <v>659.5</v>
      </c>
      <c r="G119" s="361">
        <v>635.70000000000005</v>
      </c>
      <c r="H119" s="361">
        <v>680.5</v>
      </c>
      <c r="I119" s="364" t="s">
        <v>3596</v>
      </c>
      <c r="J119" s="365" t="s">
        <v>3607</v>
      </c>
      <c r="K119" s="360">
        <f t="shared" ref="K119:K120" si="65">H119-F119</f>
        <v>21</v>
      </c>
      <c r="L119" s="366">
        <f t="shared" ref="L119:L120" si="66">K119/F119</f>
        <v>3.1842304776345719E-2</v>
      </c>
      <c r="M119" s="367" t="s">
        <v>270</v>
      </c>
      <c r="N119" s="368">
        <v>43389</v>
      </c>
      <c r="O119" s="369"/>
      <c r="P119" s="201"/>
      <c r="Q119" s="200"/>
      <c r="R119" s="496" t="s">
        <v>2110</v>
      </c>
      <c r="S119" s="202"/>
      <c r="T119" s="186"/>
      <c r="U119" s="186"/>
      <c r="V119" s="186"/>
      <c r="W119" s="186"/>
      <c r="X119" s="186"/>
      <c r="Y119" s="186"/>
    </row>
    <row r="120" spans="1:25" s="141" customFormat="1" ht="14.25">
      <c r="A120" s="421">
        <v>20</v>
      </c>
      <c r="B120" s="422">
        <v>43389</v>
      </c>
      <c r="C120" s="422"/>
      <c r="D120" s="423" t="s">
        <v>1756</v>
      </c>
      <c r="E120" s="424" t="s">
        <v>268</v>
      </c>
      <c r="F120" s="424">
        <v>251</v>
      </c>
      <c r="G120" s="421">
        <v>241</v>
      </c>
      <c r="H120" s="421">
        <v>241</v>
      </c>
      <c r="I120" s="424" t="s">
        <v>3498</v>
      </c>
      <c r="J120" s="415" t="s">
        <v>3615</v>
      </c>
      <c r="K120" s="416">
        <f t="shared" si="65"/>
        <v>-10</v>
      </c>
      <c r="L120" s="417">
        <f t="shared" si="66"/>
        <v>-3.9840637450199202E-2</v>
      </c>
      <c r="M120" s="418" t="s">
        <v>1896</v>
      </c>
      <c r="N120" s="419">
        <v>43390</v>
      </c>
      <c r="O120" s="420"/>
      <c r="P120" s="201"/>
      <c r="Q120" s="200"/>
      <c r="R120" s="496" t="s">
        <v>2110</v>
      </c>
      <c r="S120" s="202"/>
      <c r="T120" s="186"/>
      <c r="U120" s="186"/>
      <c r="V120" s="186"/>
      <c r="W120" s="186"/>
      <c r="X120" s="186"/>
      <c r="Y120" s="186"/>
    </row>
    <row r="121" spans="1:25" s="141" customFormat="1" ht="14.25">
      <c r="A121" s="421">
        <v>21</v>
      </c>
      <c r="B121" s="422">
        <v>43390</v>
      </c>
      <c r="C121" s="422"/>
      <c r="D121" s="423" t="s">
        <v>51</v>
      </c>
      <c r="E121" s="424" t="s">
        <v>2070</v>
      </c>
      <c r="F121" s="424">
        <v>643</v>
      </c>
      <c r="G121" s="421">
        <v>662.6</v>
      </c>
      <c r="H121" s="421">
        <v>677.5</v>
      </c>
      <c r="I121" s="424" t="s">
        <v>3620</v>
      </c>
      <c r="J121" s="415" t="s">
        <v>3648</v>
      </c>
      <c r="K121" s="416">
        <f t="shared" ref="K121" si="67">H121-F121</f>
        <v>34.5</v>
      </c>
      <c r="L121" s="417">
        <f t="shared" ref="L121:L122" si="68">K121/F121</f>
        <v>5.3654743390357695E-2</v>
      </c>
      <c r="M121" s="418" t="s">
        <v>1896</v>
      </c>
      <c r="N121" s="419">
        <v>43395</v>
      </c>
      <c r="O121" s="420"/>
      <c r="P121" s="201"/>
      <c r="Q121" s="200"/>
      <c r="R121" s="501" t="s">
        <v>2110</v>
      </c>
      <c r="S121" s="202"/>
      <c r="T121" s="186"/>
      <c r="U121" s="186"/>
      <c r="V121" s="186"/>
      <c r="W121" s="186"/>
      <c r="X121" s="186"/>
      <c r="Y121" s="186"/>
    </row>
    <row r="122" spans="1:25" s="141" customFormat="1" ht="14.25">
      <c r="A122" s="361">
        <v>22</v>
      </c>
      <c r="B122" s="362">
        <v>43395</v>
      </c>
      <c r="C122" s="362"/>
      <c r="D122" s="426" t="s">
        <v>70</v>
      </c>
      <c r="E122" s="364" t="s">
        <v>2070</v>
      </c>
      <c r="F122" s="364">
        <v>616</v>
      </c>
      <c r="G122" s="361">
        <v>642</v>
      </c>
      <c r="H122" s="361">
        <v>597.5</v>
      </c>
      <c r="I122" s="364">
        <v>580</v>
      </c>
      <c r="J122" s="365" t="s">
        <v>3745</v>
      </c>
      <c r="K122" s="360">
        <f>F122-H122</f>
        <v>18.5</v>
      </c>
      <c r="L122" s="366">
        <f t="shared" si="68"/>
        <v>3.0032467532467532E-2</v>
      </c>
      <c r="M122" s="367" t="s">
        <v>270</v>
      </c>
      <c r="N122" s="368">
        <v>43399</v>
      </c>
      <c r="O122" s="369"/>
      <c r="P122" s="201"/>
      <c r="Q122" s="200"/>
      <c r="R122" s="515" t="s">
        <v>2109</v>
      </c>
      <c r="S122" s="202"/>
      <c r="T122" s="186"/>
      <c r="U122" s="186"/>
      <c r="V122" s="186"/>
      <c r="W122" s="186"/>
      <c r="X122" s="186"/>
      <c r="Y122" s="186"/>
    </row>
    <row r="123" spans="1:25" s="141" customFormat="1" ht="14.25">
      <c r="A123" s="361">
        <v>23</v>
      </c>
      <c r="B123" s="362">
        <v>43395</v>
      </c>
      <c r="C123" s="362"/>
      <c r="D123" s="426" t="s">
        <v>228</v>
      </c>
      <c r="E123" s="364" t="s">
        <v>2070</v>
      </c>
      <c r="F123" s="364">
        <v>216.5</v>
      </c>
      <c r="G123" s="361">
        <v>225</v>
      </c>
      <c r="H123" s="361">
        <v>210.5</v>
      </c>
      <c r="I123" s="364">
        <v>208</v>
      </c>
      <c r="J123" s="365" t="s">
        <v>3668</v>
      </c>
      <c r="K123" s="360">
        <f>F123-H123</f>
        <v>6</v>
      </c>
      <c r="L123" s="366">
        <f t="shared" ref="L123:L125" si="69">K123/F123</f>
        <v>2.771362586605081E-2</v>
      </c>
      <c r="M123" s="367" t="s">
        <v>270</v>
      </c>
      <c r="N123" s="368">
        <v>43396</v>
      </c>
      <c r="O123" s="369"/>
      <c r="P123" s="201"/>
      <c r="Q123" s="200"/>
      <c r="R123" s="507" t="s">
        <v>2109</v>
      </c>
      <c r="S123" s="202"/>
      <c r="T123" s="186"/>
      <c r="U123" s="186"/>
      <c r="V123" s="186"/>
      <c r="W123" s="186"/>
      <c r="X123" s="186"/>
      <c r="Y123" s="186"/>
    </row>
    <row r="124" spans="1:25" s="141" customFormat="1" ht="14.25">
      <c r="A124" s="421">
        <v>24</v>
      </c>
      <c r="B124" s="422">
        <v>43396</v>
      </c>
      <c r="C124" s="422"/>
      <c r="D124" s="423" t="s">
        <v>3670</v>
      </c>
      <c r="E124" s="424" t="s">
        <v>268</v>
      </c>
      <c r="F124" s="424">
        <v>5590</v>
      </c>
      <c r="G124" s="421">
        <v>5414</v>
      </c>
      <c r="H124" s="421">
        <v>5330</v>
      </c>
      <c r="I124" s="424" t="s">
        <v>3671</v>
      </c>
      <c r="J124" s="415" t="s">
        <v>3690</v>
      </c>
      <c r="K124" s="416">
        <f t="shared" ref="K124:K125" si="70">H124-F124</f>
        <v>-260</v>
      </c>
      <c r="L124" s="417">
        <f t="shared" si="69"/>
        <v>-4.6511627906976744E-2</v>
      </c>
      <c r="M124" s="418" t="s">
        <v>1896</v>
      </c>
      <c r="N124" s="419">
        <v>43397</v>
      </c>
      <c r="O124" s="420"/>
      <c r="P124" s="201"/>
      <c r="Q124" s="200"/>
      <c r="R124" s="508" t="s">
        <v>2110</v>
      </c>
      <c r="S124" s="202"/>
      <c r="T124" s="186"/>
      <c r="U124" s="186"/>
      <c r="V124" s="186"/>
      <c r="W124" s="186"/>
      <c r="X124" s="186"/>
      <c r="Y124" s="186"/>
    </row>
    <row r="125" spans="1:25" s="141" customFormat="1" ht="14.25">
      <c r="A125" s="361">
        <v>25</v>
      </c>
      <c r="B125" s="362">
        <v>43396</v>
      </c>
      <c r="C125" s="362"/>
      <c r="D125" s="426" t="s">
        <v>527</v>
      </c>
      <c r="E125" s="364" t="s">
        <v>268</v>
      </c>
      <c r="F125" s="364">
        <v>1008</v>
      </c>
      <c r="G125" s="361">
        <v>970</v>
      </c>
      <c r="H125" s="361">
        <v>1039</v>
      </c>
      <c r="I125" s="364" t="s">
        <v>3675</v>
      </c>
      <c r="J125" s="365" t="s">
        <v>3708</v>
      </c>
      <c r="K125" s="360">
        <f t="shared" si="70"/>
        <v>31</v>
      </c>
      <c r="L125" s="366">
        <f t="shared" si="69"/>
        <v>3.0753968253968252E-2</v>
      </c>
      <c r="M125" s="367" t="s">
        <v>270</v>
      </c>
      <c r="N125" s="368">
        <v>43398</v>
      </c>
      <c r="O125" s="369"/>
      <c r="P125" s="201"/>
      <c r="Q125" s="200"/>
      <c r="R125" s="511" t="s">
        <v>2109</v>
      </c>
      <c r="S125" s="202"/>
      <c r="T125" s="186"/>
      <c r="U125" s="186"/>
      <c r="V125" s="186"/>
      <c r="W125" s="186"/>
      <c r="X125" s="186"/>
      <c r="Y125" s="186"/>
    </row>
    <row r="126" spans="1:25" s="141" customFormat="1" ht="14.25">
      <c r="A126" s="421">
        <v>26</v>
      </c>
      <c r="B126" s="422">
        <v>43396</v>
      </c>
      <c r="C126" s="422"/>
      <c r="D126" s="423" t="s">
        <v>123</v>
      </c>
      <c r="E126" s="424" t="s">
        <v>268</v>
      </c>
      <c r="F126" s="424">
        <v>3710</v>
      </c>
      <c r="G126" s="421">
        <v>3577</v>
      </c>
      <c r="H126" s="421">
        <v>3535</v>
      </c>
      <c r="I126" s="424" t="s">
        <v>3676</v>
      </c>
      <c r="J126" s="415" t="s">
        <v>3693</v>
      </c>
      <c r="K126" s="416">
        <f t="shared" ref="K126:K127" si="71">H126-F126</f>
        <v>-175</v>
      </c>
      <c r="L126" s="417">
        <f t="shared" ref="L126:L127" si="72">K126/F126</f>
        <v>-4.716981132075472E-2</v>
      </c>
      <c r="M126" s="418" t="s">
        <v>1896</v>
      </c>
      <c r="N126" s="419">
        <v>43397</v>
      </c>
      <c r="O126" s="420"/>
      <c r="P126" s="201"/>
      <c r="Q126" s="200"/>
      <c r="R126" s="508" t="s">
        <v>2110</v>
      </c>
      <c r="S126" s="202"/>
      <c r="T126" s="186"/>
      <c r="U126" s="186"/>
      <c r="V126" s="186"/>
      <c r="W126" s="186"/>
      <c r="X126" s="186"/>
      <c r="Y126" s="186"/>
    </row>
    <row r="127" spans="1:25" s="141" customFormat="1" ht="14.25">
      <c r="A127" s="361">
        <v>27</v>
      </c>
      <c r="B127" s="362">
        <v>43397</v>
      </c>
      <c r="C127" s="362"/>
      <c r="D127" s="426" t="s">
        <v>47</v>
      </c>
      <c r="E127" s="364" t="s">
        <v>268</v>
      </c>
      <c r="F127" s="364">
        <v>865</v>
      </c>
      <c r="G127" s="361">
        <v>832</v>
      </c>
      <c r="H127" s="361">
        <v>899</v>
      </c>
      <c r="I127" s="364" t="s">
        <v>3687</v>
      </c>
      <c r="J127" s="365" t="s">
        <v>2309</v>
      </c>
      <c r="K127" s="360">
        <f t="shared" si="71"/>
        <v>34</v>
      </c>
      <c r="L127" s="366">
        <f t="shared" si="72"/>
        <v>3.9306358381502891E-2</v>
      </c>
      <c r="M127" s="367" t="s">
        <v>270</v>
      </c>
      <c r="N127" s="368">
        <v>43398</v>
      </c>
      <c r="O127" s="369"/>
      <c r="P127" s="201"/>
      <c r="Q127" s="200"/>
      <c r="R127" s="511" t="s">
        <v>2110</v>
      </c>
      <c r="S127" s="202"/>
      <c r="T127" s="186"/>
      <c r="U127" s="186"/>
      <c r="V127" s="186"/>
      <c r="W127" s="186"/>
      <c r="X127" s="186"/>
      <c r="Y127" s="186"/>
    </row>
    <row r="128" spans="1:25" s="141" customFormat="1" ht="14.25">
      <c r="A128" s="357">
        <v>28</v>
      </c>
      <c r="B128" s="373">
        <v>43397</v>
      </c>
      <c r="C128" s="373"/>
      <c r="D128" s="350" t="s">
        <v>208</v>
      </c>
      <c r="E128" s="355" t="s">
        <v>268</v>
      </c>
      <c r="F128" s="355" t="s">
        <v>3688</v>
      </c>
      <c r="G128" s="357">
        <v>896</v>
      </c>
      <c r="H128" s="357"/>
      <c r="I128" s="355" t="s">
        <v>3689</v>
      </c>
      <c r="J128" s="502" t="s">
        <v>269</v>
      </c>
      <c r="K128" s="281"/>
      <c r="L128" s="503"/>
      <c r="M128" s="504"/>
      <c r="N128" s="336"/>
      <c r="O128" s="337">
        <f>VLOOKUP(D128,Sheet2!A98:F1723,6,0)</f>
        <v>936.3</v>
      </c>
      <c r="P128" s="201"/>
      <c r="Q128" s="200"/>
      <c r="R128" s="508" t="s">
        <v>2110</v>
      </c>
      <c r="S128" s="202"/>
      <c r="T128" s="186"/>
      <c r="U128" s="186"/>
      <c r="V128" s="186"/>
      <c r="W128" s="186"/>
      <c r="X128" s="186"/>
      <c r="Y128" s="186"/>
    </row>
    <row r="129" spans="1:34" s="141" customFormat="1" ht="14.25">
      <c r="A129" s="357">
        <v>29</v>
      </c>
      <c r="B129" s="373">
        <v>43397</v>
      </c>
      <c r="C129" s="373"/>
      <c r="D129" s="350" t="s">
        <v>726</v>
      </c>
      <c r="E129" s="355" t="s">
        <v>268</v>
      </c>
      <c r="F129" s="355" t="s">
        <v>3691</v>
      </c>
      <c r="G129" s="357">
        <v>154</v>
      </c>
      <c r="H129" s="357"/>
      <c r="I129" s="355" t="s">
        <v>3692</v>
      </c>
      <c r="J129" s="502" t="s">
        <v>269</v>
      </c>
      <c r="K129" s="281"/>
      <c r="L129" s="503"/>
      <c r="M129" s="504"/>
      <c r="N129" s="336"/>
      <c r="O129" s="337">
        <f>VLOOKUP(D129,Sheet2!A99:F1724,6,0)</f>
        <v>158.4</v>
      </c>
      <c r="P129" s="201"/>
      <c r="Q129" s="200"/>
      <c r="R129" s="508" t="s">
        <v>2110</v>
      </c>
      <c r="S129" s="202"/>
      <c r="T129" s="186"/>
      <c r="U129" s="186"/>
      <c r="V129" s="186"/>
      <c r="W129" s="186"/>
      <c r="X129" s="186"/>
      <c r="Y129" s="186"/>
    </row>
    <row r="130" spans="1:34" s="141" customFormat="1" ht="14.25">
      <c r="A130" s="357">
        <v>30</v>
      </c>
      <c r="B130" s="373">
        <v>43398</v>
      </c>
      <c r="C130" s="373"/>
      <c r="D130" s="350" t="s">
        <v>228</v>
      </c>
      <c r="E130" s="355" t="s">
        <v>268</v>
      </c>
      <c r="F130" s="355" t="s">
        <v>3706</v>
      </c>
      <c r="G130" s="357">
        <v>197</v>
      </c>
      <c r="H130" s="357"/>
      <c r="I130" s="355" t="s">
        <v>3707</v>
      </c>
      <c r="J130" s="502" t="s">
        <v>269</v>
      </c>
      <c r="K130" s="281"/>
      <c r="L130" s="503"/>
      <c r="M130" s="504"/>
      <c r="N130" s="336"/>
      <c r="O130" s="337">
        <f>VLOOKUP(D130,Sheet2!A100:F1725,6,0)</f>
        <v>203.65</v>
      </c>
      <c r="P130" s="201"/>
      <c r="Q130" s="200"/>
      <c r="R130" s="511" t="s">
        <v>2110</v>
      </c>
      <c r="S130" s="202"/>
      <c r="T130" s="186"/>
      <c r="U130" s="186"/>
      <c r="V130" s="186"/>
      <c r="W130" s="186"/>
      <c r="X130" s="186"/>
      <c r="Y130" s="186"/>
    </row>
    <row r="131" spans="1:34" s="141" customFormat="1" ht="14.25">
      <c r="A131" s="361">
        <v>31</v>
      </c>
      <c r="B131" s="362">
        <v>43398</v>
      </c>
      <c r="C131" s="362"/>
      <c r="D131" s="426" t="s">
        <v>134</v>
      </c>
      <c r="E131" s="364" t="s">
        <v>268</v>
      </c>
      <c r="F131" s="364">
        <v>1025</v>
      </c>
      <c r="G131" s="361">
        <v>990</v>
      </c>
      <c r="H131" s="361">
        <v>1055</v>
      </c>
      <c r="I131" s="364" t="s">
        <v>3675</v>
      </c>
      <c r="J131" s="365" t="s">
        <v>3762</v>
      </c>
      <c r="K131" s="360">
        <f t="shared" ref="K131" si="73">H131-F131</f>
        <v>30</v>
      </c>
      <c r="L131" s="366">
        <f t="shared" ref="L131" si="74">K131/F131</f>
        <v>2.9268292682926831E-2</v>
      </c>
      <c r="M131" s="367" t="s">
        <v>270</v>
      </c>
      <c r="N131" s="368">
        <v>43399</v>
      </c>
      <c r="O131" s="369"/>
      <c r="P131" s="201"/>
      <c r="Q131" s="200"/>
      <c r="R131" s="515" t="s">
        <v>2109</v>
      </c>
      <c r="S131" s="202"/>
      <c r="T131" s="186"/>
      <c r="U131" s="186"/>
      <c r="V131" s="186"/>
      <c r="W131" s="186"/>
      <c r="X131" s="186"/>
      <c r="Y131" s="186"/>
    </row>
    <row r="132" spans="1:34" s="141" customFormat="1" ht="14.25">
      <c r="A132" s="357">
        <v>32</v>
      </c>
      <c r="B132" s="373">
        <v>43398</v>
      </c>
      <c r="C132" s="373"/>
      <c r="D132" s="350" t="s">
        <v>115</v>
      </c>
      <c r="E132" s="355" t="s">
        <v>268</v>
      </c>
      <c r="F132" s="355" t="s">
        <v>3709</v>
      </c>
      <c r="G132" s="357">
        <v>6470</v>
      </c>
      <c r="H132" s="357"/>
      <c r="I132" s="355" t="s">
        <v>3710</v>
      </c>
      <c r="J132" s="502" t="s">
        <v>269</v>
      </c>
      <c r="K132" s="281"/>
      <c r="L132" s="503"/>
      <c r="M132" s="504"/>
      <c r="N132" s="336"/>
      <c r="O132" s="337">
        <f>VLOOKUP(D132,Sheet2!A102:F1727,6,0)</f>
        <v>6717.3</v>
      </c>
      <c r="P132" s="201"/>
      <c r="Q132" s="200"/>
      <c r="R132" s="511" t="s">
        <v>2109</v>
      </c>
      <c r="S132" s="202"/>
      <c r="T132" s="186"/>
      <c r="U132" s="186"/>
      <c r="V132" s="186"/>
      <c r="W132" s="186"/>
      <c r="X132" s="186"/>
      <c r="Y132" s="186"/>
    </row>
    <row r="133" spans="1:34" s="141" customFormat="1" ht="14.25">
      <c r="A133" s="361">
        <v>33</v>
      </c>
      <c r="B133" s="362">
        <v>43399</v>
      </c>
      <c r="C133" s="362"/>
      <c r="D133" s="426" t="s">
        <v>154</v>
      </c>
      <c r="E133" s="364" t="s">
        <v>268</v>
      </c>
      <c r="F133" s="364">
        <v>794.5</v>
      </c>
      <c r="G133" s="361">
        <v>768.7</v>
      </c>
      <c r="H133" s="361">
        <v>813</v>
      </c>
      <c r="I133" s="364" t="s">
        <v>3744</v>
      </c>
      <c r="J133" s="365" t="s">
        <v>3745</v>
      </c>
      <c r="K133" s="360">
        <f t="shared" ref="K133" si="75">H133-F133</f>
        <v>18.5</v>
      </c>
      <c r="L133" s="366">
        <f t="shared" ref="L133" si="76">K133/F133</f>
        <v>2.3285084959093771E-2</v>
      </c>
      <c r="M133" s="367" t="s">
        <v>270</v>
      </c>
      <c r="N133" s="470">
        <v>43399</v>
      </c>
      <c r="O133" s="369"/>
      <c r="P133" s="201"/>
      <c r="Q133" s="200"/>
      <c r="R133" s="515" t="s">
        <v>2110</v>
      </c>
      <c r="S133" s="202"/>
      <c r="T133" s="186"/>
      <c r="U133" s="186"/>
      <c r="V133" s="186"/>
      <c r="W133" s="186"/>
      <c r="X133" s="186"/>
      <c r="Y133" s="186"/>
    </row>
    <row r="134" spans="1:34" s="141" customFormat="1" ht="14.25">
      <c r="A134" s="357">
        <v>34</v>
      </c>
      <c r="B134" s="373">
        <v>43399</v>
      </c>
      <c r="C134" s="373"/>
      <c r="D134" s="350" t="s">
        <v>148</v>
      </c>
      <c r="E134" s="355" t="s">
        <v>268</v>
      </c>
      <c r="F134" s="355" t="s">
        <v>3752</v>
      </c>
      <c r="G134" s="357">
        <v>163</v>
      </c>
      <c r="H134" s="357"/>
      <c r="I134" s="355" t="s">
        <v>3753</v>
      </c>
      <c r="J134" s="502" t="s">
        <v>269</v>
      </c>
      <c r="K134" s="281"/>
      <c r="L134" s="503"/>
      <c r="M134" s="504"/>
      <c r="N134" s="336"/>
      <c r="O134" s="337"/>
      <c r="P134" s="201"/>
      <c r="Q134" s="200"/>
      <c r="R134" s="515" t="s">
        <v>2110</v>
      </c>
      <c r="S134" s="202"/>
      <c r="T134" s="186"/>
      <c r="U134" s="186"/>
      <c r="V134" s="186"/>
      <c r="W134" s="186"/>
      <c r="X134" s="186"/>
      <c r="Y134" s="186"/>
    </row>
    <row r="135" spans="1:34" s="141" customFormat="1" ht="14.25">
      <c r="A135" s="357"/>
      <c r="B135" s="373"/>
      <c r="C135" s="373"/>
      <c r="D135" s="350"/>
      <c r="E135" s="355"/>
      <c r="F135" s="355"/>
      <c r="G135" s="357"/>
      <c r="H135" s="357"/>
      <c r="I135" s="355"/>
      <c r="J135" s="502"/>
      <c r="K135" s="281"/>
      <c r="L135" s="503"/>
      <c r="M135" s="504"/>
      <c r="N135" s="336"/>
      <c r="O135" s="337"/>
      <c r="P135" s="201"/>
      <c r="Q135" s="200"/>
      <c r="R135" s="508"/>
      <c r="S135" s="202"/>
      <c r="T135" s="186"/>
      <c r="U135" s="186"/>
      <c r="V135" s="186"/>
      <c r="W135" s="186"/>
      <c r="X135" s="186"/>
      <c r="Y135" s="186"/>
    </row>
    <row r="136" spans="1:34" s="141" customFormat="1" ht="14.25">
      <c r="A136" s="357"/>
      <c r="B136" s="373"/>
      <c r="C136" s="373"/>
      <c r="D136" s="350"/>
      <c r="E136" s="355"/>
      <c r="F136" s="355"/>
      <c r="G136" s="357"/>
      <c r="H136" s="357">
        <v>1619.5</v>
      </c>
      <c r="I136" s="355"/>
      <c r="J136" s="502"/>
      <c r="K136" s="281"/>
      <c r="L136" s="503"/>
      <c r="M136" s="504"/>
      <c r="N136" s="336"/>
      <c r="O136" s="337"/>
      <c r="P136" s="201"/>
      <c r="Q136" s="200"/>
      <c r="R136" s="508"/>
      <c r="S136" s="202"/>
      <c r="T136" s="186"/>
      <c r="U136" s="186"/>
      <c r="V136" s="186"/>
      <c r="W136" s="186"/>
      <c r="X136" s="186"/>
      <c r="Y136" s="186"/>
    </row>
    <row r="137" spans="1:34" s="141" customFormat="1" ht="14.25">
      <c r="A137" s="357"/>
      <c r="B137" s="373"/>
      <c r="C137" s="373"/>
      <c r="D137" s="350"/>
      <c r="E137" s="355"/>
      <c r="F137" s="355"/>
      <c r="G137" s="357"/>
      <c r="H137" s="357">
        <v>1638</v>
      </c>
      <c r="I137" s="355"/>
      <c r="J137" s="502"/>
      <c r="K137" s="281"/>
      <c r="L137" s="503"/>
      <c r="M137" s="504"/>
      <c r="N137" s="336"/>
      <c r="O137" s="337"/>
      <c r="P137" s="201"/>
      <c r="Q137" s="200"/>
      <c r="R137" s="508"/>
      <c r="S137" s="202"/>
      <c r="T137" s="186"/>
      <c r="U137" s="186"/>
      <c r="V137" s="186"/>
      <c r="W137" s="186"/>
      <c r="X137" s="186"/>
      <c r="Y137" s="186"/>
    </row>
    <row r="138" spans="1:34" s="19" customFormat="1">
      <c r="A138" s="456" t="s">
        <v>342</v>
      </c>
      <c r="B138" s="456"/>
      <c r="C138" s="456"/>
      <c r="D138" s="456"/>
      <c r="E138" s="323"/>
      <c r="F138" s="457" t="s">
        <v>364</v>
      </c>
      <c r="G138" s="321"/>
      <c r="H138" s="321"/>
      <c r="I138" s="101"/>
      <c r="J138" s="100"/>
      <c r="K138" s="324"/>
      <c r="L138" s="325"/>
      <c r="M138" s="144"/>
      <c r="N138" s="276"/>
      <c r="O138" s="199"/>
      <c r="P138" s="113"/>
      <c r="Q138" s="1"/>
      <c r="R138" s="87"/>
      <c r="S138" s="18"/>
      <c r="T138" s="18"/>
      <c r="U138" s="18"/>
      <c r="V138" s="18"/>
      <c r="W138" s="18"/>
      <c r="X138" s="18"/>
      <c r="Y138" s="18"/>
      <c r="Z138" s="113"/>
      <c r="AA138" s="113"/>
      <c r="AB138" s="113"/>
      <c r="AC138" s="113"/>
      <c r="AD138" s="113"/>
      <c r="AE138" s="113"/>
      <c r="AF138" s="113"/>
      <c r="AG138" s="113"/>
      <c r="AH138" s="113"/>
    </row>
    <row r="139" spans="1:34" s="19" customFormat="1">
      <c r="A139" s="183" t="s">
        <v>2183</v>
      </c>
      <c r="B139" s="204"/>
      <c r="C139" s="204"/>
      <c r="D139" s="243"/>
      <c r="E139" s="86"/>
      <c r="F139" s="170" t="s">
        <v>2217</v>
      </c>
      <c r="G139" s="195"/>
      <c r="H139" s="195"/>
      <c r="I139" s="152"/>
      <c r="J139" s="87"/>
      <c r="K139" s="196"/>
      <c r="L139" s="197"/>
      <c r="M139" s="150"/>
      <c r="N139" s="198"/>
      <c r="O139" s="199"/>
      <c r="P139" s="113"/>
      <c r="Q139" s="1"/>
      <c r="R139" s="87"/>
      <c r="S139" s="18"/>
      <c r="T139" s="18"/>
      <c r="U139" s="18"/>
      <c r="V139" s="18"/>
      <c r="W139" s="18"/>
      <c r="X139" s="18"/>
      <c r="Y139" s="18"/>
      <c r="Z139" s="113"/>
      <c r="AA139" s="113"/>
      <c r="AB139" s="113"/>
      <c r="AC139" s="113"/>
      <c r="AD139" s="113"/>
      <c r="AE139" s="113"/>
      <c r="AF139" s="113"/>
      <c r="AG139" s="113"/>
      <c r="AH139" s="113"/>
    </row>
    <row r="140" spans="1:34" s="19" customFormat="1">
      <c r="A140" s="193"/>
      <c r="B140" s="189"/>
      <c r="C140" s="194"/>
      <c r="D140" s="109"/>
      <c r="E140" s="152"/>
      <c r="F140" s="92"/>
      <c r="G140" s="195"/>
      <c r="H140" s="195"/>
      <c r="I140" s="152"/>
      <c r="J140" s="87"/>
      <c r="K140" s="196"/>
      <c r="L140" s="197"/>
      <c r="M140" s="150"/>
      <c r="N140" s="198"/>
      <c r="O140" s="199"/>
      <c r="P140" s="113"/>
      <c r="Q140" s="1"/>
      <c r="R140" s="87"/>
      <c r="S140" s="18"/>
      <c r="T140" s="18"/>
      <c r="U140" s="18"/>
      <c r="V140" s="18"/>
      <c r="W140" s="18"/>
      <c r="X140" s="18"/>
      <c r="Y140" s="18"/>
      <c r="Z140" s="113"/>
      <c r="AA140" s="113"/>
      <c r="AB140" s="113"/>
      <c r="AC140" s="113"/>
      <c r="AD140" s="113"/>
      <c r="AE140" s="113"/>
      <c r="AF140" s="113"/>
      <c r="AG140" s="113"/>
      <c r="AH140" s="113"/>
    </row>
    <row r="141" spans="1:34">
      <c r="A141" s="183"/>
      <c r="B141" s="206"/>
      <c r="C141" s="206"/>
      <c r="D141" s="243"/>
      <c r="E141" s="86"/>
      <c r="F141" s="170"/>
      <c r="G141" s="49"/>
      <c r="H141" s="49"/>
      <c r="I141" s="49"/>
      <c r="J141" s="9"/>
      <c r="K141" s="49"/>
      <c r="L141" s="49"/>
      <c r="M141" s="49"/>
      <c r="N141" s="1"/>
      <c r="O141" s="9"/>
      <c r="R141" s="92"/>
      <c r="S141" s="18"/>
      <c r="T141" s="18"/>
      <c r="U141" s="18"/>
      <c r="V141" s="18"/>
      <c r="W141" s="18"/>
      <c r="X141" s="18"/>
      <c r="Y141" s="18"/>
      <c r="Z141" s="18"/>
    </row>
    <row r="142" spans="1:34" s="139" customFormat="1" ht="15">
      <c r="A142" s="1"/>
      <c r="B142" s="244" t="s">
        <v>1882</v>
      </c>
      <c r="C142" s="244"/>
      <c r="D142" s="244"/>
      <c r="E142" s="244"/>
      <c r="F142" s="96"/>
      <c r="G142" s="86"/>
      <c r="H142" s="86"/>
      <c r="I142" s="157"/>
      <c r="J142" s="147"/>
      <c r="K142" s="169"/>
      <c r="L142" s="49"/>
      <c r="M142" s="49"/>
      <c r="N142" s="1"/>
      <c r="O142" s="9"/>
      <c r="Q142" s="323"/>
      <c r="R142" s="152"/>
      <c r="S142" s="109"/>
      <c r="T142" s="109"/>
      <c r="U142" s="109"/>
      <c r="V142" s="109"/>
      <c r="W142" s="109"/>
      <c r="X142" s="109"/>
      <c r="Y142" s="109"/>
      <c r="Z142" s="109"/>
    </row>
    <row r="143" spans="1:34" ht="38.25">
      <c r="A143" s="155" t="s">
        <v>13</v>
      </c>
      <c r="B143" s="84" t="s">
        <v>218</v>
      </c>
      <c r="C143" s="84"/>
      <c r="D143" s="85" t="s">
        <v>257</v>
      </c>
      <c r="E143" s="84" t="s">
        <v>258</v>
      </c>
      <c r="F143" s="84" t="s">
        <v>259</v>
      </c>
      <c r="G143" s="84" t="s">
        <v>260</v>
      </c>
      <c r="H143" s="84" t="s">
        <v>261</v>
      </c>
      <c r="I143" s="84" t="s">
        <v>262</v>
      </c>
      <c r="J143" s="316" t="s">
        <v>263</v>
      </c>
      <c r="K143" s="299" t="s">
        <v>1886</v>
      </c>
      <c r="L143" s="298" t="s">
        <v>265</v>
      </c>
      <c r="M143" s="165" t="s">
        <v>272</v>
      </c>
      <c r="N143" s="84" t="s">
        <v>273</v>
      </c>
      <c r="O143" s="84" t="s">
        <v>266</v>
      </c>
      <c r="P143" s="444" t="s">
        <v>267</v>
      </c>
      <c r="Q143" s="442"/>
      <c r="R143" s="87"/>
      <c r="S143" s="18"/>
      <c r="T143" s="18"/>
      <c r="U143" s="18"/>
      <c r="V143" s="18"/>
      <c r="W143" s="18"/>
      <c r="X143" s="18"/>
      <c r="Y143" s="18"/>
      <c r="Z143" s="18"/>
    </row>
    <row r="144" spans="1:34" s="109" customFormat="1" ht="14.25">
      <c r="A144" s="421">
        <v>1</v>
      </c>
      <c r="B144" s="422">
        <v>43374</v>
      </c>
      <c r="C144" s="422"/>
      <c r="D144" s="423" t="s">
        <v>3431</v>
      </c>
      <c r="E144" s="424" t="s">
        <v>268</v>
      </c>
      <c r="F144" s="424">
        <v>268</v>
      </c>
      <c r="G144" s="421">
        <v>260</v>
      </c>
      <c r="H144" s="421">
        <v>260</v>
      </c>
      <c r="I144" s="424">
        <v>282</v>
      </c>
      <c r="J144" s="416" t="s">
        <v>3444</v>
      </c>
      <c r="K144" s="416">
        <f>H144-F144</f>
        <v>-8</v>
      </c>
      <c r="L144" s="425"/>
      <c r="M144" s="416">
        <f t="shared" ref="M144:M152" si="77">N144*K144</f>
        <v>-13600</v>
      </c>
      <c r="N144" s="416">
        <v>1700</v>
      </c>
      <c r="O144" s="418" t="s">
        <v>1896</v>
      </c>
      <c r="P144" s="419">
        <v>43376</v>
      </c>
      <c r="Q144" s="443"/>
      <c r="R144" s="280" t="s">
        <v>2930</v>
      </c>
      <c r="S144" s="152"/>
      <c r="T144" s="152"/>
    </row>
    <row r="145" spans="1:20" s="109" customFormat="1" ht="14.25">
      <c r="A145" s="421">
        <v>2</v>
      </c>
      <c r="B145" s="422">
        <v>43376</v>
      </c>
      <c r="C145" s="422"/>
      <c r="D145" s="423" t="s">
        <v>3445</v>
      </c>
      <c r="E145" s="424" t="s">
        <v>268</v>
      </c>
      <c r="F145" s="424">
        <v>591.5</v>
      </c>
      <c r="G145" s="421">
        <v>579</v>
      </c>
      <c r="H145" s="421">
        <v>578</v>
      </c>
      <c r="I145" s="424">
        <v>610</v>
      </c>
      <c r="J145" s="416" t="s">
        <v>3473</v>
      </c>
      <c r="K145" s="416">
        <f>H145-F145</f>
        <v>-13.5</v>
      </c>
      <c r="L145" s="425"/>
      <c r="M145" s="416">
        <f t="shared" si="77"/>
        <v>-14323.5</v>
      </c>
      <c r="N145" s="416">
        <v>1061</v>
      </c>
      <c r="O145" s="418" t="s">
        <v>1896</v>
      </c>
      <c r="P145" s="419">
        <v>43377</v>
      </c>
      <c r="Q145" s="443"/>
      <c r="R145" s="280" t="s">
        <v>2930</v>
      </c>
      <c r="S145" s="152"/>
      <c r="T145" s="152"/>
    </row>
    <row r="146" spans="1:20" s="109" customFormat="1" ht="14.25">
      <c r="A146" s="421">
        <v>3</v>
      </c>
      <c r="B146" s="422">
        <v>43376</v>
      </c>
      <c r="C146" s="422"/>
      <c r="D146" s="423" t="s">
        <v>3458</v>
      </c>
      <c r="E146" s="424" t="s">
        <v>268</v>
      </c>
      <c r="F146" s="424">
        <v>647</v>
      </c>
      <c r="G146" s="421">
        <v>636</v>
      </c>
      <c r="H146" s="421">
        <v>640</v>
      </c>
      <c r="I146" s="424" t="s">
        <v>3459</v>
      </c>
      <c r="J146" s="416" t="s">
        <v>3464</v>
      </c>
      <c r="K146" s="416">
        <f>H146-F146</f>
        <v>-7</v>
      </c>
      <c r="L146" s="425"/>
      <c r="M146" s="416">
        <f t="shared" si="77"/>
        <v>-8400</v>
      </c>
      <c r="N146" s="416">
        <v>1200</v>
      </c>
      <c r="O146" s="418" t="s">
        <v>1896</v>
      </c>
      <c r="P146" s="419">
        <v>43377</v>
      </c>
      <c r="Q146" s="443"/>
      <c r="R146" s="280" t="s">
        <v>2930</v>
      </c>
      <c r="S146" s="152"/>
      <c r="T146" s="152"/>
    </row>
    <row r="147" spans="1:20" s="109" customFormat="1" ht="14.25">
      <c r="A147" s="361">
        <v>4</v>
      </c>
      <c r="B147" s="362">
        <v>43381</v>
      </c>
      <c r="C147" s="362"/>
      <c r="D147" s="426" t="s">
        <v>3431</v>
      </c>
      <c r="E147" s="364" t="s">
        <v>268</v>
      </c>
      <c r="F147" s="364">
        <v>256.5</v>
      </c>
      <c r="G147" s="361">
        <v>251</v>
      </c>
      <c r="H147" s="361">
        <v>262</v>
      </c>
      <c r="I147" s="364" t="s">
        <v>3498</v>
      </c>
      <c r="J147" s="360" t="s">
        <v>3499</v>
      </c>
      <c r="K147" s="360">
        <f>H147-F147</f>
        <v>5.5</v>
      </c>
      <c r="L147" s="447"/>
      <c r="M147" s="360">
        <f t="shared" si="77"/>
        <v>9350</v>
      </c>
      <c r="N147" s="360">
        <v>1700</v>
      </c>
      <c r="O147" s="367" t="s">
        <v>270</v>
      </c>
      <c r="P147" s="483">
        <v>43381</v>
      </c>
      <c r="Q147" s="443"/>
      <c r="R147" s="280" t="s">
        <v>2930</v>
      </c>
      <c r="S147" s="152"/>
      <c r="T147" s="152"/>
    </row>
    <row r="148" spans="1:20" s="109" customFormat="1" ht="14.25">
      <c r="A148" s="361">
        <v>5</v>
      </c>
      <c r="B148" s="362">
        <v>43381</v>
      </c>
      <c r="C148" s="362"/>
      <c r="D148" s="426" t="s">
        <v>3503</v>
      </c>
      <c r="E148" s="364" t="s">
        <v>2070</v>
      </c>
      <c r="F148" s="364">
        <v>1672.5</v>
      </c>
      <c r="G148" s="361">
        <v>1702</v>
      </c>
      <c r="H148" s="361">
        <v>1659</v>
      </c>
      <c r="I148" s="364">
        <v>1620</v>
      </c>
      <c r="J148" s="360" t="s">
        <v>3504</v>
      </c>
      <c r="K148" s="360">
        <f>F148-H148</f>
        <v>13.5</v>
      </c>
      <c r="L148" s="447"/>
      <c r="M148" s="360">
        <f t="shared" si="77"/>
        <v>6750</v>
      </c>
      <c r="N148" s="360">
        <v>500</v>
      </c>
      <c r="O148" s="367" t="s">
        <v>270</v>
      </c>
      <c r="P148" s="483">
        <v>43381</v>
      </c>
      <c r="Q148" s="443"/>
      <c r="R148" s="280" t="s">
        <v>2109</v>
      </c>
      <c r="S148" s="152"/>
      <c r="T148" s="152"/>
    </row>
    <row r="149" spans="1:20" s="109" customFormat="1" ht="14.25">
      <c r="A149" s="421">
        <v>6</v>
      </c>
      <c r="B149" s="422">
        <v>43382</v>
      </c>
      <c r="C149" s="422"/>
      <c r="D149" s="423" t="s">
        <v>3513</v>
      </c>
      <c r="E149" s="424" t="s">
        <v>268</v>
      </c>
      <c r="F149" s="424">
        <v>1132.5</v>
      </c>
      <c r="G149" s="421">
        <v>1115</v>
      </c>
      <c r="H149" s="421">
        <v>1115</v>
      </c>
      <c r="I149" s="424">
        <v>1160</v>
      </c>
      <c r="J149" s="416" t="s">
        <v>3514</v>
      </c>
      <c r="K149" s="416">
        <f>H149-F149</f>
        <v>-17.5</v>
      </c>
      <c r="L149" s="425"/>
      <c r="M149" s="416">
        <f t="shared" si="77"/>
        <v>-13125</v>
      </c>
      <c r="N149" s="416">
        <v>750</v>
      </c>
      <c r="O149" s="418" t="s">
        <v>1896</v>
      </c>
      <c r="P149" s="471">
        <v>43382</v>
      </c>
      <c r="Q149" s="443"/>
      <c r="R149" s="280" t="s">
        <v>2110</v>
      </c>
      <c r="S149" s="152"/>
      <c r="T149" s="152"/>
    </row>
    <row r="150" spans="1:20" s="109" customFormat="1" ht="14.25">
      <c r="A150" s="421">
        <v>7</v>
      </c>
      <c r="B150" s="422">
        <v>43382</v>
      </c>
      <c r="C150" s="422"/>
      <c r="D150" s="423" t="s">
        <v>3516</v>
      </c>
      <c r="E150" s="424" t="s">
        <v>268</v>
      </c>
      <c r="F150" s="424">
        <v>1269</v>
      </c>
      <c r="G150" s="421">
        <v>1255</v>
      </c>
      <c r="H150" s="421">
        <v>1255</v>
      </c>
      <c r="I150" s="424">
        <v>1300</v>
      </c>
      <c r="J150" s="416" t="s">
        <v>3517</v>
      </c>
      <c r="K150" s="416">
        <f>H150-F150</f>
        <v>-14</v>
      </c>
      <c r="L150" s="425"/>
      <c r="M150" s="416">
        <f t="shared" si="77"/>
        <v>-11200</v>
      </c>
      <c r="N150" s="416">
        <v>800</v>
      </c>
      <c r="O150" s="418" t="s">
        <v>1896</v>
      </c>
      <c r="P150" s="471">
        <v>43382</v>
      </c>
      <c r="Q150" s="443"/>
      <c r="R150" s="280" t="s">
        <v>2930</v>
      </c>
      <c r="S150" s="152"/>
      <c r="T150" s="152"/>
    </row>
    <row r="151" spans="1:20" s="109" customFormat="1" ht="14.25">
      <c r="A151" s="361">
        <v>8</v>
      </c>
      <c r="B151" s="362">
        <v>43382</v>
      </c>
      <c r="C151" s="362"/>
      <c r="D151" s="426" t="s">
        <v>3519</v>
      </c>
      <c r="E151" s="364" t="s">
        <v>268</v>
      </c>
      <c r="F151" s="364">
        <v>1087.5</v>
      </c>
      <c r="G151" s="361">
        <v>1058</v>
      </c>
      <c r="H151" s="361">
        <v>1106.5</v>
      </c>
      <c r="I151" s="364">
        <v>1150</v>
      </c>
      <c r="J151" s="360" t="s">
        <v>3520</v>
      </c>
      <c r="K151" s="360">
        <f>H151-F151</f>
        <v>19</v>
      </c>
      <c r="L151" s="447"/>
      <c r="M151" s="360">
        <f t="shared" si="77"/>
        <v>9500</v>
      </c>
      <c r="N151" s="360">
        <v>500</v>
      </c>
      <c r="O151" s="367" t="s">
        <v>270</v>
      </c>
      <c r="P151" s="483">
        <v>43382</v>
      </c>
      <c r="Q151" s="443"/>
      <c r="R151" s="280" t="s">
        <v>2110</v>
      </c>
      <c r="S151" s="152"/>
      <c r="T151" s="152"/>
    </row>
    <row r="152" spans="1:20" s="109" customFormat="1" ht="14.25">
      <c r="A152" s="478">
        <v>9</v>
      </c>
      <c r="B152" s="468">
        <v>43382</v>
      </c>
      <c r="C152" s="468"/>
      <c r="D152" s="479" t="s">
        <v>3516</v>
      </c>
      <c r="E152" s="480" t="s">
        <v>268</v>
      </c>
      <c r="F152" s="480">
        <v>1252.5</v>
      </c>
      <c r="G152" s="478">
        <v>1238</v>
      </c>
      <c r="H152" s="478">
        <v>1265</v>
      </c>
      <c r="I152" s="480">
        <v>1300</v>
      </c>
      <c r="J152" s="367" t="s">
        <v>3521</v>
      </c>
      <c r="K152" s="367">
        <f>H152-F152</f>
        <v>12.5</v>
      </c>
      <c r="L152" s="481"/>
      <c r="M152" s="367">
        <f t="shared" si="77"/>
        <v>10000</v>
      </c>
      <c r="N152" s="367">
        <v>800</v>
      </c>
      <c r="O152" s="367" t="s">
        <v>270</v>
      </c>
      <c r="P152" s="482">
        <v>43382</v>
      </c>
      <c r="Q152" s="443"/>
      <c r="R152" s="280" t="s">
        <v>2110</v>
      </c>
      <c r="S152" s="152"/>
      <c r="T152" s="152"/>
    </row>
    <row r="153" spans="1:20" s="109" customFormat="1" ht="14.25">
      <c r="A153" s="478">
        <v>10</v>
      </c>
      <c r="B153" s="487">
        <v>43383</v>
      </c>
      <c r="C153" s="487"/>
      <c r="D153" s="479" t="s">
        <v>3537</v>
      </c>
      <c r="E153" s="480" t="s">
        <v>2070</v>
      </c>
      <c r="F153" s="480">
        <v>220.5</v>
      </c>
      <c r="G153" s="478">
        <v>227.3</v>
      </c>
      <c r="H153" s="478">
        <v>202</v>
      </c>
      <c r="I153" s="480" t="s">
        <v>3538</v>
      </c>
      <c r="J153" s="367" t="s">
        <v>3551</v>
      </c>
      <c r="K153" s="367">
        <f>F153-H153</f>
        <v>18.5</v>
      </c>
      <c r="L153" s="481"/>
      <c r="M153" s="367">
        <f t="shared" ref="M153:M154" si="78">N153*K153</f>
        <v>32375</v>
      </c>
      <c r="N153" s="367">
        <v>1750</v>
      </c>
      <c r="O153" s="367" t="s">
        <v>270</v>
      </c>
      <c r="P153" s="482">
        <v>43384</v>
      </c>
      <c r="Q153" s="443"/>
      <c r="R153" s="280" t="s">
        <v>2110</v>
      </c>
      <c r="S153" s="152"/>
      <c r="T153" s="152"/>
    </row>
    <row r="154" spans="1:20" s="109" customFormat="1" ht="14.25">
      <c r="A154" s="421">
        <v>11</v>
      </c>
      <c r="B154" s="422">
        <v>43383</v>
      </c>
      <c r="C154" s="422"/>
      <c r="D154" s="423" t="s">
        <v>3539</v>
      </c>
      <c r="E154" s="424" t="s">
        <v>268</v>
      </c>
      <c r="F154" s="424">
        <v>1139</v>
      </c>
      <c r="G154" s="421">
        <v>1127</v>
      </c>
      <c r="H154" s="421">
        <v>1120</v>
      </c>
      <c r="I154" s="424">
        <v>1170</v>
      </c>
      <c r="J154" s="416" t="s">
        <v>3553</v>
      </c>
      <c r="K154" s="416">
        <f t="shared" ref="K154:K160" si="79">H154-F154</f>
        <v>-19</v>
      </c>
      <c r="L154" s="425"/>
      <c r="M154" s="416">
        <f t="shared" si="78"/>
        <v>-15200</v>
      </c>
      <c r="N154" s="416">
        <v>800</v>
      </c>
      <c r="O154" s="418" t="s">
        <v>1896</v>
      </c>
      <c r="P154" s="419">
        <v>43384</v>
      </c>
      <c r="Q154" s="443"/>
      <c r="R154" s="280" t="s">
        <v>2109</v>
      </c>
      <c r="S154" s="152"/>
      <c r="T154" s="152"/>
    </row>
    <row r="155" spans="1:20" s="109" customFormat="1" ht="14.25">
      <c r="A155" s="478">
        <v>12</v>
      </c>
      <c r="B155" s="468">
        <v>43383</v>
      </c>
      <c r="C155" s="468"/>
      <c r="D155" s="479" t="s">
        <v>3541</v>
      </c>
      <c r="E155" s="480" t="s">
        <v>268</v>
      </c>
      <c r="F155" s="480">
        <v>1520</v>
      </c>
      <c r="G155" s="478">
        <v>1498.7</v>
      </c>
      <c r="H155" s="478">
        <v>1533.5</v>
      </c>
      <c r="I155" s="480" t="s">
        <v>3542</v>
      </c>
      <c r="J155" s="367" t="s">
        <v>3543</v>
      </c>
      <c r="K155" s="367">
        <f t="shared" si="79"/>
        <v>13.5</v>
      </c>
      <c r="L155" s="481"/>
      <c r="M155" s="367">
        <f t="shared" ref="M155:M157" si="80">N155*K155</f>
        <v>8100</v>
      </c>
      <c r="N155" s="367">
        <v>600</v>
      </c>
      <c r="O155" s="367" t="s">
        <v>270</v>
      </c>
      <c r="P155" s="482">
        <v>43383</v>
      </c>
      <c r="Q155" s="443"/>
      <c r="R155" s="280" t="s">
        <v>2110</v>
      </c>
      <c r="S155" s="152"/>
      <c r="T155" s="152"/>
    </row>
    <row r="156" spans="1:20" s="109" customFormat="1" ht="14.25">
      <c r="A156" s="421">
        <v>13</v>
      </c>
      <c r="B156" s="422">
        <v>43383</v>
      </c>
      <c r="C156" s="422"/>
      <c r="D156" s="423" t="s">
        <v>3544</v>
      </c>
      <c r="E156" s="424" t="s">
        <v>268</v>
      </c>
      <c r="F156" s="424">
        <v>639</v>
      </c>
      <c r="G156" s="421">
        <v>627</v>
      </c>
      <c r="H156" s="421">
        <v>627.5</v>
      </c>
      <c r="I156" s="424">
        <v>660</v>
      </c>
      <c r="J156" s="416" t="s">
        <v>3552</v>
      </c>
      <c r="K156" s="416">
        <f t="shared" si="79"/>
        <v>-11.5</v>
      </c>
      <c r="L156" s="425"/>
      <c r="M156" s="416">
        <f t="shared" si="80"/>
        <v>-11500</v>
      </c>
      <c r="N156" s="416">
        <v>1000</v>
      </c>
      <c r="O156" s="418" t="s">
        <v>1896</v>
      </c>
      <c r="P156" s="419">
        <v>43384</v>
      </c>
      <c r="Q156" s="443"/>
      <c r="R156" s="280" t="s">
        <v>2110</v>
      </c>
      <c r="S156" s="152"/>
      <c r="T156" s="152"/>
    </row>
    <row r="157" spans="1:20" s="109" customFormat="1" ht="14.25">
      <c r="A157" s="361">
        <v>14</v>
      </c>
      <c r="B157" s="362">
        <v>43384</v>
      </c>
      <c r="C157" s="362"/>
      <c r="D157" s="426" t="s">
        <v>3558</v>
      </c>
      <c r="E157" s="364" t="s">
        <v>268</v>
      </c>
      <c r="F157" s="364">
        <v>2550</v>
      </c>
      <c r="G157" s="361">
        <v>2497</v>
      </c>
      <c r="H157" s="361">
        <v>2585</v>
      </c>
      <c r="I157" s="364">
        <v>2650</v>
      </c>
      <c r="J157" s="360" t="s">
        <v>3573</v>
      </c>
      <c r="K157" s="360">
        <f t="shared" si="79"/>
        <v>35</v>
      </c>
      <c r="L157" s="447"/>
      <c r="M157" s="360">
        <f t="shared" si="80"/>
        <v>8750</v>
      </c>
      <c r="N157" s="360">
        <v>250</v>
      </c>
      <c r="O157" s="367" t="s">
        <v>270</v>
      </c>
      <c r="P157" s="362">
        <v>43385</v>
      </c>
      <c r="Q157" s="443"/>
      <c r="R157" s="280" t="s">
        <v>2110</v>
      </c>
      <c r="S157" s="152"/>
      <c r="T157" s="152"/>
    </row>
    <row r="158" spans="1:20" s="109" customFormat="1" ht="14.25">
      <c r="A158" s="478">
        <v>15</v>
      </c>
      <c r="B158" s="487">
        <v>43384</v>
      </c>
      <c r="C158" s="487"/>
      <c r="D158" s="479" t="s">
        <v>3563</v>
      </c>
      <c r="E158" s="480" t="s">
        <v>268</v>
      </c>
      <c r="F158" s="480">
        <v>638</v>
      </c>
      <c r="G158" s="478">
        <v>623</v>
      </c>
      <c r="H158" s="478">
        <v>647.5</v>
      </c>
      <c r="I158" s="480">
        <v>665</v>
      </c>
      <c r="J158" s="367" t="s">
        <v>3564</v>
      </c>
      <c r="K158" s="367">
        <f t="shared" si="79"/>
        <v>9.5</v>
      </c>
      <c r="L158" s="481"/>
      <c r="M158" s="367">
        <f t="shared" ref="M158:M160" si="81">N158*K158</f>
        <v>7600</v>
      </c>
      <c r="N158" s="367">
        <v>800</v>
      </c>
      <c r="O158" s="367" t="s">
        <v>270</v>
      </c>
      <c r="P158" s="482">
        <v>43384</v>
      </c>
      <c r="Q158" s="443"/>
      <c r="R158" s="280" t="s">
        <v>2930</v>
      </c>
      <c r="S158" s="152"/>
      <c r="T158" s="152"/>
    </row>
    <row r="159" spans="1:20" s="109" customFormat="1" ht="14.25">
      <c r="A159" s="421">
        <v>16</v>
      </c>
      <c r="B159" s="422">
        <v>43384</v>
      </c>
      <c r="C159" s="422"/>
      <c r="D159" s="423" t="s">
        <v>3516</v>
      </c>
      <c r="E159" s="424" t="s">
        <v>268</v>
      </c>
      <c r="F159" s="424">
        <v>1283.5</v>
      </c>
      <c r="G159" s="421">
        <v>1268</v>
      </c>
      <c r="H159" s="421">
        <v>1268</v>
      </c>
      <c r="I159" s="424">
        <v>1310</v>
      </c>
      <c r="J159" s="416" t="s">
        <v>3569</v>
      </c>
      <c r="K159" s="416">
        <f t="shared" si="79"/>
        <v>-15.5</v>
      </c>
      <c r="L159" s="425"/>
      <c r="M159" s="416">
        <f t="shared" si="81"/>
        <v>-12400</v>
      </c>
      <c r="N159" s="416">
        <v>800</v>
      </c>
      <c r="O159" s="418" t="s">
        <v>1896</v>
      </c>
      <c r="P159" s="419">
        <v>43384</v>
      </c>
      <c r="Q159" s="443"/>
      <c r="R159" s="280" t="s">
        <v>2110</v>
      </c>
      <c r="S159" s="152"/>
      <c r="T159" s="152"/>
    </row>
    <row r="160" spans="1:20" s="109" customFormat="1" ht="14.25">
      <c r="A160" s="361">
        <v>17</v>
      </c>
      <c r="B160" s="362">
        <v>43385</v>
      </c>
      <c r="C160" s="362"/>
      <c r="D160" s="426" t="s">
        <v>3519</v>
      </c>
      <c r="E160" s="364" t="s">
        <v>268</v>
      </c>
      <c r="F160" s="364">
        <v>1106.5</v>
      </c>
      <c r="G160" s="361">
        <v>1080</v>
      </c>
      <c r="H160" s="361">
        <v>1123</v>
      </c>
      <c r="I160" s="364">
        <v>1160</v>
      </c>
      <c r="J160" s="360" t="s">
        <v>3572</v>
      </c>
      <c r="K160" s="360">
        <f t="shared" si="79"/>
        <v>16.5</v>
      </c>
      <c r="L160" s="447"/>
      <c r="M160" s="360">
        <f t="shared" si="81"/>
        <v>8250</v>
      </c>
      <c r="N160" s="360">
        <v>500</v>
      </c>
      <c r="O160" s="367" t="s">
        <v>270</v>
      </c>
      <c r="P160" s="483">
        <v>43385</v>
      </c>
      <c r="Q160" s="443"/>
      <c r="R160" s="280" t="s">
        <v>2930</v>
      </c>
      <c r="S160" s="152"/>
      <c r="T160" s="152"/>
    </row>
    <row r="161" spans="1:20" s="109" customFormat="1" ht="14.25">
      <c r="A161" s="421">
        <v>18</v>
      </c>
      <c r="B161" s="422">
        <v>43385</v>
      </c>
      <c r="C161" s="422"/>
      <c r="D161" s="423" t="s">
        <v>3574</v>
      </c>
      <c r="E161" s="424" t="s">
        <v>268</v>
      </c>
      <c r="F161" s="424">
        <v>329.5</v>
      </c>
      <c r="G161" s="421">
        <v>323</v>
      </c>
      <c r="H161" s="421">
        <v>323.5</v>
      </c>
      <c r="I161" s="424">
        <v>345</v>
      </c>
      <c r="J161" s="416" t="s">
        <v>3585</v>
      </c>
      <c r="K161" s="416">
        <f t="shared" ref="K161" si="82">H161-F161</f>
        <v>-6</v>
      </c>
      <c r="L161" s="425"/>
      <c r="M161" s="416">
        <f t="shared" ref="M161" si="83">N161*K161</f>
        <v>-12000</v>
      </c>
      <c r="N161" s="416">
        <v>2000</v>
      </c>
      <c r="O161" s="418" t="s">
        <v>1896</v>
      </c>
      <c r="P161" s="419">
        <v>43388</v>
      </c>
      <c r="Q161" s="443"/>
      <c r="R161" s="280" t="s">
        <v>2930</v>
      </c>
      <c r="S161" s="152"/>
      <c r="T161" s="152"/>
    </row>
    <row r="162" spans="1:20" s="109" customFormat="1" ht="14.25">
      <c r="A162" s="421">
        <v>19</v>
      </c>
      <c r="B162" s="422">
        <v>43385</v>
      </c>
      <c r="C162" s="422"/>
      <c r="D162" s="423" t="s">
        <v>3575</v>
      </c>
      <c r="E162" s="424" t="s">
        <v>2070</v>
      </c>
      <c r="F162" s="424">
        <v>226</v>
      </c>
      <c r="G162" s="421">
        <v>229.8</v>
      </c>
      <c r="H162" s="421">
        <v>229.8</v>
      </c>
      <c r="I162" s="424" t="s">
        <v>3576</v>
      </c>
      <c r="J162" s="416" t="s">
        <v>3589</v>
      </c>
      <c r="K162" s="416">
        <f>F162-H162</f>
        <v>-3.8000000000000114</v>
      </c>
      <c r="L162" s="425"/>
      <c r="M162" s="416">
        <f t="shared" ref="M162" si="84">N162*K162</f>
        <v>-13300.00000000004</v>
      </c>
      <c r="N162" s="416">
        <v>3500</v>
      </c>
      <c r="O162" s="418" t="s">
        <v>1896</v>
      </c>
      <c r="P162" s="419">
        <v>43388</v>
      </c>
      <c r="Q162" s="443"/>
      <c r="R162" s="280" t="s">
        <v>2110</v>
      </c>
      <c r="S162" s="152"/>
      <c r="T162" s="152"/>
    </row>
    <row r="163" spans="1:20" s="109" customFormat="1" ht="14.25">
      <c r="A163" s="478">
        <v>20</v>
      </c>
      <c r="B163" s="490">
        <v>43385</v>
      </c>
      <c r="C163" s="490"/>
      <c r="D163" s="479" t="s">
        <v>3516</v>
      </c>
      <c r="E163" s="480" t="s">
        <v>2070</v>
      </c>
      <c r="F163" s="480">
        <v>1288.5</v>
      </c>
      <c r="G163" s="478">
        <v>1305</v>
      </c>
      <c r="H163" s="478">
        <v>1281</v>
      </c>
      <c r="I163" s="480">
        <v>1260</v>
      </c>
      <c r="J163" s="367" t="s">
        <v>3577</v>
      </c>
      <c r="K163" s="367">
        <f>F163-H163</f>
        <v>7.5</v>
      </c>
      <c r="L163" s="481"/>
      <c r="M163" s="367">
        <f t="shared" ref="M163:M164" si="85">N163*K163</f>
        <v>6000</v>
      </c>
      <c r="N163" s="367">
        <v>800</v>
      </c>
      <c r="O163" s="367" t="s">
        <v>270</v>
      </c>
      <c r="P163" s="482">
        <v>43385</v>
      </c>
      <c r="Q163" s="443"/>
      <c r="R163" s="280" t="s">
        <v>2930</v>
      </c>
      <c r="S163" s="152"/>
      <c r="T163" s="152"/>
    </row>
    <row r="164" spans="1:20" s="109" customFormat="1" ht="14.25">
      <c r="A164" s="421">
        <v>21</v>
      </c>
      <c r="B164" s="422">
        <v>43385</v>
      </c>
      <c r="C164" s="422"/>
      <c r="D164" s="423" t="s">
        <v>3578</v>
      </c>
      <c r="E164" s="424" t="s">
        <v>2070</v>
      </c>
      <c r="F164" s="424">
        <v>423.5</v>
      </c>
      <c r="G164" s="421">
        <v>436</v>
      </c>
      <c r="H164" s="421">
        <v>436</v>
      </c>
      <c r="I164" s="424">
        <v>405</v>
      </c>
      <c r="J164" s="416" t="s">
        <v>3586</v>
      </c>
      <c r="K164" s="416">
        <f>F164-H164</f>
        <v>-12.5</v>
      </c>
      <c r="L164" s="425"/>
      <c r="M164" s="416">
        <f t="shared" si="85"/>
        <v>-10000</v>
      </c>
      <c r="N164" s="416">
        <v>800</v>
      </c>
      <c r="O164" s="418" t="s">
        <v>1896</v>
      </c>
      <c r="P164" s="419">
        <v>43388</v>
      </c>
      <c r="Q164" s="443"/>
      <c r="R164" s="280" t="s">
        <v>2109</v>
      </c>
      <c r="S164" s="152"/>
      <c r="T164" s="152"/>
    </row>
    <row r="165" spans="1:20" s="109" customFormat="1" ht="14.25">
      <c r="A165" s="478">
        <v>22</v>
      </c>
      <c r="B165" s="493">
        <v>43388</v>
      </c>
      <c r="C165" s="493"/>
      <c r="D165" s="479" t="s">
        <v>30</v>
      </c>
      <c r="E165" s="480" t="s">
        <v>268</v>
      </c>
      <c r="F165" s="480">
        <v>1474</v>
      </c>
      <c r="G165" s="478">
        <v>1441</v>
      </c>
      <c r="H165" s="478">
        <v>1498.5</v>
      </c>
      <c r="I165" s="480" t="s">
        <v>3590</v>
      </c>
      <c r="J165" s="367" t="s">
        <v>3591</v>
      </c>
      <c r="K165" s="367">
        <f t="shared" ref="K165" si="86">H165-F165</f>
        <v>24.5</v>
      </c>
      <c r="L165" s="481">
        <f t="shared" ref="L165" si="87">K165/F165</f>
        <v>1.6621438263229309E-2</v>
      </c>
      <c r="M165" s="367"/>
      <c r="N165" s="367"/>
      <c r="O165" s="367" t="s">
        <v>270</v>
      </c>
      <c r="P165" s="482">
        <v>43388</v>
      </c>
      <c r="Q165" s="443"/>
      <c r="R165" s="280" t="s">
        <v>2109</v>
      </c>
      <c r="S165" s="152"/>
      <c r="T165" s="152"/>
    </row>
    <row r="166" spans="1:20" s="109" customFormat="1" ht="14.25">
      <c r="A166" s="421">
        <v>23</v>
      </c>
      <c r="B166" s="422">
        <v>43388</v>
      </c>
      <c r="C166" s="422"/>
      <c r="D166" s="423" t="s">
        <v>3592</v>
      </c>
      <c r="E166" s="424" t="s">
        <v>2070</v>
      </c>
      <c r="F166" s="424">
        <v>893</v>
      </c>
      <c r="G166" s="421">
        <v>910</v>
      </c>
      <c r="H166" s="421">
        <v>910</v>
      </c>
      <c r="I166" s="424">
        <v>860</v>
      </c>
      <c r="J166" s="416" t="s">
        <v>3599</v>
      </c>
      <c r="K166" s="416">
        <f>F166-H166</f>
        <v>-17</v>
      </c>
      <c r="L166" s="425"/>
      <c r="M166" s="416">
        <f t="shared" ref="M166" si="88">N166*K166</f>
        <v>-12750</v>
      </c>
      <c r="N166" s="416">
        <v>750</v>
      </c>
      <c r="O166" s="418" t="s">
        <v>1896</v>
      </c>
      <c r="P166" s="419">
        <v>43389</v>
      </c>
      <c r="Q166" s="443"/>
      <c r="R166" s="280" t="s">
        <v>2930</v>
      </c>
      <c r="S166" s="152"/>
      <c r="T166" s="152"/>
    </row>
    <row r="167" spans="1:20" s="109" customFormat="1" ht="14.25">
      <c r="A167" s="421">
        <v>24</v>
      </c>
      <c r="B167" s="422">
        <v>43388</v>
      </c>
      <c r="C167" s="422"/>
      <c r="D167" s="423" t="s">
        <v>3594</v>
      </c>
      <c r="E167" s="424" t="s">
        <v>268</v>
      </c>
      <c r="F167" s="424">
        <v>661</v>
      </c>
      <c r="G167" s="421">
        <v>652</v>
      </c>
      <c r="H167" s="421">
        <v>652</v>
      </c>
      <c r="I167" s="424">
        <v>685</v>
      </c>
      <c r="J167" s="416" t="s">
        <v>3595</v>
      </c>
      <c r="K167" s="416">
        <f t="shared" ref="K167" si="89">H167-F167</f>
        <v>-9</v>
      </c>
      <c r="L167" s="425"/>
      <c r="M167" s="416">
        <f t="shared" ref="M167:M168" si="90">N167*K167</f>
        <v>-9000</v>
      </c>
      <c r="N167" s="416">
        <v>1000</v>
      </c>
      <c r="O167" s="418" t="s">
        <v>1896</v>
      </c>
      <c r="P167" s="471">
        <v>43388</v>
      </c>
      <c r="Q167" s="443"/>
      <c r="R167" s="280" t="s">
        <v>2110</v>
      </c>
      <c r="S167" s="152"/>
      <c r="T167" s="152"/>
    </row>
    <row r="168" spans="1:20" s="109" customFormat="1" ht="14.25">
      <c r="A168" s="478">
        <v>25</v>
      </c>
      <c r="B168" s="495">
        <v>43389</v>
      </c>
      <c r="C168" s="495"/>
      <c r="D168" s="479" t="s">
        <v>3431</v>
      </c>
      <c r="E168" s="480" t="s">
        <v>2070</v>
      </c>
      <c r="F168" s="480">
        <v>275</v>
      </c>
      <c r="G168" s="478">
        <v>282.5</v>
      </c>
      <c r="H168" s="478">
        <v>267.5</v>
      </c>
      <c r="I168" s="480" t="s">
        <v>3602</v>
      </c>
      <c r="J168" s="367" t="s">
        <v>3603</v>
      </c>
      <c r="K168" s="367">
        <f>F168-H168</f>
        <v>7.5</v>
      </c>
      <c r="L168" s="481"/>
      <c r="M168" s="367">
        <f t="shared" si="90"/>
        <v>12750</v>
      </c>
      <c r="N168" s="367">
        <v>1700</v>
      </c>
      <c r="O168" s="367" t="s">
        <v>270</v>
      </c>
      <c r="P168" s="482">
        <v>43389</v>
      </c>
      <c r="Q168" s="443"/>
      <c r="R168" s="280" t="s">
        <v>2110</v>
      </c>
      <c r="S168" s="152"/>
      <c r="T168" s="152"/>
    </row>
    <row r="169" spans="1:20" s="109" customFormat="1" ht="14.25">
      <c r="A169" s="421">
        <v>26</v>
      </c>
      <c r="B169" s="422">
        <v>43389</v>
      </c>
      <c r="C169" s="422"/>
      <c r="D169" s="423" t="s">
        <v>527</v>
      </c>
      <c r="E169" s="424" t="s">
        <v>268</v>
      </c>
      <c r="F169" s="424">
        <v>1049</v>
      </c>
      <c r="G169" s="421">
        <v>1028</v>
      </c>
      <c r="H169" s="421">
        <v>1015</v>
      </c>
      <c r="I169" s="424">
        <v>1100</v>
      </c>
      <c r="J169" s="416" t="s">
        <v>3649</v>
      </c>
      <c r="K169" s="416">
        <f t="shared" ref="K169" si="91">H169-F169</f>
        <v>-34</v>
      </c>
      <c r="L169" s="425">
        <f t="shared" ref="L169" si="92">K169/F169</f>
        <v>-3.2411820781696854E-2</v>
      </c>
      <c r="M169" s="416"/>
      <c r="N169" s="416"/>
      <c r="O169" s="418" t="s">
        <v>1896</v>
      </c>
      <c r="P169" s="471">
        <v>43395</v>
      </c>
      <c r="Q169" s="443"/>
      <c r="R169" s="280" t="s">
        <v>2109</v>
      </c>
      <c r="S169" s="152"/>
      <c r="T169" s="152"/>
    </row>
    <row r="170" spans="1:20" s="109" customFormat="1" ht="14.25">
      <c r="A170" s="478">
        <v>27</v>
      </c>
      <c r="B170" s="497">
        <v>43389</v>
      </c>
      <c r="C170" s="497"/>
      <c r="D170" s="479" t="s">
        <v>3519</v>
      </c>
      <c r="E170" s="480" t="s">
        <v>268</v>
      </c>
      <c r="F170" s="480">
        <v>1098</v>
      </c>
      <c r="G170" s="478">
        <v>1073</v>
      </c>
      <c r="H170" s="478">
        <v>1116</v>
      </c>
      <c r="I170" s="480">
        <v>1150</v>
      </c>
      <c r="J170" s="360" t="s">
        <v>3614</v>
      </c>
      <c r="K170" s="360">
        <f t="shared" ref="K170" si="93">H170-F170</f>
        <v>18</v>
      </c>
      <c r="L170" s="447"/>
      <c r="M170" s="360">
        <f t="shared" ref="M170:M172" si="94">N170*K170</f>
        <v>9000</v>
      </c>
      <c r="N170" s="360">
        <v>500</v>
      </c>
      <c r="O170" s="367" t="s">
        <v>270</v>
      </c>
      <c r="P170" s="362">
        <v>43390</v>
      </c>
      <c r="Q170" s="477"/>
      <c r="R170" s="280" t="s">
        <v>2930</v>
      </c>
      <c r="S170" s="152"/>
      <c r="T170" s="152"/>
    </row>
    <row r="171" spans="1:20" s="109" customFormat="1" ht="14.25">
      <c r="A171" s="478">
        <v>28</v>
      </c>
      <c r="B171" s="497">
        <v>43390</v>
      </c>
      <c r="C171" s="497"/>
      <c r="D171" s="479" t="s">
        <v>3617</v>
      </c>
      <c r="E171" s="480" t="s">
        <v>2070</v>
      </c>
      <c r="F171" s="480">
        <v>1034</v>
      </c>
      <c r="G171" s="478">
        <v>1052.3</v>
      </c>
      <c r="H171" s="478">
        <v>1023.5</v>
      </c>
      <c r="I171" s="480">
        <v>1000</v>
      </c>
      <c r="J171" s="367" t="s">
        <v>3618</v>
      </c>
      <c r="K171" s="367">
        <f>F171-H171</f>
        <v>10.5</v>
      </c>
      <c r="L171" s="481"/>
      <c r="M171" s="367">
        <f t="shared" si="94"/>
        <v>6300</v>
      </c>
      <c r="N171" s="367">
        <v>600</v>
      </c>
      <c r="O171" s="367" t="s">
        <v>270</v>
      </c>
      <c r="P171" s="482">
        <v>43390</v>
      </c>
      <c r="Q171" s="477"/>
      <c r="R171" s="280" t="s">
        <v>2110</v>
      </c>
      <c r="S171" s="152"/>
      <c r="T171" s="152"/>
    </row>
    <row r="172" spans="1:20" s="109" customFormat="1" ht="14.25">
      <c r="A172" s="421">
        <v>29</v>
      </c>
      <c r="B172" s="422">
        <v>43390</v>
      </c>
      <c r="C172" s="422"/>
      <c r="D172" s="423" t="s">
        <v>3563</v>
      </c>
      <c r="E172" s="424" t="s">
        <v>268</v>
      </c>
      <c r="F172" s="424">
        <v>651</v>
      </c>
      <c r="G172" s="421">
        <v>636</v>
      </c>
      <c r="H172" s="421">
        <v>633</v>
      </c>
      <c r="I172" s="424">
        <v>680</v>
      </c>
      <c r="J172" s="416" t="s">
        <v>3631</v>
      </c>
      <c r="K172" s="416">
        <f t="shared" ref="K172:K174" si="95">H172-F172</f>
        <v>-18</v>
      </c>
      <c r="L172" s="425"/>
      <c r="M172" s="416">
        <f t="shared" si="94"/>
        <v>-14400</v>
      </c>
      <c r="N172" s="416">
        <v>800</v>
      </c>
      <c r="O172" s="418" t="s">
        <v>1896</v>
      </c>
      <c r="P172" s="419">
        <v>43392</v>
      </c>
      <c r="Q172" s="443"/>
      <c r="R172" s="280" t="s">
        <v>2930</v>
      </c>
      <c r="S172" s="152"/>
      <c r="T172" s="152"/>
    </row>
    <row r="173" spans="1:20" s="109" customFormat="1" ht="14.25">
      <c r="A173" s="478">
        <v>30</v>
      </c>
      <c r="B173" s="498">
        <v>43392</v>
      </c>
      <c r="C173" s="498"/>
      <c r="D173" s="479" t="s">
        <v>105</v>
      </c>
      <c r="E173" s="480" t="s">
        <v>268</v>
      </c>
      <c r="F173" s="480">
        <v>1220</v>
      </c>
      <c r="G173" s="478">
        <v>1195</v>
      </c>
      <c r="H173" s="478">
        <v>1244.5</v>
      </c>
      <c r="I173" s="480" t="s">
        <v>3634</v>
      </c>
      <c r="J173" s="367" t="s">
        <v>3591</v>
      </c>
      <c r="K173" s="367">
        <f t="shared" si="95"/>
        <v>24.5</v>
      </c>
      <c r="L173" s="481">
        <f t="shared" ref="L173" si="96">K173/F173</f>
        <v>2.0081967213114754E-2</v>
      </c>
      <c r="M173" s="367"/>
      <c r="N173" s="367"/>
      <c r="O173" s="367" t="s">
        <v>270</v>
      </c>
      <c r="P173" s="482">
        <v>43392</v>
      </c>
      <c r="Q173" s="477"/>
      <c r="R173" s="280" t="s">
        <v>2110</v>
      </c>
      <c r="S173" s="152"/>
      <c r="T173" s="152"/>
    </row>
    <row r="174" spans="1:20" s="109" customFormat="1" ht="14.25">
      <c r="A174" s="478">
        <v>31</v>
      </c>
      <c r="B174" s="500">
        <v>43392</v>
      </c>
      <c r="C174" s="500"/>
      <c r="D174" s="479" t="s">
        <v>3446</v>
      </c>
      <c r="E174" s="480" t="s">
        <v>268</v>
      </c>
      <c r="F174" s="480">
        <v>6815</v>
      </c>
      <c r="G174" s="478">
        <v>6650</v>
      </c>
      <c r="H174" s="478">
        <v>6905</v>
      </c>
      <c r="I174" s="480">
        <v>7200</v>
      </c>
      <c r="J174" s="360" t="s">
        <v>3651</v>
      </c>
      <c r="K174" s="360">
        <f t="shared" si="95"/>
        <v>90</v>
      </c>
      <c r="L174" s="447"/>
      <c r="M174" s="360">
        <f t="shared" ref="M174" si="97">N174*K174</f>
        <v>6750</v>
      </c>
      <c r="N174" s="360">
        <v>75</v>
      </c>
      <c r="O174" s="367" t="s">
        <v>270</v>
      </c>
      <c r="P174" s="362">
        <v>43395</v>
      </c>
      <c r="Q174" s="477"/>
      <c r="R174" s="280" t="s">
        <v>2930</v>
      </c>
      <c r="S174" s="152"/>
      <c r="T174" s="152"/>
    </row>
    <row r="175" spans="1:20" s="109" customFormat="1" ht="14.25">
      <c r="A175" s="478">
        <v>32</v>
      </c>
      <c r="B175" s="500">
        <v>43395</v>
      </c>
      <c r="C175" s="500"/>
      <c r="D175" s="479" t="s">
        <v>107</v>
      </c>
      <c r="E175" s="480" t="s">
        <v>268</v>
      </c>
      <c r="F175" s="480">
        <v>1195</v>
      </c>
      <c r="G175" s="478">
        <v>1158</v>
      </c>
      <c r="H175" s="478">
        <v>1210.5</v>
      </c>
      <c r="I175" s="480" t="s">
        <v>3644</v>
      </c>
      <c r="J175" s="367" t="s">
        <v>3645</v>
      </c>
      <c r="K175" s="367">
        <f t="shared" ref="K175" si="98">H175-F175</f>
        <v>15.5</v>
      </c>
      <c r="L175" s="481">
        <f t="shared" ref="L175" si="99">K175/F175</f>
        <v>1.2970711297071129E-2</v>
      </c>
      <c r="M175" s="367"/>
      <c r="N175" s="367"/>
      <c r="O175" s="367" t="s">
        <v>270</v>
      </c>
      <c r="P175" s="482">
        <v>43395</v>
      </c>
      <c r="Q175" s="477"/>
      <c r="R175" s="280" t="s">
        <v>2109</v>
      </c>
      <c r="S175" s="152"/>
      <c r="T175" s="152"/>
    </row>
    <row r="176" spans="1:20" s="109" customFormat="1" ht="14.25">
      <c r="A176" s="478">
        <v>33</v>
      </c>
      <c r="B176" s="506">
        <v>43396</v>
      </c>
      <c r="C176" s="506"/>
      <c r="D176" s="479" t="s">
        <v>3516</v>
      </c>
      <c r="E176" s="480" t="s">
        <v>268</v>
      </c>
      <c r="F176" s="480">
        <v>1286.5</v>
      </c>
      <c r="G176" s="478">
        <v>1271</v>
      </c>
      <c r="H176" s="478">
        <v>1298</v>
      </c>
      <c r="I176" s="480">
        <v>1315</v>
      </c>
      <c r="J176" s="367" t="s">
        <v>3667</v>
      </c>
      <c r="K176" s="367">
        <f>H176-F176</f>
        <v>11.5</v>
      </c>
      <c r="L176" s="481"/>
      <c r="M176" s="367">
        <f t="shared" ref="M176:M177" si="100">N176*K176</f>
        <v>9200</v>
      </c>
      <c r="N176" s="367">
        <v>800</v>
      </c>
      <c r="O176" s="367" t="s">
        <v>270</v>
      </c>
      <c r="P176" s="482">
        <v>43396</v>
      </c>
      <c r="Q176" s="443"/>
      <c r="R176" s="280" t="s">
        <v>2930</v>
      </c>
      <c r="S176" s="152"/>
      <c r="T176" s="152"/>
    </row>
    <row r="177" spans="1:26" s="109" customFormat="1" ht="14.25">
      <c r="A177" s="421">
        <v>34</v>
      </c>
      <c r="B177" s="422">
        <v>43396</v>
      </c>
      <c r="C177" s="422"/>
      <c r="D177" s="423" t="s">
        <v>3678</v>
      </c>
      <c r="E177" s="424" t="s">
        <v>2070</v>
      </c>
      <c r="F177" s="424">
        <v>542</v>
      </c>
      <c r="G177" s="421">
        <v>555</v>
      </c>
      <c r="H177" s="421">
        <v>555.5</v>
      </c>
      <c r="I177" s="424">
        <v>520</v>
      </c>
      <c r="J177" s="416" t="s">
        <v>3473</v>
      </c>
      <c r="K177" s="416">
        <f>F177-H177</f>
        <v>-13.5</v>
      </c>
      <c r="L177" s="425"/>
      <c r="M177" s="416">
        <f t="shared" si="100"/>
        <v>-14323.5</v>
      </c>
      <c r="N177" s="416">
        <v>1061</v>
      </c>
      <c r="O177" s="418" t="s">
        <v>1896</v>
      </c>
      <c r="P177" s="419">
        <v>43397</v>
      </c>
      <c r="Q177" s="443"/>
      <c r="R177" s="280" t="s">
        <v>2109</v>
      </c>
      <c r="S177" s="152"/>
      <c r="T177" s="152"/>
    </row>
    <row r="178" spans="1:26" s="109" customFormat="1" ht="14.25">
      <c r="A178" s="458">
        <v>35</v>
      </c>
      <c r="B178" s="459">
        <v>43397</v>
      </c>
      <c r="C178" s="459"/>
      <c r="D178" s="460" t="s">
        <v>3686</v>
      </c>
      <c r="E178" s="461" t="s">
        <v>2070</v>
      </c>
      <c r="F178" s="461">
        <v>507</v>
      </c>
      <c r="G178" s="458">
        <v>517</v>
      </c>
      <c r="H178" s="458">
        <v>506</v>
      </c>
      <c r="I178" s="461">
        <v>490</v>
      </c>
      <c r="J178" s="465" t="s">
        <v>3749</v>
      </c>
      <c r="K178" s="463">
        <f>F178-H178</f>
        <v>1</v>
      </c>
      <c r="L178" s="516"/>
      <c r="M178" s="465">
        <f t="shared" ref="M178" si="101">N178*K178</f>
        <v>1000</v>
      </c>
      <c r="N178" s="465">
        <v>1000</v>
      </c>
      <c r="O178" s="465" t="s">
        <v>3523</v>
      </c>
      <c r="P178" s="517">
        <v>43399</v>
      </c>
      <c r="Q178" s="477"/>
      <c r="R178" s="280" t="s">
        <v>2110</v>
      </c>
      <c r="S178" s="152"/>
      <c r="T178" s="152"/>
    </row>
    <row r="179" spans="1:26" s="109" customFormat="1" ht="14.25">
      <c r="A179" s="421">
        <v>36</v>
      </c>
      <c r="B179" s="422">
        <v>43397</v>
      </c>
      <c r="C179" s="422"/>
      <c r="D179" s="423" t="s">
        <v>3516</v>
      </c>
      <c r="E179" s="424" t="s">
        <v>268</v>
      </c>
      <c r="F179" s="424">
        <v>1253</v>
      </c>
      <c r="G179" s="421">
        <v>1238</v>
      </c>
      <c r="H179" s="421">
        <v>1239</v>
      </c>
      <c r="I179" s="424">
        <v>1290</v>
      </c>
      <c r="J179" s="416" t="s">
        <v>3517</v>
      </c>
      <c r="K179" s="416">
        <f t="shared" ref="K179" si="102">H179-F179</f>
        <v>-14</v>
      </c>
      <c r="L179" s="425"/>
      <c r="M179" s="416">
        <f t="shared" ref="M179:M180" si="103">N179*K179</f>
        <v>-11200</v>
      </c>
      <c r="N179" s="416">
        <v>800</v>
      </c>
      <c r="O179" s="418" t="s">
        <v>1896</v>
      </c>
      <c r="P179" s="471">
        <v>43397</v>
      </c>
      <c r="Q179" s="443"/>
      <c r="R179" s="280" t="s">
        <v>2930</v>
      </c>
      <c r="S179" s="152"/>
      <c r="T179" s="152"/>
    </row>
    <row r="180" spans="1:26" s="109" customFormat="1" ht="14.25">
      <c r="A180" s="478">
        <v>37</v>
      </c>
      <c r="B180" s="514">
        <v>43398</v>
      </c>
      <c r="C180" s="514"/>
      <c r="D180" s="479" t="s">
        <v>3711</v>
      </c>
      <c r="E180" s="480" t="s">
        <v>268</v>
      </c>
      <c r="F180" s="480">
        <v>112.25</v>
      </c>
      <c r="G180" s="478">
        <v>109</v>
      </c>
      <c r="H180" s="478">
        <v>114.75</v>
      </c>
      <c r="I180" s="480">
        <v>118</v>
      </c>
      <c r="J180" s="360" t="s">
        <v>3757</v>
      </c>
      <c r="K180" s="360">
        <f>H180-F180</f>
        <v>2.5</v>
      </c>
      <c r="L180" s="447"/>
      <c r="M180" s="360">
        <f t="shared" si="103"/>
        <v>10000</v>
      </c>
      <c r="N180" s="360">
        <v>4000</v>
      </c>
      <c r="O180" s="367" t="s">
        <v>270</v>
      </c>
      <c r="P180" s="362">
        <v>43396</v>
      </c>
      <c r="Q180" s="477"/>
      <c r="R180" s="280" t="s">
        <v>2930</v>
      </c>
      <c r="S180" s="152"/>
      <c r="T180" s="152"/>
    </row>
    <row r="181" spans="1:26" s="109" customFormat="1" ht="14.25">
      <c r="A181" s="357">
        <v>38</v>
      </c>
      <c r="B181" s="373">
        <v>43399</v>
      </c>
      <c r="C181" s="373"/>
      <c r="D181" s="472" t="s">
        <v>3755</v>
      </c>
      <c r="E181" s="355" t="s">
        <v>2070</v>
      </c>
      <c r="F181" s="355" t="s">
        <v>3756</v>
      </c>
      <c r="G181" s="357">
        <v>222.2</v>
      </c>
      <c r="H181" s="357"/>
      <c r="I181" s="355" t="s">
        <v>3538</v>
      </c>
      <c r="J181" s="281" t="s">
        <v>269</v>
      </c>
      <c r="K181" s="281"/>
      <c r="L181" s="371"/>
      <c r="M181" s="281"/>
      <c r="N181" s="281"/>
      <c r="O181" s="281"/>
      <c r="P181" s="373"/>
      <c r="Q181" s="477"/>
      <c r="R181" s="280" t="s">
        <v>2110</v>
      </c>
      <c r="S181" s="152"/>
      <c r="T181" s="152"/>
    </row>
    <row r="182" spans="1:26" s="109" customFormat="1" ht="14.25">
      <c r="A182" s="357">
        <v>39</v>
      </c>
      <c r="B182" s="373">
        <v>43399</v>
      </c>
      <c r="C182" s="373"/>
      <c r="D182" s="472" t="s">
        <v>113</v>
      </c>
      <c r="E182" s="355" t="s">
        <v>268</v>
      </c>
      <c r="F182" s="355" t="s">
        <v>3758</v>
      </c>
      <c r="G182" s="357">
        <v>718</v>
      </c>
      <c r="H182" s="357"/>
      <c r="I182" s="355" t="s">
        <v>3759</v>
      </c>
      <c r="J182" s="281" t="s">
        <v>269</v>
      </c>
      <c r="K182" s="281"/>
      <c r="L182" s="371"/>
      <c r="M182" s="281"/>
      <c r="N182" s="281"/>
      <c r="O182" s="281"/>
      <c r="P182" s="373"/>
      <c r="Q182" s="477"/>
      <c r="R182" s="280" t="s">
        <v>2109</v>
      </c>
      <c r="S182" s="152"/>
      <c r="T182" s="152"/>
    </row>
    <row r="183" spans="1:26" s="109" customFormat="1" ht="14.25">
      <c r="A183" s="357">
        <v>40</v>
      </c>
      <c r="B183" s="373">
        <v>43399</v>
      </c>
      <c r="C183" s="373"/>
      <c r="D183" s="472" t="s">
        <v>3761</v>
      </c>
      <c r="E183" s="355" t="s">
        <v>268</v>
      </c>
      <c r="F183" s="355" t="s">
        <v>3760</v>
      </c>
      <c r="G183" s="357">
        <v>1188</v>
      </c>
      <c r="H183" s="357"/>
      <c r="I183" s="355" t="s">
        <v>3644</v>
      </c>
      <c r="J183" s="281" t="s">
        <v>269</v>
      </c>
      <c r="K183" s="281"/>
      <c r="L183" s="371"/>
      <c r="M183" s="281"/>
      <c r="N183" s="281"/>
      <c r="O183" s="281"/>
      <c r="P183" s="373"/>
      <c r="Q183" s="477"/>
      <c r="R183" s="280" t="s">
        <v>2109</v>
      </c>
      <c r="S183" s="152"/>
      <c r="T183" s="152"/>
    </row>
    <row r="184" spans="1:26" s="109" customFormat="1" ht="14.25">
      <c r="A184" s="357">
        <v>41</v>
      </c>
      <c r="B184" s="373">
        <v>43399</v>
      </c>
      <c r="C184" s="373"/>
      <c r="D184" s="472" t="s">
        <v>3763</v>
      </c>
      <c r="E184" s="355" t="s">
        <v>268</v>
      </c>
      <c r="F184" s="355" t="s">
        <v>3764</v>
      </c>
      <c r="G184" s="357">
        <v>244</v>
      </c>
      <c r="H184" s="357"/>
      <c r="I184" s="355">
        <v>262</v>
      </c>
      <c r="J184" s="281" t="s">
        <v>269</v>
      </c>
      <c r="K184" s="281"/>
      <c r="L184" s="371"/>
      <c r="M184" s="281"/>
      <c r="N184" s="281"/>
      <c r="O184" s="281"/>
      <c r="P184" s="373"/>
      <c r="Q184" s="477"/>
      <c r="R184" s="280" t="s">
        <v>2930</v>
      </c>
      <c r="S184" s="152"/>
      <c r="T184" s="152"/>
    </row>
    <row r="185" spans="1:26" s="109" customFormat="1" ht="14.25">
      <c r="A185" s="357"/>
      <c r="B185" s="373"/>
      <c r="C185" s="373"/>
      <c r="D185" s="472"/>
      <c r="E185" s="355"/>
      <c r="F185" s="355"/>
      <c r="G185" s="357"/>
      <c r="H185" s="357"/>
      <c r="I185" s="355"/>
      <c r="J185" s="281"/>
      <c r="K185" s="281"/>
      <c r="L185" s="371"/>
      <c r="M185" s="281"/>
      <c r="N185" s="281"/>
      <c r="O185" s="281"/>
      <c r="P185" s="373"/>
      <c r="Q185" s="477"/>
      <c r="R185" s="280"/>
      <c r="S185" s="152"/>
      <c r="T185" s="152"/>
    </row>
    <row r="186" spans="1:26" s="109" customFormat="1" ht="14.25">
      <c r="A186" s="357"/>
      <c r="B186" s="373"/>
      <c r="C186" s="373"/>
      <c r="D186" s="472"/>
      <c r="E186" s="355"/>
      <c r="F186" s="355"/>
      <c r="G186" s="357"/>
      <c r="H186" s="357"/>
      <c r="I186" s="355"/>
      <c r="J186" s="281"/>
      <c r="K186" s="281"/>
      <c r="L186" s="371"/>
      <c r="M186" s="281"/>
      <c r="N186" s="281"/>
      <c r="O186" s="281"/>
      <c r="P186" s="373"/>
      <c r="Q186" s="477"/>
      <c r="R186" s="280"/>
      <c r="S186" s="152"/>
      <c r="T186" s="152"/>
    </row>
    <row r="187" spans="1:26" s="109" customFormat="1" ht="14.25">
      <c r="A187" s="193"/>
      <c r="B187" s="474"/>
      <c r="C187" s="474"/>
      <c r="D187" s="446"/>
      <c r="E187" s="152"/>
      <c r="F187" s="152"/>
      <c r="G187" s="193"/>
      <c r="H187" s="193"/>
      <c r="I187" s="152"/>
      <c r="J187" s="340"/>
      <c r="K187" s="340"/>
      <c r="L187" s="476"/>
      <c r="M187" s="340"/>
      <c r="N187" s="340"/>
      <c r="O187" s="340"/>
      <c r="P187" s="474"/>
      <c r="Q187" s="477"/>
      <c r="R187" s="280"/>
      <c r="S187" s="152"/>
      <c r="T187" s="152"/>
    </row>
    <row r="188" spans="1:26" s="109" customFormat="1" ht="14.25">
      <c r="A188" s="193"/>
      <c r="B188" s="474"/>
      <c r="C188" s="474"/>
      <c r="D188" s="475"/>
      <c r="E188" s="152"/>
      <c r="F188" s="152"/>
      <c r="G188" s="193"/>
      <c r="H188" s="193"/>
      <c r="I188" s="152"/>
      <c r="J188" s="340"/>
      <c r="K188" s="340"/>
      <c r="L188" s="476"/>
      <c r="M188" s="340"/>
      <c r="N188" s="340"/>
      <c r="O188" s="340"/>
      <c r="P188" s="474"/>
      <c r="Q188" s="477"/>
      <c r="R188" s="280"/>
      <c r="S188" s="152"/>
      <c r="T188" s="152"/>
    </row>
    <row r="189" spans="1:26" s="141" customFormat="1">
      <c r="A189" s="243" t="s">
        <v>342</v>
      </c>
      <c r="B189" s="322"/>
      <c r="C189" s="322"/>
      <c r="D189" s="323"/>
      <c r="E189" s="101"/>
      <c r="F189" s="101"/>
      <c r="G189" s="321"/>
      <c r="H189" s="321"/>
      <c r="I189" s="101"/>
      <c r="J189" s="87"/>
      <c r="K189" s="332"/>
      <c r="L189" s="333"/>
      <c r="M189" s="332"/>
      <c r="N189" s="334"/>
      <c r="O189" s="332"/>
      <c r="P189" s="334"/>
      <c r="Q189" s="334"/>
      <c r="R189" s="87"/>
      <c r="T189" s="140"/>
      <c r="U189" s="140"/>
      <c r="V189" s="140"/>
      <c r="W189" s="140"/>
      <c r="X189" s="140"/>
      <c r="Y189" s="140"/>
      <c r="Z189" s="140"/>
    </row>
    <row r="190" spans="1:26" s="141" customFormat="1">
      <c r="A190" s="183" t="s">
        <v>2183</v>
      </c>
      <c r="B190" s="243"/>
      <c r="C190" s="243"/>
      <c r="D190" s="243"/>
      <c r="E190" s="19"/>
      <c r="F190" s="170" t="s">
        <v>364</v>
      </c>
      <c r="G190" s="195"/>
      <c r="H190" s="202"/>
      <c r="I190" s="92"/>
      <c r="J190" s="87"/>
      <c r="K190" s="196"/>
      <c r="L190" s="197"/>
      <c r="M190" s="150"/>
      <c r="N190" s="198"/>
      <c r="O190" s="199"/>
      <c r="P190" s="19"/>
      <c r="Q190" s="441"/>
      <c r="R190" s="87"/>
      <c r="T190" s="140"/>
      <c r="U190" s="140"/>
      <c r="V190" s="140"/>
      <c r="W190" s="140"/>
      <c r="X190" s="140"/>
      <c r="Y190" s="140"/>
      <c r="Z190" s="140"/>
    </row>
    <row r="191" spans="1:26" s="141" customFormat="1">
      <c r="A191" s="183"/>
      <c r="B191" s="204"/>
      <c r="C191" s="204"/>
      <c r="D191" s="204"/>
      <c r="E191" s="86"/>
      <c r="F191" s="170" t="s">
        <v>2217</v>
      </c>
      <c r="G191" s="195"/>
      <c r="H191" s="202"/>
      <c r="I191" s="92"/>
      <c r="J191" s="87"/>
      <c r="K191" s="196"/>
      <c r="L191" s="197"/>
      <c r="M191" s="150"/>
      <c r="N191" s="198"/>
      <c r="O191" s="199"/>
      <c r="P191" s="19"/>
      <c r="Q191" s="441"/>
      <c r="R191" s="87"/>
      <c r="T191" s="140"/>
      <c r="U191" s="140"/>
      <c r="V191" s="140"/>
      <c r="W191" s="140"/>
      <c r="X191" s="140"/>
      <c r="Y191" s="140"/>
      <c r="Z191" s="140"/>
    </row>
    <row r="192" spans="1:26" ht="15">
      <c r="B192" s="245" t="s">
        <v>2120</v>
      </c>
      <c r="C192" s="245"/>
      <c r="D192" s="245"/>
      <c r="E192" s="245"/>
      <c r="F192" s="170"/>
      <c r="G192" s="170"/>
      <c r="H192" s="170"/>
      <c r="I192" s="170"/>
      <c r="J192" s="145"/>
      <c r="K192" s="166"/>
      <c r="L192" s="167"/>
      <c r="M192" s="168"/>
      <c r="N192" s="91"/>
      <c r="O192" s="144"/>
      <c r="Q192" s="1"/>
      <c r="R192" s="49"/>
      <c r="S192" s="18"/>
      <c r="T192" s="18"/>
      <c r="U192" s="18"/>
      <c r="V192" s="18"/>
      <c r="W192" s="18"/>
      <c r="X192" s="18"/>
      <c r="Y192" s="18"/>
      <c r="Z192" s="18"/>
    </row>
    <row r="193" spans="1:25" ht="38.25">
      <c r="A193" s="175" t="s">
        <v>13</v>
      </c>
      <c r="B193" s="175" t="s">
        <v>218</v>
      </c>
      <c r="C193" s="180"/>
      <c r="D193" s="176" t="s">
        <v>257</v>
      </c>
      <c r="E193" s="175" t="s">
        <v>258</v>
      </c>
      <c r="F193" s="175" t="s">
        <v>259</v>
      </c>
      <c r="G193" s="175" t="s">
        <v>341</v>
      </c>
      <c r="H193" s="175" t="s">
        <v>261</v>
      </c>
      <c r="I193" s="175" t="s">
        <v>262</v>
      </c>
      <c r="J193" s="317" t="s">
        <v>263</v>
      </c>
      <c r="K193" s="175" t="s">
        <v>264</v>
      </c>
      <c r="L193" s="175" t="s">
        <v>266</v>
      </c>
      <c r="M193" s="176" t="s">
        <v>267</v>
      </c>
      <c r="O193" s="1"/>
      <c r="P193" s="49"/>
      <c r="Q193" s="18"/>
      <c r="R193" s="18"/>
      <c r="S193" s="18"/>
      <c r="T193" s="18"/>
      <c r="U193" s="18"/>
      <c r="V193" s="18"/>
      <c r="W193" s="18"/>
      <c r="X193" s="18"/>
    </row>
    <row r="194" spans="1:25" s="251" customFormat="1" ht="14.25">
      <c r="A194" s="391"/>
      <c r="B194" s="392"/>
      <c r="C194" s="391"/>
      <c r="D194" s="384"/>
      <c r="E194" s="391"/>
      <c r="F194" s="391"/>
      <c r="G194" s="391"/>
      <c r="H194" s="391"/>
      <c r="I194" s="391"/>
      <c r="J194" s="378"/>
      <c r="K194" s="380"/>
      <c r="L194" s="393"/>
      <c r="M194" s="394"/>
      <c r="N194" s="395"/>
      <c r="O194" s="330"/>
      <c r="Q194" s="396"/>
      <c r="R194" s="397"/>
      <c r="S194" s="330"/>
      <c r="T194" s="330"/>
      <c r="U194" s="330"/>
      <c r="V194" s="330"/>
      <c r="W194" s="330"/>
      <c r="X194" s="330"/>
      <c r="Y194" s="330"/>
    </row>
    <row r="195" spans="1:25" s="251" customFormat="1" ht="14.25">
      <c r="A195" s="391"/>
      <c r="B195" s="392"/>
      <c r="C195" s="391"/>
      <c r="D195" s="384"/>
      <c r="E195" s="391"/>
      <c r="F195" s="391"/>
      <c r="G195" s="391"/>
      <c r="H195" s="391"/>
      <c r="I195" s="391"/>
      <c r="J195" s="378"/>
      <c r="K195" s="380"/>
      <c r="L195" s="393"/>
      <c r="M195" s="394"/>
      <c r="N195" s="395"/>
      <c r="O195" s="330"/>
      <c r="Q195" s="396"/>
      <c r="R195" s="397"/>
      <c r="S195" s="330"/>
      <c r="T195" s="330"/>
      <c r="U195" s="330"/>
      <c r="V195" s="330"/>
      <c r="W195" s="330"/>
      <c r="X195" s="330"/>
      <c r="Y195" s="330"/>
    </row>
    <row r="196" spans="1:25" s="251" customFormat="1" ht="14.25">
      <c r="A196" s="391"/>
      <c r="B196" s="392"/>
      <c r="C196" s="391"/>
      <c r="D196" s="384"/>
      <c r="E196" s="391"/>
      <c r="F196" s="391"/>
      <c r="G196" s="391"/>
      <c r="H196" s="391"/>
      <c r="I196" s="391"/>
      <c r="J196" s="378"/>
      <c r="K196" s="380"/>
      <c r="L196" s="393"/>
      <c r="M196" s="394"/>
      <c r="N196" s="395"/>
      <c r="O196" s="330"/>
      <c r="Q196" s="396"/>
      <c r="R196" s="397"/>
      <c r="S196" s="330"/>
      <c r="T196" s="330"/>
      <c r="U196" s="330"/>
      <c r="V196" s="330"/>
      <c r="W196" s="330"/>
      <c r="X196" s="330"/>
      <c r="Y196" s="330"/>
    </row>
    <row r="197" spans="1:25" s="251" customFormat="1" ht="14.25">
      <c r="A197" s="391"/>
      <c r="B197" s="392"/>
      <c r="C197" s="391"/>
      <c r="D197" s="384"/>
      <c r="E197" s="391"/>
      <c r="F197" s="391"/>
      <c r="G197" s="391"/>
      <c r="H197" s="391"/>
      <c r="I197" s="391"/>
      <c r="J197" s="378"/>
      <c r="K197" s="380"/>
      <c r="L197" s="393"/>
      <c r="M197" s="394"/>
      <c r="N197" s="395"/>
      <c r="O197" s="330"/>
      <c r="Q197" s="396"/>
      <c r="R197" s="397"/>
      <c r="S197" s="330"/>
      <c r="T197" s="330"/>
      <c r="U197" s="330"/>
      <c r="V197" s="330"/>
      <c r="W197" s="330"/>
      <c r="X197" s="330"/>
      <c r="Y197" s="330"/>
    </row>
    <row r="198" spans="1:25" s="251" customFormat="1" ht="14.25">
      <c r="A198" s="391"/>
      <c r="B198" s="392"/>
      <c r="C198" s="391"/>
      <c r="D198" s="384"/>
      <c r="E198" s="391"/>
      <c r="F198" s="391"/>
      <c r="G198" s="391"/>
      <c r="H198" s="391"/>
      <c r="I198" s="391"/>
      <c r="J198" s="378"/>
      <c r="K198" s="380"/>
      <c r="L198" s="393"/>
      <c r="M198" s="394"/>
      <c r="N198" s="395"/>
      <c r="O198" s="330"/>
      <c r="Q198" s="396"/>
      <c r="R198" s="397"/>
      <c r="S198" s="330"/>
      <c r="T198" s="330"/>
      <c r="U198" s="330"/>
      <c r="V198" s="330"/>
      <c r="W198" s="330"/>
      <c r="X198" s="330"/>
      <c r="Y198" s="330"/>
    </row>
    <row r="199" spans="1:25" s="251" customFormat="1" ht="14.25">
      <c r="A199" s="391"/>
      <c r="B199" s="392"/>
      <c r="C199" s="391"/>
      <c r="D199" s="384"/>
      <c r="E199" s="391"/>
      <c r="F199" s="391"/>
      <c r="G199" s="391"/>
      <c r="H199" s="391"/>
      <c r="I199" s="391"/>
      <c r="J199" s="378"/>
      <c r="K199" s="380"/>
      <c r="L199" s="393"/>
      <c r="M199" s="394"/>
      <c r="N199" s="395"/>
      <c r="O199" s="330"/>
      <c r="Q199" s="396"/>
      <c r="R199" s="397"/>
      <c r="S199" s="330"/>
      <c r="T199" s="330"/>
      <c r="U199" s="330"/>
      <c r="V199" s="330"/>
      <c r="W199" s="330"/>
      <c r="X199" s="330"/>
      <c r="Y199" s="330"/>
    </row>
    <row r="200" spans="1:25" s="251" customFormat="1" ht="14.25">
      <c r="A200" s="391"/>
      <c r="B200" s="392"/>
      <c r="C200" s="391"/>
      <c r="D200" s="384"/>
      <c r="E200" s="391"/>
      <c r="F200" s="391"/>
      <c r="G200" s="391"/>
      <c r="H200" s="391"/>
      <c r="I200" s="391"/>
      <c r="J200" s="378"/>
      <c r="K200" s="380"/>
      <c r="L200" s="391"/>
      <c r="M200" s="394"/>
      <c r="N200" s="395"/>
      <c r="O200" s="330"/>
      <c r="Q200" s="396"/>
      <c r="R200" s="397"/>
      <c r="S200" s="330"/>
      <c r="T200" s="330"/>
      <c r="U200" s="330"/>
      <c r="V200" s="330"/>
      <c r="W200" s="330"/>
      <c r="X200" s="330"/>
      <c r="Y200" s="330"/>
    </row>
    <row r="201" spans="1:25" s="251" customFormat="1" ht="14.25">
      <c r="A201" s="391"/>
      <c r="B201" s="392"/>
      <c r="C201" s="391"/>
      <c r="D201" s="384"/>
      <c r="E201" s="391"/>
      <c r="F201" s="391"/>
      <c r="G201" s="391"/>
      <c r="H201" s="391"/>
      <c r="I201" s="385"/>
      <c r="J201" s="379"/>
      <c r="K201" s="379"/>
      <c r="L201" s="391"/>
      <c r="M201" s="394"/>
      <c r="N201" s="395"/>
      <c r="O201" s="330"/>
      <c r="Q201" s="396"/>
      <c r="R201" s="397"/>
      <c r="S201" s="330"/>
      <c r="T201" s="330"/>
      <c r="U201" s="330"/>
      <c r="V201" s="330"/>
      <c r="W201" s="330"/>
      <c r="X201" s="330"/>
      <c r="Y201" s="330"/>
    </row>
    <row r="202" spans="1:25" s="208" customFormat="1" ht="14.25">
      <c r="A202" s="338"/>
      <c r="B202" s="249"/>
      <c r="C202" s="338"/>
      <c r="D202" s="350"/>
      <c r="E202" s="338"/>
      <c r="F202" s="338"/>
      <c r="G202" s="338"/>
      <c r="H202" s="338"/>
      <c r="I202" s="351"/>
      <c r="J202" s="281"/>
      <c r="K202" s="281"/>
      <c r="L202" s="338"/>
      <c r="M202" s="339"/>
      <c r="N202" s="300"/>
      <c r="O202" s="207"/>
      <c r="Q202" s="209"/>
      <c r="R202" s="280"/>
      <c r="S202" s="207"/>
      <c r="T202" s="207"/>
      <c r="U202" s="207"/>
      <c r="V202" s="207"/>
      <c r="W202" s="207"/>
      <c r="X202" s="207"/>
      <c r="Y202" s="207"/>
    </row>
    <row r="203" spans="1:25" s="208" customFormat="1">
      <c r="A203" s="338"/>
      <c r="B203" s="249"/>
      <c r="C203" s="338"/>
      <c r="D203" s="320"/>
      <c r="E203" s="338"/>
      <c r="F203" s="338"/>
      <c r="G203" s="338"/>
      <c r="H203" s="338"/>
      <c r="I203" s="338"/>
      <c r="J203" s="341"/>
      <c r="K203" s="281"/>
      <c r="L203" s="338"/>
      <c r="M203" s="339"/>
      <c r="N203" s="300"/>
      <c r="O203" s="207"/>
      <c r="Q203" s="209"/>
      <c r="R203" s="331"/>
      <c r="S203" s="207"/>
      <c r="T203" s="207"/>
      <c r="U203" s="207"/>
      <c r="V203" s="207"/>
      <c r="W203" s="207"/>
      <c r="X203" s="207"/>
      <c r="Y203" s="207"/>
    </row>
    <row r="204" spans="1:25">
      <c r="F204" s="113"/>
      <c r="G204" s="113"/>
      <c r="H204" s="113"/>
      <c r="I204" s="113"/>
      <c r="J204" s="113"/>
      <c r="K204" s="113"/>
      <c r="L204" s="113"/>
      <c r="M204" s="113"/>
      <c r="O204" s="113"/>
      <c r="Q204" s="1"/>
      <c r="R204" s="87"/>
      <c r="S204" s="18"/>
      <c r="T204" s="18"/>
      <c r="U204" s="18"/>
      <c r="V204" s="18"/>
      <c r="W204" s="18"/>
      <c r="X204" s="18"/>
      <c r="Y204" s="18"/>
    </row>
    <row r="205" spans="1:25">
      <c r="F205" s="113"/>
      <c r="G205" s="113"/>
      <c r="H205" s="113"/>
      <c r="I205" s="113"/>
      <c r="J205" s="113"/>
      <c r="K205" s="113"/>
      <c r="L205" s="113"/>
      <c r="M205" s="113"/>
      <c r="O205" s="113"/>
      <c r="Q205" s="1"/>
      <c r="R205" s="87"/>
      <c r="S205" s="18"/>
      <c r="T205" s="18"/>
      <c r="U205" s="18"/>
      <c r="V205" s="18"/>
      <c r="W205" s="18"/>
      <c r="X205" s="18"/>
      <c r="Y205" s="18"/>
    </row>
    <row r="206" spans="1:25">
      <c r="F206" s="113"/>
      <c r="G206" s="113"/>
      <c r="H206" s="113"/>
      <c r="I206" s="113"/>
      <c r="J206" s="113"/>
      <c r="K206" s="113"/>
      <c r="L206" s="113"/>
      <c r="M206" s="113"/>
      <c r="O206" s="113"/>
      <c r="Q206" s="1"/>
      <c r="R206" s="87"/>
      <c r="S206" s="18"/>
      <c r="T206" s="18"/>
      <c r="U206" s="18"/>
      <c r="V206" s="18"/>
      <c r="W206" s="18"/>
      <c r="X206" s="18"/>
      <c r="Y206" s="18"/>
    </row>
    <row r="207" spans="1:25" ht="15">
      <c r="A207" s="102" t="s">
        <v>339</v>
      </c>
      <c r="B207" s="94"/>
      <c r="C207" s="94"/>
      <c r="D207" s="95"/>
      <c r="E207" s="96"/>
      <c r="F207" s="86"/>
      <c r="G207" s="86"/>
      <c r="H207" s="157"/>
      <c r="I207" s="173"/>
      <c r="J207" s="146"/>
      <c r="K207" s="87"/>
      <c r="L207" s="87"/>
      <c r="M207" s="87"/>
      <c r="N207" s="1"/>
      <c r="O207" s="9"/>
      <c r="Q207" s="1"/>
      <c r="R207" s="87"/>
      <c r="S207" s="18"/>
      <c r="T207" s="18"/>
      <c r="U207" s="18"/>
      <c r="V207" s="18"/>
      <c r="W207" s="18"/>
      <c r="X207" s="18"/>
      <c r="Y207" s="18"/>
    </row>
    <row r="208" spans="1:25" ht="38.25">
      <c r="A208" s="155" t="s">
        <v>13</v>
      </c>
      <c r="B208" s="84" t="s">
        <v>218</v>
      </c>
      <c r="C208" s="84"/>
      <c r="D208" s="85" t="s">
        <v>257</v>
      </c>
      <c r="E208" s="84" t="s">
        <v>258</v>
      </c>
      <c r="F208" s="84" t="s">
        <v>259</v>
      </c>
      <c r="G208" s="84" t="s">
        <v>341</v>
      </c>
      <c r="H208" s="84" t="s">
        <v>261</v>
      </c>
      <c r="I208" s="84" t="s">
        <v>262</v>
      </c>
      <c r="J208" s="311" t="s">
        <v>263</v>
      </c>
      <c r="K208" s="84" t="s">
        <v>264</v>
      </c>
      <c r="L208" s="84" t="s">
        <v>265</v>
      </c>
      <c r="M208" s="84" t="s">
        <v>266</v>
      </c>
      <c r="N208" s="85" t="s">
        <v>267</v>
      </c>
      <c r="O208" s="84" t="s">
        <v>386</v>
      </c>
      <c r="P208" s="186"/>
      <c r="Q208" s="186"/>
      <c r="R208" s="87"/>
      <c r="S208" s="18"/>
      <c r="T208" s="18"/>
      <c r="U208" s="18"/>
      <c r="V208" s="18"/>
      <c r="W208" s="18"/>
      <c r="X208" s="18"/>
      <c r="Y208" s="18"/>
    </row>
    <row r="209" spans="1:37" s="251" customFormat="1">
      <c r="A209" s="375"/>
      <c r="B209" s="376"/>
      <c r="C209" s="376"/>
      <c r="D209" s="398"/>
      <c r="E209" s="378"/>
      <c r="F209" s="378"/>
      <c r="G209" s="375"/>
      <c r="H209" s="375"/>
      <c r="I209" s="378"/>
      <c r="J209" s="379"/>
      <c r="K209" s="379"/>
      <c r="L209" s="399"/>
      <c r="M209" s="393"/>
      <c r="N209" s="400"/>
      <c r="O209" s="390"/>
      <c r="P209" s="401"/>
      <c r="Q209" s="381"/>
      <c r="R209" s="382"/>
      <c r="S209" s="330"/>
      <c r="T209" s="250"/>
      <c r="U209" s="250"/>
      <c r="V209" s="250"/>
      <c r="W209" s="250"/>
      <c r="X209" s="250"/>
      <c r="Y209" s="250"/>
    </row>
    <row r="210" spans="1:37" s="141" customFormat="1">
      <c r="A210" s="278"/>
      <c r="B210" s="277"/>
      <c r="C210" s="279"/>
      <c r="D210" s="282"/>
      <c r="E210" s="191"/>
      <c r="F210" s="187"/>
      <c r="G210" s="184"/>
      <c r="H210" s="184"/>
      <c r="I210" s="191"/>
      <c r="J210" s="304"/>
      <c r="K210" s="302"/>
      <c r="L210" s="192"/>
      <c r="M210" s="190"/>
      <c r="N210" s="248"/>
      <c r="O210" s="203"/>
      <c r="P210" s="201"/>
      <c r="Q210" s="200"/>
      <c r="R210" s="188"/>
      <c r="S210" s="202"/>
      <c r="T210" s="186"/>
      <c r="U210" s="186"/>
      <c r="V210" s="186"/>
      <c r="W210" s="186"/>
      <c r="X210" s="186"/>
      <c r="Y210" s="186"/>
    </row>
    <row r="211" spans="1:37">
      <c r="A211" s="243" t="s">
        <v>342</v>
      </c>
      <c r="B211" s="243"/>
      <c r="C211" s="243"/>
      <c r="D211" s="243"/>
      <c r="E211" s="19"/>
      <c r="F211" s="170" t="s">
        <v>364</v>
      </c>
      <c r="G211" s="92"/>
      <c r="H211" s="92"/>
      <c r="I211" s="152"/>
      <c r="J211" s="150"/>
      <c r="K211" s="196"/>
      <c r="L211" s="197"/>
      <c r="M211" s="150"/>
      <c r="N211" s="198"/>
      <c r="O211" s="205"/>
      <c r="P211" s="1"/>
      <c r="Q211" s="1"/>
      <c r="R211" s="87"/>
      <c r="S211" s="18"/>
      <c r="T211" s="18"/>
      <c r="U211" s="18"/>
      <c r="V211" s="18"/>
      <c r="W211" s="18"/>
      <c r="Y211" s="18"/>
      <c r="AK211" s="18"/>
    </row>
    <row r="212" spans="1:37">
      <c r="A212" s="183" t="s">
        <v>2183</v>
      </c>
      <c r="B212" s="204"/>
      <c r="C212" s="204"/>
      <c r="D212" s="204"/>
      <c r="E212" s="86"/>
      <c r="F212" s="170" t="s">
        <v>2217</v>
      </c>
      <c r="G212" s="49"/>
      <c r="H212" s="49"/>
      <c r="I212" s="49"/>
      <c r="J212" s="9"/>
      <c r="K212" s="49"/>
      <c r="L212" s="49"/>
      <c r="M212" s="49"/>
      <c r="N212" s="1"/>
      <c r="O212" s="9"/>
      <c r="R212" s="92"/>
      <c r="S212" s="18"/>
      <c r="T212" s="18"/>
      <c r="U212" s="18"/>
      <c r="V212" s="18"/>
      <c r="W212" s="18"/>
      <c r="X212" s="18"/>
      <c r="Y212" s="18"/>
      <c r="Z212" s="18"/>
    </row>
    <row r="213" spans="1:37">
      <c r="A213" s="183"/>
      <c r="B213" s="206"/>
      <c r="C213" s="206"/>
      <c r="D213" s="206"/>
      <c r="E213" s="86"/>
      <c r="F213" s="170"/>
      <c r="G213" s="49"/>
      <c r="H213" s="49"/>
      <c r="I213" s="49"/>
      <c r="J213" s="9"/>
      <c r="K213" s="49"/>
      <c r="L213" s="49"/>
      <c r="M213" s="49"/>
      <c r="N213" s="1"/>
      <c r="O213" s="9"/>
      <c r="R213" s="92"/>
      <c r="S213" s="18"/>
      <c r="T213" s="18"/>
      <c r="U213" s="18"/>
      <c r="V213" s="18"/>
      <c r="W213" s="18"/>
      <c r="X213" s="18"/>
      <c r="Y213" s="18"/>
      <c r="Z213" s="18"/>
    </row>
    <row r="214" spans="1:37">
      <c r="A214" s="183"/>
      <c r="B214" s="206"/>
      <c r="C214" s="206"/>
      <c r="D214" s="206"/>
      <c r="E214" s="86"/>
      <c r="F214" s="170"/>
      <c r="G214" s="49"/>
      <c r="H214" s="49"/>
      <c r="I214" s="49"/>
      <c r="J214" s="9"/>
      <c r="K214" s="49"/>
      <c r="L214" s="49"/>
      <c r="M214" s="49"/>
      <c r="N214" s="1"/>
      <c r="O214" s="9"/>
      <c r="R214" s="92"/>
      <c r="S214" s="18"/>
      <c r="T214" s="18"/>
      <c r="U214" s="18"/>
      <c r="V214" s="18"/>
      <c r="W214" s="18"/>
      <c r="X214" s="18"/>
      <c r="Y214" s="18"/>
      <c r="Z214" s="18"/>
    </row>
    <row r="215" spans="1:37" s="141" customFormat="1">
      <c r="A215" s="183"/>
      <c r="B215" s="243"/>
      <c r="C215" s="243"/>
      <c r="D215" s="243"/>
      <c r="E215" s="86"/>
      <c r="F215" s="170"/>
      <c r="G215" s="195"/>
      <c r="H215" s="202"/>
      <c r="I215" s="92"/>
      <c r="J215" s="87"/>
      <c r="K215" s="196"/>
      <c r="L215" s="197"/>
      <c r="M215" s="150"/>
      <c r="N215" s="198"/>
      <c r="O215" s="199"/>
      <c r="P215" s="19"/>
      <c r="Q215" s="18"/>
      <c r="R215" s="87"/>
      <c r="T215" s="140"/>
      <c r="U215" s="140"/>
      <c r="V215" s="140"/>
      <c r="W215" s="140"/>
      <c r="X215" s="140"/>
      <c r="Y215" s="140"/>
      <c r="Z215" s="140"/>
    </row>
    <row r="216" spans="1:37" s="141" customFormat="1">
      <c r="A216" s="193"/>
      <c r="B216" s="189"/>
      <c r="C216" s="194"/>
      <c r="D216" s="109"/>
      <c r="E216" s="152"/>
      <c r="F216" s="92"/>
      <c r="G216" s="195"/>
      <c r="H216" s="202"/>
      <c r="I216" s="92"/>
      <c r="J216" s="87"/>
      <c r="K216" s="196"/>
      <c r="L216" s="197"/>
      <c r="M216" s="150"/>
      <c r="N216" s="198"/>
      <c r="O216" s="199"/>
      <c r="P216" s="19"/>
      <c r="Q216" s="18"/>
      <c r="R216" s="87"/>
      <c r="T216" s="140"/>
      <c r="U216" s="140"/>
      <c r="V216" s="140"/>
      <c r="W216" s="140"/>
      <c r="X216" s="140"/>
      <c r="Y216" s="140"/>
      <c r="Z216" s="140"/>
    </row>
    <row r="217" spans="1:37" ht="15">
      <c r="A217" s="19"/>
      <c r="B217" s="246" t="s">
        <v>276</v>
      </c>
      <c r="C217" s="246"/>
      <c r="D217" s="246"/>
      <c r="E217" s="246"/>
      <c r="F217" s="87"/>
      <c r="G217" s="87"/>
      <c r="H217" s="174"/>
      <c r="I217" s="87"/>
      <c r="J217" s="147"/>
      <c r="K217" s="169"/>
      <c r="L217" s="87"/>
      <c r="M217" s="87"/>
      <c r="N217" s="18"/>
      <c r="O217" s="140"/>
      <c r="P217" s="1"/>
      <c r="Q217" s="18"/>
      <c r="R217" s="87"/>
      <c r="S217" s="18"/>
      <c r="T217" s="18"/>
      <c r="U217" s="18"/>
      <c r="V217" s="18"/>
      <c r="W217" s="18"/>
      <c r="X217" s="18"/>
      <c r="Y217" s="18"/>
    </row>
    <row r="218" spans="1:37" ht="38.25">
      <c r="A218" s="155" t="s">
        <v>13</v>
      </c>
      <c r="B218" s="84" t="s">
        <v>218</v>
      </c>
      <c r="C218" s="84"/>
      <c r="D218" s="85" t="s">
        <v>257</v>
      </c>
      <c r="E218" s="84" t="s">
        <v>258</v>
      </c>
      <c r="F218" s="84" t="s">
        <v>259</v>
      </c>
      <c r="G218" s="84" t="s">
        <v>277</v>
      </c>
      <c r="H218" s="84" t="s">
        <v>278</v>
      </c>
      <c r="I218" s="84" t="s">
        <v>262</v>
      </c>
      <c r="J218" s="315" t="s">
        <v>263</v>
      </c>
      <c r="K218" s="84" t="s">
        <v>264</v>
      </c>
      <c r="L218" s="84" t="s">
        <v>265</v>
      </c>
      <c r="M218" s="84" t="s">
        <v>266</v>
      </c>
      <c r="N218" s="85" t="s">
        <v>267</v>
      </c>
      <c r="O218" s="9"/>
      <c r="P218" s="1"/>
      <c r="Q218" s="18"/>
      <c r="R218" s="87"/>
      <c r="S218" s="18"/>
      <c r="T218" s="18"/>
      <c r="U218" s="18"/>
      <c r="V218" s="18"/>
      <c r="W218" s="18"/>
      <c r="X218" s="18"/>
      <c r="Y218" s="18"/>
    </row>
    <row r="219" spans="1:37" s="141" customFormat="1">
      <c r="A219" s="210">
        <v>1</v>
      </c>
      <c r="B219" s="211">
        <v>41579</v>
      </c>
      <c r="C219" s="211"/>
      <c r="D219" s="212" t="s">
        <v>279</v>
      </c>
      <c r="E219" s="210" t="s">
        <v>280</v>
      </c>
      <c r="F219" s="213">
        <v>82</v>
      </c>
      <c r="G219" s="210" t="s">
        <v>219</v>
      </c>
      <c r="H219" s="210">
        <v>100</v>
      </c>
      <c r="I219" s="214">
        <v>100</v>
      </c>
      <c r="J219" s="308" t="s">
        <v>282</v>
      </c>
      <c r="K219" s="215">
        <f>H219-F219</f>
        <v>18</v>
      </c>
      <c r="L219" s="216">
        <f t="shared" ref="L219:L241" si="104">K219/F219</f>
        <v>0.21951219512195122</v>
      </c>
      <c r="M219" s="217" t="s">
        <v>270</v>
      </c>
      <c r="N219" s="218">
        <v>42657</v>
      </c>
      <c r="O219" s="186"/>
      <c r="P219" s="186"/>
      <c r="Q219" s="186"/>
      <c r="R219" s="185"/>
      <c r="S219" s="186"/>
      <c r="T219" s="186"/>
      <c r="U219" s="186"/>
      <c r="V219" s="186"/>
      <c r="W219" s="186"/>
      <c r="X219" s="186"/>
      <c r="Y219" s="186"/>
    </row>
    <row r="220" spans="1:37" s="141" customFormat="1">
      <c r="A220" s="210">
        <v>2</v>
      </c>
      <c r="B220" s="211">
        <v>41794</v>
      </c>
      <c r="C220" s="211"/>
      <c r="D220" s="212" t="s">
        <v>281</v>
      </c>
      <c r="E220" s="210" t="s">
        <v>268</v>
      </c>
      <c r="F220" s="213">
        <v>257</v>
      </c>
      <c r="G220" s="210" t="s">
        <v>219</v>
      </c>
      <c r="H220" s="210">
        <v>300</v>
      </c>
      <c r="I220" s="214">
        <v>300</v>
      </c>
      <c r="J220" s="308" t="s">
        <v>282</v>
      </c>
      <c r="K220" s="215">
        <f>H220-F220</f>
        <v>43</v>
      </c>
      <c r="L220" s="216">
        <f t="shared" si="104"/>
        <v>0.16731517509727625</v>
      </c>
      <c r="M220" s="217" t="s">
        <v>270</v>
      </c>
      <c r="N220" s="218">
        <v>41822</v>
      </c>
      <c r="O220" s="186"/>
      <c r="P220" s="186"/>
      <c r="Q220" s="186"/>
      <c r="R220" s="185"/>
      <c r="S220" s="186"/>
      <c r="T220" s="186"/>
      <c r="U220" s="186"/>
      <c r="V220" s="186"/>
      <c r="W220" s="186"/>
      <c r="X220" s="186"/>
      <c r="Y220" s="186"/>
    </row>
    <row r="221" spans="1:37" s="141" customFormat="1">
      <c r="A221" s="210">
        <f t="shared" ref="A221:A229" si="105">1+A220</f>
        <v>3</v>
      </c>
      <c r="B221" s="211">
        <v>41828</v>
      </c>
      <c r="C221" s="211"/>
      <c r="D221" s="212" t="s">
        <v>283</v>
      </c>
      <c r="E221" s="210" t="s">
        <v>268</v>
      </c>
      <c r="F221" s="213">
        <v>393</v>
      </c>
      <c r="G221" s="210" t="s">
        <v>219</v>
      </c>
      <c r="H221" s="210">
        <v>468</v>
      </c>
      <c r="I221" s="214">
        <v>468</v>
      </c>
      <c r="J221" s="308" t="s">
        <v>282</v>
      </c>
      <c r="K221" s="215">
        <f t="shared" ref="K221:K281" si="106">H221-F221</f>
        <v>75</v>
      </c>
      <c r="L221" s="216">
        <f t="shared" si="104"/>
        <v>0.19083969465648856</v>
      </c>
      <c r="M221" s="217" t="s">
        <v>270</v>
      </c>
      <c r="N221" s="218">
        <v>41863</v>
      </c>
      <c r="O221" s="186"/>
      <c r="P221" s="186"/>
      <c r="Q221" s="186"/>
      <c r="R221" s="185"/>
      <c r="S221" s="186"/>
      <c r="T221" s="186"/>
      <c r="U221" s="186"/>
      <c r="V221" s="186"/>
      <c r="W221" s="186"/>
      <c r="X221" s="186"/>
      <c r="Y221" s="186"/>
    </row>
    <row r="222" spans="1:37" s="141" customFormat="1">
      <c r="A222" s="210">
        <f t="shared" si="105"/>
        <v>4</v>
      </c>
      <c r="B222" s="211">
        <v>41857</v>
      </c>
      <c r="C222" s="211"/>
      <c r="D222" s="212" t="s">
        <v>284</v>
      </c>
      <c r="E222" s="210" t="s">
        <v>268</v>
      </c>
      <c r="F222" s="213">
        <v>205</v>
      </c>
      <c r="G222" s="210" t="s">
        <v>219</v>
      </c>
      <c r="H222" s="210">
        <v>275</v>
      </c>
      <c r="I222" s="214">
        <v>250</v>
      </c>
      <c r="J222" s="308" t="s">
        <v>282</v>
      </c>
      <c r="K222" s="215">
        <f t="shared" si="106"/>
        <v>70</v>
      </c>
      <c r="L222" s="216">
        <f t="shared" si="104"/>
        <v>0.34146341463414637</v>
      </c>
      <c r="M222" s="217" t="s">
        <v>270</v>
      </c>
      <c r="N222" s="218">
        <v>41962</v>
      </c>
      <c r="O222" s="186"/>
      <c r="P222" s="186"/>
      <c r="Q222" s="186"/>
      <c r="R222" s="185"/>
      <c r="S222" s="186"/>
      <c r="T222" s="186"/>
      <c r="U222" s="186"/>
      <c r="V222" s="186"/>
      <c r="W222" s="186"/>
      <c r="X222" s="186"/>
      <c r="Y222" s="186"/>
    </row>
    <row r="223" spans="1:37" s="141" customFormat="1">
      <c r="A223" s="210">
        <f t="shared" si="105"/>
        <v>5</v>
      </c>
      <c r="B223" s="211">
        <v>41886</v>
      </c>
      <c r="C223" s="211"/>
      <c r="D223" s="212" t="s">
        <v>285</v>
      </c>
      <c r="E223" s="210" t="s">
        <v>268</v>
      </c>
      <c r="F223" s="213">
        <v>162</v>
      </c>
      <c r="G223" s="210" t="s">
        <v>219</v>
      </c>
      <c r="H223" s="210">
        <v>190</v>
      </c>
      <c r="I223" s="214">
        <v>190</v>
      </c>
      <c r="J223" s="308" t="s">
        <v>282</v>
      </c>
      <c r="K223" s="215">
        <f t="shared" si="106"/>
        <v>28</v>
      </c>
      <c r="L223" s="216">
        <f t="shared" si="104"/>
        <v>0.1728395061728395</v>
      </c>
      <c r="M223" s="217" t="s">
        <v>270</v>
      </c>
      <c r="N223" s="218">
        <v>42006</v>
      </c>
      <c r="O223" s="186"/>
      <c r="P223" s="186"/>
      <c r="Q223" s="186"/>
      <c r="R223" s="185"/>
      <c r="S223" s="186"/>
      <c r="T223" s="186"/>
      <c r="U223" s="186"/>
      <c r="V223" s="186"/>
      <c r="W223" s="186"/>
      <c r="X223" s="186"/>
      <c r="Y223" s="186"/>
    </row>
    <row r="224" spans="1:37" s="141" customFormat="1">
      <c r="A224" s="210">
        <f t="shared" si="105"/>
        <v>6</v>
      </c>
      <c r="B224" s="211">
        <v>41886</v>
      </c>
      <c r="C224" s="211"/>
      <c r="D224" s="212" t="s">
        <v>286</v>
      </c>
      <c r="E224" s="210" t="s">
        <v>268</v>
      </c>
      <c r="F224" s="213">
        <v>75</v>
      </c>
      <c r="G224" s="210" t="s">
        <v>219</v>
      </c>
      <c r="H224" s="210">
        <v>91.5</v>
      </c>
      <c r="I224" s="214" t="s">
        <v>287</v>
      </c>
      <c r="J224" s="308" t="s">
        <v>288</v>
      </c>
      <c r="K224" s="215">
        <f t="shared" si="106"/>
        <v>16.5</v>
      </c>
      <c r="L224" s="216">
        <f t="shared" si="104"/>
        <v>0.22</v>
      </c>
      <c r="M224" s="217" t="s">
        <v>270</v>
      </c>
      <c r="N224" s="218">
        <v>41954</v>
      </c>
      <c r="O224" s="186"/>
      <c r="P224" s="186"/>
      <c r="Q224" s="186"/>
      <c r="R224" s="185"/>
      <c r="S224" s="186"/>
      <c r="T224" s="186"/>
      <c r="U224" s="186"/>
      <c r="V224" s="186"/>
      <c r="W224" s="186"/>
      <c r="X224" s="186"/>
      <c r="Y224" s="186"/>
    </row>
    <row r="225" spans="1:25" s="141" customFormat="1">
      <c r="A225" s="210">
        <f t="shared" si="105"/>
        <v>7</v>
      </c>
      <c r="B225" s="211">
        <v>41913</v>
      </c>
      <c r="C225" s="211"/>
      <c r="D225" s="212" t="s">
        <v>289</v>
      </c>
      <c r="E225" s="210" t="s">
        <v>268</v>
      </c>
      <c r="F225" s="213">
        <v>850</v>
      </c>
      <c r="G225" s="210" t="s">
        <v>219</v>
      </c>
      <c r="H225" s="210">
        <v>982.5</v>
      </c>
      <c r="I225" s="214">
        <v>1050</v>
      </c>
      <c r="J225" s="308" t="s">
        <v>290</v>
      </c>
      <c r="K225" s="215">
        <f t="shared" si="106"/>
        <v>132.5</v>
      </c>
      <c r="L225" s="216">
        <f t="shared" si="104"/>
        <v>0.15588235294117647</v>
      </c>
      <c r="M225" s="217" t="s">
        <v>270</v>
      </c>
      <c r="N225" s="218">
        <v>42039</v>
      </c>
      <c r="O225" s="186"/>
      <c r="P225" s="186"/>
      <c r="Q225" s="186"/>
      <c r="R225" s="185"/>
      <c r="S225" s="186"/>
      <c r="T225" s="186"/>
      <c r="U225" s="186"/>
      <c r="V225" s="186"/>
      <c r="W225" s="186"/>
      <c r="X225" s="186"/>
      <c r="Y225" s="186"/>
    </row>
    <row r="226" spans="1:25" s="141" customFormat="1">
      <c r="A226" s="210">
        <f t="shared" si="105"/>
        <v>8</v>
      </c>
      <c r="B226" s="211">
        <v>41913</v>
      </c>
      <c r="C226" s="211"/>
      <c r="D226" s="212" t="s">
        <v>291</v>
      </c>
      <c r="E226" s="210" t="s">
        <v>268</v>
      </c>
      <c r="F226" s="213">
        <v>475</v>
      </c>
      <c r="G226" s="210" t="s">
        <v>219</v>
      </c>
      <c r="H226" s="210">
        <v>515</v>
      </c>
      <c r="I226" s="214">
        <v>600</v>
      </c>
      <c r="J226" s="308" t="s">
        <v>292</v>
      </c>
      <c r="K226" s="215">
        <f t="shared" si="106"/>
        <v>40</v>
      </c>
      <c r="L226" s="216">
        <f t="shared" si="104"/>
        <v>8.4210526315789472E-2</v>
      </c>
      <c r="M226" s="217" t="s">
        <v>270</v>
      </c>
      <c r="N226" s="218">
        <v>41939</v>
      </c>
      <c r="O226" s="186"/>
      <c r="P226" s="186"/>
      <c r="Q226" s="186"/>
      <c r="R226" s="185"/>
      <c r="S226" s="186"/>
      <c r="T226" s="186"/>
      <c r="U226" s="186"/>
      <c r="V226" s="186"/>
      <c r="W226" s="186"/>
      <c r="X226" s="186"/>
      <c r="Y226" s="186"/>
    </row>
    <row r="227" spans="1:25" s="141" customFormat="1">
      <c r="A227" s="210">
        <f t="shared" si="105"/>
        <v>9</v>
      </c>
      <c r="B227" s="211">
        <v>41913</v>
      </c>
      <c r="C227" s="211"/>
      <c r="D227" s="212" t="s">
        <v>293</v>
      </c>
      <c r="E227" s="210" t="s">
        <v>268</v>
      </c>
      <c r="F227" s="213">
        <v>86</v>
      </c>
      <c r="G227" s="210" t="s">
        <v>219</v>
      </c>
      <c r="H227" s="210">
        <v>99</v>
      </c>
      <c r="I227" s="214">
        <v>140</v>
      </c>
      <c r="J227" s="308" t="s">
        <v>294</v>
      </c>
      <c r="K227" s="215">
        <f t="shared" si="106"/>
        <v>13</v>
      </c>
      <c r="L227" s="216">
        <f t="shared" si="104"/>
        <v>0.15116279069767441</v>
      </c>
      <c r="M227" s="217" t="s">
        <v>270</v>
      </c>
      <c r="N227" s="218">
        <v>41939</v>
      </c>
      <c r="O227" s="186"/>
      <c r="P227" s="186"/>
      <c r="Q227" s="186"/>
      <c r="R227" s="185"/>
      <c r="S227" s="186"/>
      <c r="T227" s="186"/>
      <c r="U227" s="186"/>
      <c r="V227" s="186"/>
      <c r="W227" s="186"/>
      <c r="X227" s="186"/>
      <c r="Y227" s="186"/>
    </row>
    <row r="228" spans="1:25" s="141" customFormat="1">
      <c r="A228" s="210">
        <f t="shared" si="105"/>
        <v>10</v>
      </c>
      <c r="B228" s="211">
        <v>41926</v>
      </c>
      <c r="C228" s="211"/>
      <c r="D228" s="212" t="s">
        <v>295</v>
      </c>
      <c r="E228" s="210" t="s">
        <v>268</v>
      </c>
      <c r="F228" s="213">
        <v>496.6</v>
      </c>
      <c r="G228" s="210" t="s">
        <v>219</v>
      </c>
      <c r="H228" s="210">
        <v>621</v>
      </c>
      <c r="I228" s="214">
        <v>580</v>
      </c>
      <c r="J228" s="308" t="s">
        <v>282</v>
      </c>
      <c r="K228" s="215">
        <f t="shared" si="106"/>
        <v>124.39999999999998</v>
      </c>
      <c r="L228" s="216">
        <f t="shared" si="104"/>
        <v>0.25050342327829234</v>
      </c>
      <c r="M228" s="217" t="s">
        <v>270</v>
      </c>
      <c r="N228" s="218">
        <v>42605</v>
      </c>
      <c r="O228" s="186"/>
      <c r="P228" s="186"/>
      <c r="Q228" s="186"/>
      <c r="R228" s="185"/>
      <c r="S228" s="186"/>
      <c r="T228" s="186"/>
      <c r="U228" s="186"/>
      <c r="V228" s="186"/>
      <c r="W228" s="186"/>
      <c r="X228" s="186"/>
      <c r="Y228" s="186"/>
    </row>
    <row r="229" spans="1:25" s="141" customFormat="1">
      <c r="A229" s="210">
        <f t="shared" si="105"/>
        <v>11</v>
      </c>
      <c r="B229" s="211">
        <v>41926</v>
      </c>
      <c r="C229" s="211"/>
      <c r="D229" s="212" t="s">
        <v>296</v>
      </c>
      <c r="E229" s="210" t="s">
        <v>268</v>
      </c>
      <c r="F229" s="213">
        <v>2481.9</v>
      </c>
      <c r="G229" s="210" t="s">
        <v>219</v>
      </c>
      <c r="H229" s="210">
        <v>2840</v>
      </c>
      <c r="I229" s="214">
        <v>2870</v>
      </c>
      <c r="J229" s="308" t="s">
        <v>297</v>
      </c>
      <c r="K229" s="215">
        <f t="shared" si="106"/>
        <v>358.09999999999991</v>
      </c>
      <c r="L229" s="216">
        <f t="shared" si="104"/>
        <v>0.14428462065353154</v>
      </c>
      <c r="M229" s="217" t="s">
        <v>270</v>
      </c>
      <c r="N229" s="218">
        <v>42017</v>
      </c>
      <c r="O229" s="186"/>
      <c r="P229" s="186"/>
      <c r="Q229" s="186"/>
      <c r="R229" s="185"/>
      <c r="S229" s="186"/>
      <c r="T229" s="186"/>
      <c r="U229" s="186"/>
      <c r="V229" s="186"/>
      <c r="W229" s="186"/>
      <c r="X229" s="186"/>
      <c r="Y229" s="186"/>
    </row>
    <row r="230" spans="1:25" s="141" customFormat="1">
      <c r="A230" s="210">
        <f>1+A227</f>
        <v>10</v>
      </c>
      <c r="B230" s="211">
        <v>41928</v>
      </c>
      <c r="C230" s="211"/>
      <c r="D230" s="212" t="s">
        <v>298</v>
      </c>
      <c r="E230" s="210" t="s">
        <v>268</v>
      </c>
      <c r="F230" s="213">
        <v>84.5</v>
      </c>
      <c r="G230" s="210" t="s">
        <v>219</v>
      </c>
      <c r="H230" s="210">
        <v>93</v>
      </c>
      <c r="I230" s="214">
        <v>110</v>
      </c>
      <c r="J230" s="308" t="s">
        <v>299</v>
      </c>
      <c r="K230" s="215">
        <f t="shared" si="106"/>
        <v>8.5</v>
      </c>
      <c r="L230" s="216">
        <f t="shared" si="104"/>
        <v>0.10059171597633136</v>
      </c>
      <c r="M230" s="217" t="s">
        <v>270</v>
      </c>
      <c r="N230" s="218">
        <v>41939</v>
      </c>
      <c r="O230" s="186"/>
      <c r="P230" s="186"/>
      <c r="Q230" s="186"/>
      <c r="R230" s="185"/>
      <c r="S230" s="186"/>
      <c r="T230" s="186"/>
      <c r="U230" s="186"/>
      <c r="V230" s="186"/>
      <c r="W230" s="186"/>
      <c r="X230" s="186"/>
      <c r="Y230" s="186"/>
    </row>
    <row r="231" spans="1:25" s="141" customFormat="1">
      <c r="A231" s="210">
        <f t="shared" ref="A231:A249" si="107">1+A230</f>
        <v>11</v>
      </c>
      <c r="B231" s="211">
        <v>41928</v>
      </c>
      <c r="C231" s="211"/>
      <c r="D231" s="212" t="s">
        <v>300</v>
      </c>
      <c r="E231" s="210" t="s">
        <v>268</v>
      </c>
      <c r="F231" s="213">
        <v>401</v>
      </c>
      <c r="G231" s="210" t="s">
        <v>219</v>
      </c>
      <c r="H231" s="210">
        <v>428</v>
      </c>
      <c r="I231" s="214">
        <v>450</v>
      </c>
      <c r="J231" s="308" t="s">
        <v>301</v>
      </c>
      <c r="K231" s="215">
        <f t="shared" si="106"/>
        <v>27</v>
      </c>
      <c r="L231" s="216">
        <f t="shared" si="104"/>
        <v>6.7331670822942641E-2</v>
      </c>
      <c r="M231" s="217" t="s">
        <v>270</v>
      </c>
      <c r="N231" s="218">
        <v>42020</v>
      </c>
      <c r="O231" s="186"/>
      <c r="P231" s="186"/>
      <c r="Q231" s="186"/>
      <c r="R231" s="185"/>
      <c r="S231" s="186"/>
      <c r="T231" s="186"/>
      <c r="U231" s="186"/>
      <c r="V231" s="186"/>
      <c r="W231" s="186"/>
      <c r="X231" s="186"/>
      <c r="Y231" s="186"/>
    </row>
    <row r="232" spans="1:25" s="141" customFormat="1">
      <c r="A232" s="210">
        <f t="shared" si="107"/>
        <v>12</v>
      </c>
      <c r="B232" s="211">
        <v>41928</v>
      </c>
      <c r="C232" s="211"/>
      <c r="D232" s="212" t="s">
        <v>302</v>
      </c>
      <c r="E232" s="210" t="s">
        <v>268</v>
      </c>
      <c r="F232" s="213">
        <v>101</v>
      </c>
      <c r="G232" s="210" t="s">
        <v>219</v>
      </c>
      <c r="H232" s="210">
        <v>112</v>
      </c>
      <c r="I232" s="214">
        <v>120</v>
      </c>
      <c r="J232" s="308" t="s">
        <v>303</v>
      </c>
      <c r="K232" s="215">
        <f t="shared" si="106"/>
        <v>11</v>
      </c>
      <c r="L232" s="216">
        <f t="shared" si="104"/>
        <v>0.10891089108910891</v>
      </c>
      <c r="M232" s="217" t="s">
        <v>270</v>
      </c>
      <c r="N232" s="218">
        <v>41939</v>
      </c>
      <c r="O232" s="186"/>
      <c r="P232" s="186"/>
      <c r="Q232" s="186"/>
      <c r="R232" s="185"/>
      <c r="S232" s="186"/>
      <c r="T232" s="186"/>
      <c r="U232" s="186"/>
      <c r="V232" s="186"/>
      <c r="W232" s="186"/>
      <c r="X232" s="186"/>
      <c r="Y232" s="186"/>
    </row>
    <row r="233" spans="1:25" s="141" customFormat="1">
      <c r="A233" s="210">
        <f t="shared" si="107"/>
        <v>13</v>
      </c>
      <c r="B233" s="211">
        <v>41954</v>
      </c>
      <c r="C233" s="211"/>
      <c r="D233" s="212" t="s">
        <v>304</v>
      </c>
      <c r="E233" s="210" t="s">
        <v>268</v>
      </c>
      <c r="F233" s="213">
        <v>59</v>
      </c>
      <c r="G233" s="210" t="s">
        <v>219</v>
      </c>
      <c r="H233" s="210">
        <v>76</v>
      </c>
      <c r="I233" s="214">
        <v>76</v>
      </c>
      <c r="J233" s="308" t="s">
        <v>282</v>
      </c>
      <c r="K233" s="215">
        <f t="shared" si="106"/>
        <v>17</v>
      </c>
      <c r="L233" s="216">
        <f t="shared" si="104"/>
        <v>0.28813559322033899</v>
      </c>
      <c r="M233" s="217" t="s">
        <v>270</v>
      </c>
      <c r="N233" s="218">
        <v>43032</v>
      </c>
      <c r="O233" s="186"/>
      <c r="R233" s="185"/>
      <c r="S233" s="186"/>
      <c r="T233" s="186"/>
      <c r="U233" s="186"/>
      <c r="V233" s="186"/>
      <c r="W233" s="186"/>
      <c r="X233" s="186"/>
      <c r="Y233" s="186"/>
    </row>
    <row r="234" spans="1:25" s="141" customFormat="1">
      <c r="A234" s="210">
        <f t="shared" si="107"/>
        <v>14</v>
      </c>
      <c r="B234" s="211">
        <v>41954</v>
      </c>
      <c r="C234" s="211"/>
      <c r="D234" s="212" t="s">
        <v>293</v>
      </c>
      <c r="E234" s="210" t="s">
        <v>268</v>
      </c>
      <c r="F234" s="213">
        <v>99</v>
      </c>
      <c r="G234" s="210" t="s">
        <v>219</v>
      </c>
      <c r="H234" s="210">
        <v>120</v>
      </c>
      <c r="I234" s="214">
        <v>120</v>
      </c>
      <c r="J234" s="308" t="s">
        <v>305</v>
      </c>
      <c r="K234" s="215">
        <f t="shared" si="106"/>
        <v>21</v>
      </c>
      <c r="L234" s="216">
        <f t="shared" si="104"/>
        <v>0.21212121212121213</v>
      </c>
      <c r="M234" s="217" t="s">
        <v>270</v>
      </c>
      <c r="N234" s="218">
        <v>41960</v>
      </c>
      <c r="O234" s="186"/>
      <c r="P234" s="186"/>
      <c r="Q234" s="186"/>
      <c r="R234" s="185"/>
      <c r="S234" s="186"/>
      <c r="T234" s="186"/>
      <c r="U234" s="186"/>
      <c r="V234" s="186"/>
      <c r="W234" s="186"/>
      <c r="X234" s="186"/>
      <c r="Y234" s="186"/>
    </row>
    <row r="235" spans="1:25" s="141" customFormat="1">
      <c r="A235" s="210">
        <f t="shared" si="107"/>
        <v>15</v>
      </c>
      <c r="B235" s="211">
        <v>41956</v>
      </c>
      <c r="C235" s="211"/>
      <c r="D235" s="212" t="s">
        <v>306</v>
      </c>
      <c r="E235" s="210" t="s">
        <v>268</v>
      </c>
      <c r="F235" s="213">
        <v>22</v>
      </c>
      <c r="G235" s="210" t="s">
        <v>219</v>
      </c>
      <c r="H235" s="210">
        <v>33.549999999999997</v>
      </c>
      <c r="I235" s="214">
        <v>32</v>
      </c>
      <c r="J235" s="308" t="s">
        <v>307</v>
      </c>
      <c r="K235" s="215">
        <f t="shared" si="106"/>
        <v>11.549999999999997</v>
      </c>
      <c r="L235" s="216">
        <f t="shared" si="104"/>
        <v>0.52499999999999991</v>
      </c>
      <c r="M235" s="217" t="s">
        <v>270</v>
      </c>
      <c r="N235" s="218">
        <v>42188</v>
      </c>
      <c r="O235" s="186"/>
      <c r="P235" s="186"/>
      <c r="Q235" s="186"/>
      <c r="R235" s="185"/>
      <c r="S235" s="186"/>
      <c r="T235" s="186"/>
      <c r="U235" s="186"/>
      <c r="V235" s="186"/>
      <c r="W235" s="186"/>
      <c r="X235" s="186"/>
      <c r="Y235" s="186"/>
    </row>
    <row r="236" spans="1:25" s="141" customFormat="1">
      <c r="A236" s="210">
        <f t="shared" si="107"/>
        <v>16</v>
      </c>
      <c r="B236" s="211">
        <v>41976</v>
      </c>
      <c r="C236" s="211"/>
      <c r="D236" s="212" t="s">
        <v>308</v>
      </c>
      <c r="E236" s="210" t="s">
        <v>268</v>
      </c>
      <c r="F236" s="213">
        <v>440</v>
      </c>
      <c r="G236" s="210" t="s">
        <v>219</v>
      </c>
      <c r="H236" s="210">
        <v>520</v>
      </c>
      <c r="I236" s="214">
        <v>520</v>
      </c>
      <c r="J236" s="308" t="s">
        <v>309</v>
      </c>
      <c r="K236" s="215">
        <f t="shared" si="106"/>
        <v>80</v>
      </c>
      <c r="L236" s="216">
        <f t="shared" si="104"/>
        <v>0.18181818181818182</v>
      </c>
      <c r="M236" s="217" t="s">
        <v>270</v>
      </c>
      <c r="N236" s="218">
        <v>42208</v>
      </c>
      <c r="O236" s="186"/>
      <c r="P236" s="186"/>
      <c r="Q236" s="186"/>
      <c r="R236" s="185"/>
      <c r="S236" s="186"/>
      <c r="T236" s="186"/>
      <c r="U236" s="186"/>
      <c r="V236" s="186"/>
      <c r="W236" s="186"/>
      <c r="X236" s="186"/>
      <c r="Y236" s="186"/>
    </row>
    <row r="237" spans="1:25" s="141" customFormat="1">
      <c r="A237" s="210">
        <f t="shared" si="107"/>
        <v>17</v>
      </c>
      <c r="B237" s="211">
        <v>41976</v>
      </c>
      <c r="C237" s="211"/>
      <c r="D237" s="212" t="s">
        <v>310</v>
      </c>
      <c r="E237" s="210" t="s">
        <v>268</v>
      </c>
      <c r="F237" s="213">
        <v>360</v>
      </c>
      <c r="G237" s="210" t="s">
        <v>219</v>
      </c>
      <c r="H237" s="210">
        <v>427</v>
      </c>
      <c r="I237" s="214">
        <v>425</v>
      </c>
      <c r="J237" s="308" t="s">
        <v>311</v>
      </c>
      <c r="K237" s="215">
        <f t="shared" si="106"/>
        <v>67</v>
      </c>
      <c r="L237" s="216">
        <f t="shared" si="104"/>
        <v>0.18611111111111112</v>
      </c>
      <c r="M237" s="217" t="s">
        <v>270</v>
      </c>
      <c r="N237" s="218">
        <v>42058</v>
      </c>
      <c r="O237" s="186"/>
      <c r="P237" s="186"/>
      <c r="Q237" s="186"/>
      <c r="R237" s="185"/>
      <c r="S237" s="186"/>
      <c r="T237" s="186"/>
      <c r="U237" s="186"/>
      <c r="V237" s="186"/>
      <c r="W237" s="186"/>
      <c r="X237" s="186"/>
      <c r="Y237" s="186"/>
    </row>
    <row r="238" spans="1:25" s="141" customFormat="1">
      <c r="A238" s="210">
        <f t="shared" si="107"/>
        <v>18</v>
      </c>
      <c r="B238" s="211">
        <v>42012</v>
      </c>
      <c r="C238" s="211"/>
      <c r="D238" s="212" t="s">
        <v>382</v>
      </c>
      <c r="E238" s="210" t="s">
        <v>268</v>
      </c>
      <c r="F238" s="213">
        <v>360</v>
      </c>
      <c r="G238" s="210" t="s">
        <v>219</v>
      </c>
      <c r="H238" s="210">
        <v>455</v>
      </c>
      <c r="I238" s="214">
        <v>420</v>
      </c>
      <c r="J238" s="308" t="s">
        <v>312</v>
      </c>
      <c r="K238" s="215">
        <f t="shared" si="106"/>
        <v>95</v>
      </c>
      <c r="L238" s="216">
        <f t="shared" si="104"/>
        <v>0.2638888888888889</v>
      </c>
      <c r="M238" s="217" t="s">
        <v>270</v>
      </c>
      <c r="N238" s="218">
        <v>42024</v>
      </c>
      <c r="O238" s="186"/>
      <c r="P238" s="186"/>
      <c r="Q238" s="186"/>
      <c r="R238" s="185"/>
      <c r="S238" s="186"/>
      <c r="T238" s="186"/>
      <c r="U238" s="186"/>
      <c r="V238" s="186"/>
      <c r="W238" s="186"/>
      <c r="X238" s="186"/>
      <c r="Y238" s="186"/>
    </row>
    <row r="239" spans="1:25" s="141" customFormat="1">
      <c r="A239" s="210">
        <f t="shared" si="107"/>
        <v>19</v>
      </c>
      <c r="B239" s="211">
        <v>42012</v>
      </c>
      <c r="C239" s="211"/>
      <c r="D239" s="212" t="s">
        <v>2113</v>
      </c>
      <c r="E239" s="210" t="s">
        <v>268</v>
      </c>
      <c r="F239" s="213">
        <v>130</v>
      </c>
      <c r="G239" s="210"/>
      <c r="H239" s="210">
        <v>175.5</v>
      </c>
      <c r="I239" s="214">
        <v>165</v>
      </c>
      <c r="J239" s="308" t="s">
        <v>2414</v>
      </c>
      <c r="K239" s="215">
        <f t="shared" si="106"/>
        <v>45.5</v>
      </c>
      <c r="L239" s="216">
        <f t="shared" si="104"/>
        <v>0.35</v>
      </c>
      <c r="M239" s="217" t="s">
        <v>270</v>
      </c>
      <c r="N239" s="218">
        <v>43088</v>
      </c>
      <c r="O239" s="186"/>
      <c r="P239" s="186"/>
      <c r="Q239" s="186"/>
      <c r="R239" s="185"/>
      <c r="S239" s="186"/>
      <c r="T239" s="186"/>
      <c r="U239" s="186"/>
      <c r="V239" s="186"/>
      <c r="W239" s="186"/>
      <c r="X239" s="186"/>
      <c r="Y239" s="186"/>
    </row>
    <row r="240" spans="1:25" s="141" customFormat="1">
      <c r="A240" s="210">
        <f t="shared" si="107"/>
        <v>20</v>
      </c>
      <c r="B240" s="211">
        <v>42040</v>
      </c>
      <c r="C240" s="211"/>
      <c r="D240" s="212" t="s">
        <v>313</v>
      </c>
      <c r="E240" s="210" t="s">
        <v>280</v>
      </c>
      <c r="F240" s="213">
        <v>98</v>
      </c>
      <c r="G240" s="210"/>
      <c r="H240" s="210">
        <v>120</v>
      </c>
      <c r="I240" s="214">
        <v>120</v>
      </c>
      <c r="J240" s="308" t="s">
        <v>282</v>
      </c>
      <c r="K240" s="215">
        <f t="shared" si="106"/>
        <v>22</v>
      </c>
      <c r="L240" s="216">
        <f t="shared" si="104"/>
        <v>0.22448979591836735</v>
      </c>
      <c r="M240" s="217" t="s">
        <v>270</v>
      </c>
      <c r="N240" s="218">
        <v>42753</v>
      </c>
      <c r="O240" s="186"/>
      <c r="P240" s="186"/>
      <c r="Q240" s="186"/>
      <c r="R240" s="185"/>
      <c r="S240" s="186"/>
      <c r="T240" s="186"/>
      <c r="U240" s="186"/>
      <c r="V240" s="186"/>
      <c r="W240" s="186"/>
      <c r="X240" s="186"/>
      <c r="Y240" s="186"/>
    </row>
    <row r="241" spans="1:25" s="141" customFormat="1">
      <c r="A241" s="210">
        <f t="shared" si="107"/>
        <v>21</v>
      </c>
      <c r="B241" s="211">
        <v>42040</v>
      </c>
      <c r="C241" s="211"/>
      <c r="D241" s="212" t="s">
        <v>314</v>
      </c>
      <c r="E241" s="210" t="s">
        <v>280</v>
      </c>
      <c r="F241" s="213">
        <v>196</v>
      </c>
      <c r="G241" s="210"/>
      <c r="H241" s="210">
        <v>262</v>
      </c>
      <c r="I241" s="214">
        <v>255</v>
      </c>
      <c r="J241" s="308" t="s">
        <v>282</v>
      </c>
      <c r="K241" s="215">
        <f t="shared" si="106"/>
        <v>66</v>
      </c>
      <c r="L241" s="216">
        <f t="shared" si="104"/>
        <v>0.33673469387755101</v>
      </c>
      <c r="M241" s="217" t="s">
        <v>270</v>
      </c>
      <c r="N241" s="218">
        <v>42599</v>
      </c>
      <c r="O241" s="186"/>
      <c r="P241" s="186"/>
      <c r="Q241" s="186"/>
      <c r="R241" s="185"/>
      <c r="S241" s="186"/>
      <c r="T241" s="186"/>
      <c r="U241" s="186"/>
      <c r="V241" s="186"/>
      <c r="W241" s="186"/>
      <c r="X241" s="186"/>
      <c r="Y241" s="186"/>
    </row>
    <row r="242" spans="1:25" s="141" customFormat="1">
      <c r="A242" s="226">
        <f t="shared" si="107"/>
        <v>22</v>
      </c>
      <c r="B242" s="227">
        <v>42067</v>
      </c>
      <c r="C242" s="227"/>
      <c r="D242" s="228" t="s">
        <v>315</v>
      </c>
      <c r="E242" s="226" t="s">
        <v>280</v>
      </c>
      <c r="F242" s="229" t="s">
        <v>316</v>
      </c>
      <c r="G242" s="230"/>
      <c r="H242" s="230"/>
      <c r="I242" s="230" t="s">
        <v>317</v>
      </c>
      <c r="J242" s="309" t="s">
        <v>269</v>
      </c>
      <c r="K242" s="230"/>
      <c r="L242" s="226"/>
      <c r="M242" s="231"/>
      <c r="N242" s="232"/>
      <c r="O242" s="186"/>
      <c r="R242" s="185"/>
      <c r="S242" s="186"/>
      <c r="T242" s="186"/>
      <c r="U242" s="186"/>
      <c r="V242" s="186"/>
      <c r="W242" s="186"/>
      <c r="X242" s="186"/>
      <c r="Y242" s="186"/>
    </row>
    <row r="243" spans="1:25" s="141" customFormat="1">
      <c r="A243" s="210">
        <f t="shared" si="107"/>
        <v>23</v>
      </c>
      <c r="B243" s="211">
        <v>42067</v>
      </c>
      <c r="C243" s="211"/>
      <c r="D243" s="212" t="s">
        <v>318</v>
      </c>
      <c r="E243" s="210" t="s">
        <v>280</v>
      </c>
      <c r="F243" s="213">
        <v>185</v>
      </c>
      <c r="G243" s="210"/>
      <c r="H243" s="210">
        <v>224</v>
      </c>
      <c r="I243" s="214" t="s">
        <v>319</v>
      </c>
      <c r="J243" s="308" t="s">
        <v>282</v>
      </c>
      <c r="K243" s="215">
        <f t="shared" si="106"/>
        <v>39</v>
      </c>
      <c r="L243" s="216">
        <f>K243/F243</f>
        <v>0.21081081081081082</v>
      </c>
      <c r="M243" s="217" t="s">
        <v>270</v>
      </c>
      <c r="N243" s="218">
        <v>42647</v>
      </c>
      <c r="O243" s="186"/>
      <c r="P243" s="186"/>
      <c r="Q243" s="186"/>
      <c r="R243" s="185"/>
      <c r="S243" s="186"/>
      <c r="T243" s="186"/>
      <c r="U243" s="186"/>
      <c r="V243" s="186"/>
      <c r="W243" s="186"/>
      <c r="X243" s="186"/>
      <c r="Y243" s="186"/>
    </row>
    <row r="244" spans="1:25" s="141" customFormat="1">
      <c r="A244" s="226">
        <f t="shared" si="107"/>
        <v>24</v>
      </c>
      <c r="B244" s="227">
        <v>42090</v>
      </c>
      <c r="C244" s="227"/>
      <c r="D244" s="228" t="s">
        <v>320</v>
      </c>
      <c r="E244" s="226" t="s">
        <v>280</v>
      </c>
      <c r="F244" s="229" t="s">
        <v>321</v>
      </c>
      <c r="G244" s="230"/>
      <c r="H244" s="230"/>
      <c r="I244" s="230">
        <v>67</v>
      </c>
      <c r="J244" s="309" t="s">
        <v>269</v>
      </c>
      <c r="K244" s="230"/>
      <c r="L244" s="226"/>
      <c r="M244" s="231"/>
      <c r="N244" s="232"/>
      <c r="O244" s="186"/>
      <c r="R244" s="185"/>
      <c r="S244" s="186"/>
      <c r="T244" s="186"/>
      <c r="U244" s="186"/>
      <c r="V244" s="186"/>
      <c r="W244" s="186"/>
      <c r="X244" s="186"/>
      <c r="Y244" s="186"/>
    </row>
    <row r="245" spans="1:25" s="141" customFormat="1">
      <c r="A245" s="210">
        <f t="shared" si="107"/>
        <v>25</v>
      </c>
      <c r="B245" s="211">
        <v>42093</v>
      </c>
      <c r="C245" s="211"/>
      <c r="D245" s="212" t="s">
        <v>322</v>
      </c>
      <c r="E245" s="210" t="s">
        <v>280</v>
      </c>
      <c r="F245" s="213">
        <v>183.5</v>
      </c>
      <c r="G245" s="210"/>
      <c r="H245" s="210">
        <v>219</v>
      </c>
      <c r="I245" s="214">
        <v>218</v>
      </c>
      <c r="J245" s="308" t="s">
        <v>323</v>
      </c>
      <c r="K245" s="215">
        <f t="shared" si="106"/>
        <v>35.5</v>
      </c>
      <c r="L245" s="216">
        <f t="shared" ref="L245:L252" si="108">K245/F245</f>
        <v>0.19346049046321526</v>
      </c>
      <c r="M245" s="217" t="s">
        <v>270</v>
      </c>
      <c r="N245" s="218">
        <v>42103</v>
      </c>
      <c r="O245" s="186"/>
      <c r="P245" s="186"/>
      <c r="Q245" s="186"/>
      <c r="R245" s="185"/>
      <c r="S245" s="186"/>
      <c r="T245" s="186"/>
      <c r="U245" s="186"/>
      <c r="V245" s="186"/>
      <c r="W245" s="186"/>
      <c r="X245" s="186"/>
      <c r="Y245" s="186"/>
    </row>
    <row r="246" spans="1:25" s="141" customFormat="1">
      <c r="A246" s="210">
        <f t="shared" si="107"/>
        <v>26</v>
      </c>
      <c r="B246" s="211">
        <v>42114</v>
      </c>
      <c r="C246" s="211"/>
      <c r="D246" s="212" t="s">
        <v>324</v>
      </c>
      <c r="E246" s="210" t="s">
        <v>280</v>
      </c>
      <c r="F246" s="213">
        <f>(227+237)/2</f>
        <v>232</v>
      </c>
      <c r="G246" s="210"/>
      <c r="H246" s="210">
        <v>298</v>
      </c>
      <c r="I246" s="214">
        <v>298</v>
      </c>
      <c r="J246" s="308" t="s">
        <v>282</v>
      </c>
      <c r="K246" s="215">
        <f t="shared" si="106"/>
        <v>66</v>
      </c>
      <c r="L246" s="216">
        <f t="shared" si="108"/>
        <v>0.28448275862068967</v>
      </c>
      <c r="M246" s="217" t="s">
        <v>270</v>
      </c>
      <c r="N246" s="218">
        <v>42823</v>
      </c>
      <c r="O246" s="186"/>
      <c r="P246" s="186"/>
      <c r="Q246" s="186"/>
      <c r="R246" s="185"/>
      <c r="S246" s="186"/>
      <c r="T246" s="186"/>
      <c r="U246" s="186"/>
      <c r="V246" s="186"/>
      <c r="W246" s="186"/>
      <c r="X246" s="186"/>
      <c r="Y246" s="186"/>
    </row>
    <row r="247" spans="1:25" s="141" customFormat="1">
      <c r="A247" s="210">
        <f t="shared" si="107"/>
        <v>27</v>
      </c>
      <c r="B247" s="211">
        <v>42128</v>
      </c>
      <c r="C247" s="211"/>
      <c r="D247" s="212" t="s">
        <v>325</v>
      </c>
      <c r="E247" s="210" t="s">
        <v>268</v>
      </c>
      <c r="F247" s="213">
        <v>385</v>
      </c>
      <c r="G247" s="210"/>
      <c r="H247" s="210">
        <f>212.5+331</f>
        <v>543.5</v>
      </c>
      <c r="I247" s="214">
        <v>510</v>
      </c>
      <c r="J247" s="308" t="s">
        <v>326</v>
      </c>
      <c r="K247" s="215">
        <f t="shared" si="106"/>
        <v>158.5</v>
      </c>
      <c r="L247" s="216">
        <f t="shared" si="108"/>
        <v>0.41168831168831171</v>
      </c>
      <c r="M247" s="217" t="s">
        <v>270</v>
      </c>
      <c r="N247" s="218">
        <v>42235</v>
      </c>
      <c r="O247" s="186"/>
      <c r="P247" s="186"/>
      <c r="Q247" s="186"/>
      <c r="R247" s="185"/>
      <c r="S247" s="186"/>
      <c r="T247" s="186"/>
      <c r="U247" s="186"/>
      <c r="V247" s="186"/>
      <c r="W247" s="186"/>
      <c r="X247" s="186"/>
      <c r="Y247" s="186"/>
    </row>
    <row r="248" spans="1:25" s="141" customFormat="1">
      <c r="A248" s="210">
        <f t="shared" si="107"/>
        <v>28</v>
      </c>
      <c r="B248" s="211">
        <v>42128</v>
      </c>
      <c r="C248" s="211"/>
      <c r="D248" s="212" t="s">
        <v>327</v>
      </c>
      <c r="E248" s="210" t="s">
        <v>268</v>
      </c>
      <c r="F248" s="213">
        <v>115.5</v>
      </c>
      <c r="G248" s="210"/>
      <c r="H248" s="210">
        <v>146</v>
      </c>
      <c r="I248" s="214">
        <v>142</v>
      </c>
      <c r="J248" s="308" t="s">
        <v>328</v>
      </c>
      <c r="K248" s="215">
        <f t="shared" si="106"/>
        <v>30.5</v>
      </c>
      <c r="L248" s="216">
        <f t="shared" si="108"/>
        <v>0.26406926406926406</v>
      </c>
      <c r="M248" s="217" t="s">
        <v>270</v>
      </c>
      <c r="N248" s="218">
        <v>42202</v>
      </c>
      <c r="O248" s="186"/>
      <c r="P248" s="186"/>
      <c r="Q248" s="186"/>
      <c r="R248" s="185"/>
      <c r="S248" s="186"/>
      <c r="T248" s="186"/>
      <c r="U248" s="186"/>
      <c r="V248" s="186"/>
      <c r="W248" s="186"/>
      <c r="X248" s="186"/>
      <c r="Y248" s="186"/>
    </row>
    <row r="249" spans="1:25" s="141" customFormat="1">
      <c r="A249" s="210">
        <f t="shared" si="107"/>
        <v>29</v>
      </c>
      <c r="B249" s="211">
        <v>42151</v>
      </c>
      <c r="C249" s="211"/>
      <c r="D249" s="212" t="s">
        <v>329</v>
      </c>
      <c r="E249" s="210" t="s">
        <v>268</v>
      </c>
      <c r="F249" s="213">
        <v>237.5</v>
      </c>
      <c r="G249" s="210"/>
      <c r="H249" s="210">
        <v>279.5</v>
      </c>
      <c r="I249" s="214">
        <v>278</v>
      </c>
      <c r="J249" s="308" t="s">
        <v>282</v>
      </c>
      <c r="K249" s="215">
        <f t="shared" si="106"/>
        <v>42</v>
      </c>
      <c r="L249" s="216">
        <f t="shared" si="108"/>
        <v>0.17684210526315788</v>
      </c>
      <c r="M249" s="217" t="s">
        <v>270</v>
      </c>
      <c r="N249" s="218">
        <v>42222</v>
      </c>
      <c r="O249" s="186"/>
      <c r="P249" s="186"/>
      <c r="Q249" s="186"/>
      <c r="R249" s="185"/>
      <c r="S249" s="186"/>
      <c r="T249" s="186"/>
      <c r="U249" s="186"/>
      <c r="V249" s="186"/>
      <c r="W249" s="186"/>
      <c r="X249" s="186"/>
      <c r="Y249" s="186"/>
    </row>
    <row r="250" spans="1:25" s="141" customFormat="1">
      <c r="A250" s="210">
        <v>30</v>
      </c>
      <c r="B250" s="211">
        <v>42174</v>
      </c>
      <c r="C250" s="211"/>
      <c r="D250" s="212" t="s">
        <v>300</v>
      </c>
      <c r="E250" s="210" t="s">
        <v>280</v>
      </c>
      <c r="F250" s="213">
        <v>340</v>
      </c>
      <c r="G250" s="210"/>
      <c r="H250" s="210">
        <v>448</v>
      </c>
      <c r="I250" s="214">
        <v>448</v>
      </c>
      <c r="J250" s="308" t="s">
        <v>282</v>
      </c>
      <c r="K250" s="215">
        <f t="shared" si="106"/>
        <v>108</v>
      </c>
      <c r="L250" s="216">
        <f t="shared" si="108"/>
        <v>0.31764705882352939</v>
      </c>
      <c r="M250" s="217" t="s">
        <v>270</v>
      </c>
      <c r="N250" s="218">
        <v>43018</v>
      </c>
      <c r="O250" s="186"/>
      <c r="P250" s="186"/>
      <c r="Q250" s="186"/>
      <c r="R250" s="185"/>
      <c r="S250" s="186"/>
      <c r="T250" s="186"/>
      <c r="U250" s="186"/>
      <c r="V250" s="186"/>
      <c r="W250" s="186"/>
      <c r="X250" s="186"/>
      <c r="Y250" s="186"/>
    </row>
    <row r="251" spans="1:25" s="141" customFormat="1">
      <c r="A251" s="210">
        <v>31</v>
      </c>
      <c r="B251" s="211">
        <v>42191</v>
      </c>
      <c r="C251" s="211"/>
      <c r="D251" s="212" t="s">
        <v>330</v>
      </c>
      <c r="E251" s="210" t="s">
        <v>280</v>
      </c>
      <c r="F251" s="213">
        <v>390</v>
      </c>
      <c r="G251" s="210"/>
      <c r="H251" s="210">
        <v>460</v>
      </c>
      <c r="I251" s="214">
        <v>460</v>
      </c>
      <c r="J251" s="308" t="s">
        <v>282</v>
      </c>
      <c r="K251" s="215">
        <f t="shared" si="106"/>
        <v>70</v>
      </c>
      <c r="L251" s="216">
        <f t="shared" si="108"/>
        <v>0.17948717948717949</v>
      </c>
      <c r="M251" s="217" t="s">
        <v>270</v>
      </c>
      <c r="N251" s="218">
        <v>42478</v>
      </c>
      <c r="O251" s="186"/>
      <c r="P251" s="186"/>
      <c r="Q251" s="186"/>
      <c r="R251" s="185"/>
      <c r="S251" s="186"/>
      <c r="T251" s="186"/>
      <c r="U251" s="186"/>
      <c r="V251" s="186"/>
      <c r="W251" s="186"/>
      <c r="X251" s="186"/>
      <c r="Y251" s="186"/>
    </row>
    <row r="252" spans="1:25" s="141" customFormat="1">
      <c r="A252" s="233">
        <v>32</v>
      </c>
      <c r="B252" s="234">
        <v>42195</v>
      </c>
      <c r="C252" s="234"/>
      <c r="D252" s="235" t="s">
        <v>331</v>
      </c>
      <c r="E252" s="236" t="s">
        <v>280</v>
      </c>
      <c r="F252" s="233">
        <v>122.5</v>
      </c>
      <c r="G252" s="233"/>
      <c r="H252" s="237">
        <v>61</v>
      </c>
      <c r="I252" s="238">
        <v>172</v>
      </c>
      <c r="J252" s="239" t="s">
        <v>3012</v>
      </c>
      <c r="K252" s="319">
        <f t="shared" si="106"/>
        <v>-61.5</v>
      </c>
      <c r="L252" s="240">
        <f t="shared" si="108"/>
        <v>-0.50204081632653064</v>
      </c>
      <c r="M252" s="241" t="s">
        <v>1896</v>
      </c>
      <c r="N252" s="242">
        <v>43333</v>
      </c>
      <c r="R252" s="185"/>
      <c r="S252" s="186"/>
      <c r="T252" s="186"/>
      <c r="U252" s="186"/>
      <c r="V252" s="186"/>
      <c r="W252" s="186"/>
      <c r="X252" s="186"/>
      <c r="Y252" s="186"/>
    </row>
    <row r="253" spans="1:25" s="141" customFormat="1">
      <c r="A253" s="210">
        <v>33</v>
      </c>
      <c r="B253" s="211">
        <v>42219</v>
      </c>
      <c r="C253" s="211"/>
      <c r="D253" s="212" t="s">
        <v>332</v>
      </c>
      <c r="E253" s="210" t="s">
        <v>280</v>
      </c>
      <c r="F253" s="213">
        <v>297.5</v>
      </c>
      <c r="G253" s="210"/>
      <c r="H253" s="210">
        <v>350</v>
      </c>
      <c r="I253" s="214">
        <v>360</v>
      </c>
      <c r="J253" s="308" t="s">
        <v>2096</v>
      </c>
      <c r="K253" s="215">
        <f t="shared" si="106"/>
        <v>52.5</v>
      </c>
      <c r="L253" s="216">
        <f t="shared" ref="L253:L262" si="109">K253/F253</f>
        <v>0.17647058823529413</v>
      </c>
      <c r="M253" s="217" t="s">
        <v>270</v>
      </c>
      <c r="N253" s="218">
        <v>42232</v>
      </c>
      <c r="O253" s="186"/>
      <c r="P253" s="186"/>
      <c r="Q253" s="186"/>
      <c r="R253" s="185"/>
      <c r="S253" s="186"/>
      <c r="T253" s="186"/>
      <c r="U253" s="186"/>
      <c r="V253" s="186"/>
      <c r="W253" s="186"/>
      <c r="X253" s="186"/>
      <c r="Y253" s="186"/>
    </row>
    <row r="254" spans="1:25" s="141" customFormat="1">
      <c r="A254" s="210">
        <v>34</v>
      </c>
      <c r="B254" s="211">
        <v>42219</v>
      </c>
      <c r="C254" s="211"/>
      <c r="D254" s="212" t="s">
        <v>333</v>
      </c>
      <c r="E254" s="210" t="s">
        <v>280</v>
      </c>
      <c r="F254" s="213">
        <v>115.5</v>
      </c>
      <c r="G254" s="210"/>
      <c r="H254" s="210">
        <v>149</v>
      </c>
      <c r="I254" s="214">
        <v>140</v>
      </c>
      <c r="J254" s="306" t="s">
        <v>2426</v>
      </c>
      <c r="K254" s="215">
        <f t="shared" si="106"/>
        <v>33.5</v>
      </c>
      <c r="L254" s="216">
        <f t="shared" si="109"/>
        <v>0.29004329004329005</v>
      </c>
      <c r="M254" s="217" t="s">
        <v>270</v>
      </c>
      <c r="N254" s="218">
        <v>42740</v>
      </c>
      <c r="O254" s="186"/>
      <c r="R254" s="185"/>
      <c r="S254" s="186"/>
      <c r="T254" s="186"/>
      <c r="U254" s="186"/>
      <c r="V254" s="186"/>
      <c r="W254" s="186"/>
      <c r="X254" s="186"/>
      <c r="Y254" s="186"/>
    </row>
    <row r="255" spans="1:25" s="141" customFormat="1">
      <c r="A255" s="210">
        <v>35</v>
      </c>
      <c r="B255" s="211">
        <v>42251</v>
      </c>
      <c r="C255" s="211"/>
      <c r="D255" s="212" t="s">
        <v>329</v>
      </c>
      <c r="E255" s="210" t="s">
        <v>280</v>
      </c>
      <c r="F255" s="213">
        <v>226</v>
      </c>
      <c r="G255" s="210"/>
      <c r="H255" s="210">
        <v>292</v>
      </c>
      <c r="I255" s="214">
        <v>292</v>
      </c>
      <c r="J255" s="308" t="s">
        <v>334</v>
      </c>
      <c r="K255" s="215">
        <f t="shared" si="106"/>
        <v>66</v>
      </c>
      <c r="L255" s="216">
        <f t="shared" si="109"/>
        <v>0.29203539823008851</v>
      </c>
      <c r="M255" s="217" t="s">
        <v>270</v>
      </c>
      <c r="N255" s="218">
        <v>42286</v>
      </c>
      <c r="O255" s="186"/>
      <c r="P255" s="186"/>
      <c r="Q255" s="186"/>
      <c r="R255" s="185"/>
      <c r="S255" s="186"/>
      <c r="T255" s="186"/>
      <c r="U255" s="186"/>
      <c r="V255" s="186"/>
      <c r="W255" s="186"/>
      <c r="X255" s="186"/>
      <c r="Y255" s="186"/>
    </row>
    <row r="256" spans="1:25" s="141" customFormat="1">
      <c r="A256" s="210">
        <v>36</v>
      </c>
      <c r="B256" s="211">
        <v>42254</v>
      </c>
      <c r="C256" s="211"/>
      <c r="D256" s="212" t="s">
        <v>324</v>
      </c>
      <c r="E256" s="210" t="s">
        <v>280</v>
      </c>
      <c r="F256" s="213">
        <v>232.5</v>
      </c>
      <c r="G256" s="210"/>
      <c r="H256" s="210">
        <v>312.5</v>
      </c>
      <c r="I256" s="214">
        <v>310</v>
      </c>
      <c r="J256" s="308" t="s">
        <v>282</v>
      </c>
      <c r="K256" s="215">
        <f t="shared" si="106"/>
        <v>80</v>
      </c>
      <c r="L256" s="216">
        <f t="shared" si="109"/>
        <v>0.34408602150537637</v>
      </c>
      <c r="M256" s="217" t="s">
        <v>270</v>
      </c>
      <c r="N256" s="218">
        <v>42823</v>
      </c>
      <c r="O256" s="186"/>
      <c r="P256" s="186"/>
      <c r="Q256" s="186"/>
      <c r="R256" s="185"/>
      <c r="S256" s="186"/>
      <c r="T256" s="186"/>
      <c r="U256" s="186"/>
      <c r="V256" s="186"/>
      <c r="W256" s="186"/>
      <c r="X256" s="186"/>
      <c r="Y256" s="186"/>
    </row>
    <row r="257" spans="1:25" s="141" customFormat="1">
      <c r="A257" s="210">
        <v>37</v>
      </c>
      <c r="B257" s="211">
        <v>42268</v>
      </c>
      <c r="C257" s="211"/>
      <c r="D257" s="212" t="s">
        <v>335</v>
      </c>
      <c r="E257" s="210" t="s">
        <v>280</v>
      </c>
      <c r="F257" s="213">
        <v>196.5</v>
      </c>
      <c r="G257" s="210"/>
      <c r="H257" s="210">
        <v>238</v>
      </c>
      <c r="I257" s="214">
        <v>238</v>
      </c>
      <c r="J257" s="308" t="s">
        <v>334</v>
      </c>
      <c r="K257" s="215">
        <f t="shared" si="106"/>
        <v>41.5</v>
      </c>
      <c r="L257" s="216">
        <f t="shared" si="109"/>
        <v>0.21119592875318066</v>
      </c>
      <c r="M257" s="217" t="s">
        <v>270</v>
      </c>
      <c r="N257" s="218">
        <v>42291</v>
      </c>
      <c r="O257" s="186"/>
      <c r="P257" s="186"/>
      <c r="Q257" s="186"/>
      <c r="R257" s="185"/>
      <c r="S257" s="186"/>
      <c r="T257" s="186"/>
      <c r="U257" s="186"/>
      <c r="V257" s="186"/>
      <c r="W257" s="186"/>
      <c r="X257" s="186"/>
      <c r="Y257" s="186"/>
    </row>
    <row r="258" spans="1:25" s="141" customFormat="1">
      <c r="A258" s="210">
        <v>38</v>
      </c>
      <c r="B258" s="211">
        <v>42271</v>
      </c>
      <c r="C258" s="211"/>
      <c r="D258" s="212" t="s">
        <v>279</v>
      </c>
      <c r="E258" s="210" t="s">
        <v>280</v>
      </c>
      <c r="F258" s="213">
        <v>65</v>
      </c>
      <c r="G258" s="210"/>
      <c r="H258" s="210">
        <v>82</v>
      </c>
      <c r="I258" s="214">
        <v>82</v>
      </c>
      <c r="J258" s="308" t="s">
        <v>334</v>
      </c>
      <c r="K258" s="215">
        <f t="shared" si="106"/>
        <v>17</v>
      </c>
      <c r="L258" s="216">
        <f t="shared" si="109"/>
        <v>0.26153846153846155</v>
      </c>
      <c r="M258" s="217" t="s">
        <v>270</v>
      </c>
      <c r="N258" s="218">
        <v>42578</v>
      </c>
      <c r="O258" s="186"/>
      <c r="P258" s="186"/>
      <c r="Q258" s="186"/>
      <c r="R258" s="185"/>
      <c r="S258" s="186"/>
      <c r="T258" s="186"/>
      <c r="U258" s="186"/>
      <c r="V258" s="186"/>
      <c r="W258" s="186"/>
      <c r="X258" s="186"/>
      <c r="Y258" s="186"/>
    </row>
    <row r="259" spans="1:25" s="141" customFormat="1">
      <c r="A259" s="210">
        <v>39</v>
      </c>
      <c r="B259" s="211">
        <v>42291</v>
      </c>
      <c r="C259" s="211"/>
      <c r="D259" s="212" t="s">
        <v>336</v>
      </c>
      <c r="E259" s="210" t="s">
        <v>280</v>
      </c>
      <c r="F259" s="213">
        <v>144</v>
      </c>
      <c r="G259" s="210"/>
      <c r="H259" s="210">
        <v>182.5</v>
      </c>
      <c r="I259" s="214">
        <v>181</v>
      </c>
      <c r="J259" s="308" t="s">
        <v>334</v>
      </c>
      <c r="K259" s="215">
        <f t="shared" si="106"/>
        <v>38.5</v>
      </c>
      <c r="L259" s="216">
        <f t="shared" si="109"/>
        <v>0.2673611111111111</v>
      </c>
      <c r="M259" s="217" t="s">
        <v>270</v>
      </c>
      <c r="N259" s="218">
        <v>42817</v>
      </c>
      <c r="O259" s="186"/>
      <c r="P259" s="186"/>
      <c r="Q259" s="186"/>
      <c r="R259" s="185"/>
      <c r="S259" s="186"/>
      <c r="T259" s="186"/>
      <c r="U259" s="186"/>
      <c r="V259" s="186"/>
      <c r="W259" s="186"/>
      <c r="X259" s="186"/>
      <c r="Y259" s="186"/>
    </row>
    <row r="260" spans="1:25" s="141" customFormat="1">
      <c r="A260" s="210">
        <v>40</v>
      </c>
      <c r="B260" s="211">
        <v>42291</v>
      </c>
      <c r="C260" s="211"/>
      <c r="D260" s="212" t="s">
        <v>337</v>
      </c>
      <c r="E260" s="210" t="s">
        <v>280</v>
      </c>
      <c r="F260" s="213">
        <v>264</v>
      </c>
      <c r="G260" s="210"/>
      <c r="H260" s="210">
        <v>311</v>
      </c>
      <c r="I260" s="214">
        <v>311</v>
      </c>
      <c r="J260" s="308" t="s">
        <v>334</v>
      </c>
      <c r="K260" s="215">
        <f t="shared" si="106"/>
        <v>47</v>
      </c>
      <c r="L260" s="216">
        <f t="shared" si="109"/>
        <v>0.17803030303030304</v>
      </c>
      <c r="M260" s="217" t="s">
        <v>270</v>
      </c>
      <c r="N260" s="218">
        <v>42604</v>
      </c>
      <c r="O260" s="186"/>
      <c r="P260" s="186"/>
      <c r="Q260" s="186"/>
      <c r="R260" s="185"/>
      <c r="S260" s="186"/>
      <c r="T260" s="186"/>
      <c r="U260" s="186"/>
      <c r="V260" s="186"/>
      <c r="W260" s="186"/>
      <c r="X260" s="186"/>
      <c r="Y260" s="186"/>
    </row>
    <row r="261" spans="1:25" s="141" customFormat="1">
      <c r="A261" s="210">
        <v>41</v>
      </c>
      <c r="B261" s="211">
        <v>42318</v>
      </c>
      <c r="C261" s="211"/>
      <c r="D261" s="212" t="s">
        <v>348</v>
      </c>
      <c r="E261" s="210" t="s">
        <v>268</v>
      </c>
      <c r="F261" s="213">
        <v>549.5</v>
      </c>
      <c r="G261" s="210"/>
      <c r="H261" s="210">
        <v>630</v>
      </c>
      <c r="I261" s="214">
        <v>630</v>
      </c>
      <c r="J261" s="308" t="s">
        <v>334</v>
      </c>
      <c r="K261" s="215">
        <f t="shared" si="106"/>
        <v>80.5</v>
      </c>
      <c r="L261" s="216">
        <f t="shared" si="109"/>
        <v>0.1464968152866242</v>
      </c>
      <c r="M261" s="217" t="s">
        <v>270</v>
      </c>
      <c r="N261" s="218">
        <v>42419</v>
      </c>
      <c r="O261" s="186"/>
      <c r="P261" s="186"/>
      <c r="Q261" s="186"/>
      <c r="R261" s="185"/>
      <c r="S261" s="186"/>
      <c r="T261" s="186"/>
      <c r="U261" s="186"/>
      <c r="V261" s="186"/>
      <c r="W261" s="186"/>
      <c r="X261" s="186"/>
      <c r="Y261" s="186"/>
    </row>
    <row r="262" spans="1:25" s="141" customFormat="1">
      <c r="A262" s="210">
        <v>42</v>
      </c>
      <c r="B262" s="211">
        <v>42342</v>
      </c>
      <c r="C262" s="211"/>
      <c r="D262" s="212" t="s">
        <v>338</v>
      </c>
      <c r="E262" s="210" t="s">
        <v>280</v>
      </c>
      <c r="F262" s="213">
        <v>1027.5</v>
      </c>
      <c r="G262" s="210"/>
      <c r="H262" s="210">
        <v>1315</v>
      </c>
      <c r="I262" s="214">
        <v>1250</v>
      </c>
      <c r="J262" s="308" t="s">
        <v>334</v>
      </c>
      <c r="K262" s="215">
        <f t="shared" ref="K262" si="110">H262-F262</f>
        <v>287.5</v>
      </c>
      <c r="L262" s="216">
        <f t="shared" si="109"/>
        <v>0.27980535279805352</v>
      </c>
      <c r="M262" s="217" t="s">
        <v>270</v>
      </c>
      <c r="N262" s="218">
        <v>43244</v>
      </c>
      <c r="O262" s="186"/>
      <c r="P262" s="186"/>
      <c r="Q262" s="186"/>
      <c r="R262" s="185"/>
      <c r="S262" s="186"/>
      <c r="T262" s="186"/>
      <c r="U262" s="186"/>
      <c r="V262" s="186"/>
      <c r="W262" s="186"/>
      <c r="X262" s="186"/>
      <c r="Y262" s="186"/>
    </row>
    <row r="263" spans="1:25" s="141" customFormat="1">
      <c r="A263" s="210">
        <v>43</v>
      </c>
      <c r="B263" s="211">
        <v>42367</v>
      </c>
      <c r="C263" s="211"/>
      <c r="D263" s="212" t="s">
        <v>343</v>
      </c>
      <c r="E263" s="210" t="s">
        <v>280</v>
      </c>
      <c r="F263" s="213">
        <v>465</v>
      </c>
      <c r="G263" s="210"/>
      <c r="H263" s="210">
        <v>540</v>
      </c>
      <c r="I263" s="214">
        <v>540</v>
      </c>
      <c r="J263" s="308" t="s">
        <v>334</v>
      </c>
      <c r="K263" s="215">
        <f t="shared" si="106"/>
        <v>75</v>
      </c>
      <c r="L263" s="216">
        <f t="shared" ref="L263:L268" si="111">K263/F263</f>
        <v>0.16129032258064516</v>
      </c>
      <c r="M263" s="217" t="s">
        <v>270</v>
      </c>
      <c r="N263" s="218">
        <v>42530</v>
      </c>
      <c r="O263" s="186"/>
      <c r="P263" s="186"/>
      <c r="Q263" s="186"/>
      <c r="R263" s="185"/>
      <c r="S263" s="186"/>
      <c r="T263" s="186"/>
      <c r="U263" s="186"/>
      <c r="V263" s="186"/>
      <c r="W263" s="186"/>
      <c r="X263" s="186"/>
      <c r="Y263" s="186"/>
    </row>
    <row r="264" spans="1:25" s="141" customFormat="1">
      <c r="A264" s="210">
        <v>44</v>
      </c>
      <c r="B264" s="211">
        <v>42380</v>
      </c>
      <c r="C264" s="211"/>
      <c r="D264" s="212" t="s">
        <v>313</v>
      </c>
      <c r="E264" s="210" t="s">
        <v>268</v>
      </c>
      <c r="F264" s="213">
        <v>81</v>
      </c>
      <c r="G264" s="210"/>
      <c r="H264" s="210">
        <v>110</v>
      </c>
      <c r="I264" s="214">
        <v>110</v>
      </c>
      <c r="J264" s="308" t="s">
        <v>334</v>
      </c>
      <c r="K264" s="215">
        <f t="shared" si="106"/>
        <v>29</v>
      </c>
      <c r="L264" s="216">
        <f t="shared" si="111"/>
        <v>0.35802469135802467</v>
      </c>
      <c r="M264" s="217" t="s">
        <v>270</v>
      </c>
      <c r="N264" s="218">
        <v>42745</v>
      </c>
      <c r="O264" s="186"/>
      <c r="P264" s="186"/>
      <c r="Q264" s="186"/>
      <c r="R264" s="185"/>
      <c r="S264" s="186"/>
      <c r="T264" s="186"/>
      <c r="U264" s="186"/>
      <c r="V264" s="186"/>
      <c r="W264" s="186"/>
      <c r="X264" s="186"/>
      <c r="Y264" s="186"/>
    </row>
    <row r="265" spans="1:25" s="141" customFormat="1">
      <c r="A265" s="210">
        <v>45</v>
      </c>
      <c r="B265" s="211">
        <v>42382</v>
      </c>
      <c r="C265" s="211"/>
      <c r="D265" s="212" t="s">
        <v>346</v>
      </c>
      <c r="E265" s="210" t="s">
        <v>268</v>
      </c>
      <c r="F265" s="213">
        <v>417.5</v>
      </c>
      <c r="G265" s="210"/>
      <c r="H265" s="210">
        <v>547</v>
      </c>
      <c r="I265" s="214">
        <v>535</v>
      </c>
      <c r="J265" s="308" t="s">
        <v>334</v>
      </c>
      <c r="K265" s="215">
        <f t="shared" si="106"/>
        <v>129.5</v>
      </c>
      <c r="L265" s="216">
        <f t="shared" si="111"/>
        <v>0.31017964071856285</v>
      </c>
      <c r="M265" s="217" t="s">
        <v>270</v>
      </c>
      <c r="N265" s="218">
        <v>42578</v>
      </c>
      <c r="O265" s="186"/>
      <c r="P265" s="186"/>
      <c r="Q265" s="186"/>
      <c r="R265" s="185"/>
      <c r="S265" s="186"/>
      <c r="T265" s="186"/>
      <c r="U265" s="186"/>
      <c r="V265" s="186"/>
      <c r="W265" s="186"/>
      <c r="X265" s="186"/>
      <c r="Y265" s="186"/>
    </row>
    <row r="266" spans="1:25" s="141" customFormat="1">
      <c r="A266" s="210">
        <v>46</v>
      </c>
      <c r="B266" s="211">
        <v>42408</v>
      </c>
      <c r="C266" s="211"/>
      <c r="D266" s="212" t="s">
        <v>347</v>
      </c>
      <c r="E266" s="210" t="s">
        <v>280</v>
      </c>
      <c r="F266" s="213">
        <v>650</v>
      </c>
      <c r="G266" s="210"/>
      <c r="H266" s="210">
        <v>800</v>
      </c>
      <c r="I266" s="214">
        <v>800</v>
      </c>
      <c r="J266" s="308" t="s">
        <v>334</v>
      </c>
      <c r="K266" s="215">
        <f t="shared" si="106"/>
        <v>150</v>
      </c>
      <c r="L266" s="216">
        <f t="shared" si="111"/>
        <v>0.23076923076923078</v>
      </c>
      <c r="M266" s="217" t="s">
        <v>270</v>
      </c>
      <c r="N266" s="218">
        <v>43154</v>
      </c>
      <c r="O266" s="186"/>
      <c r="P266" s="186"/>
      <c r="Q266" s="186"/>
      <c r="R266" s="185"/>
      <c r="S266" s="186"/>
      <c r="T266" s="186"/>
      <c r="U266" s="186"/>
      <c r="V266" s="186"/>
      <c r="W266" s="186"/>
      <c r="X266" s="186"/>
      <c r="Y266" s="186"/>
    </row>
    <row r="267" spans="1:25" s="141" customFormat="1">
      <c r="A267" s="210">
        <v>47</v>
      </c>
      <c r="B267" s="211">
        <v>42433</v>
      </c>
      <c r="C267" s="211"/>
      <c r="D267" s="212" t="s">
        <v>161</v>
      </c>
      <c r="E267" s="210" t="s">
        <v>280</v>
      </c>
      <c r="F267" s="213">
        <v>437.5</v>
      </c>
      <c r="G267" s="210"/>
      <c r="H267" s="210">
        <v>504.5</v>
      </c>
      <c r="I267" s="214">
        <v>522</v>
      </c>
      <c r="J267" s="308" t="s">
        <v>362</v>
      </c>
      <c r="K267" s="215">
        <f t="shared" si="106"/>
        <v>67</v>
      </c>
      <c r="L267" s="216">
        <f t="shared" si="111"/>
        <v>0.15314285714285714</v>
      </c>
      <c r="M267" s="217" t="s">
        <v>270</v>
      </c>
      <c r="N267" s="218">
        <v>42480</v>
      </c>
      <c r="O267" s="186"/>
      <c r="P267" s="186"/>
      <c r="Q267" s="186"/>
      <c r="R267" s="185"/>
      <c r="S267" s="186"/>
      <c r="T267" s="186"/>
      <c r="U267" s="186"/>
      <c r="V267" s="186"/>
      <c r="W267" s="186"/>
      <c r="X267" s="186"/>
      <c r="Y267" s="186"/>
    </row>
    <row r="268" spans="1:25" s="141" customFormat="1">
      <c r="A268" s="210">
        <v>48</v>
      </c>
      <c r="B268" s="211">
        <v>42438</v>
      </c>
      <c r="C268" s="211"/>
      <c r="D268" s="212" t="s">
        <v>355</v>
      </c>
      <c r="E268" s="210" t="s">
        <v>280</v>
      </c>
      <c r="F268" s="213">
        <v>189.5</v>
      </c>
      <c r="G268" s="210"/>
      <c r="H268" s="210">
        <v>218</v>
      </c>
      <c r="I268" s="214">
        <v>218</v>
      </c>
      <c r="J268" s="308" t="s">
        <v>334</v>
      </c>
      <c r="K268" s="215">
        <f t="shared" si="106"/>
        <v>28.5</v>
      </c>
      <c r="L268" s="216">
        <f t="shared" si="111"/>
        <v>0.15039577836411611</v>
      </c>
      <c r="M268" s="217" t="s">
        <v>270</v>
      </c>
      <c r="N268" s="218">
        <v>43034</v>
      </c>
      <c r="O268" s="186"/>
      <c r="R268" s="185"/>
      <c r="S268" s="186"/>
      <c r="T268" s="186"/>
      <c r="U268" s="186"/>
      <c r="V268" s="186"/>
      <c r="W268" s="186"/>
      <c r="X268" s="186"/>
      <c r="Y268" s="186"/>
    </row>
    <row r="269" spans="1:25" s="141" customFormat="1">
      <c r="A269" s="226">
        <v>49</v>
      </c>
      <c r="B269" s="227">
        <v>42471</v>
      </c>
      <c r="C269" s="227"/>
      <c r="D269" s="228" t="s">
        <v>357</v>
      </c>
      <c r="E269" s="226" t="s">
        <v>280</v>
      </c>
      <c r="F269" s="229" t="s">
        <v>358</v>
      </c>
      <c r="G269" s="230"/>
      <c r="H269" s="230"/>
      <c r="I269" s="230">
        <v>60</v>
      </c>
      <c r="J269" s="309" t="s">
        <v>269</v>
      </c>
      <c r="K269" s="230"/>
      <c r="L269" s="226"/>
      <c r="M269" s="231"/>
      <c r="N269" s="232"/>
      <c r="O269" s="186"/>
      <c r="R269" s="185"/>
      <c r="S269" s="186"/>
      <c r="T269" s="186"/>
      <c r="U269" s="186"/>
      <c r="V269" s="186"/>
      <c r="W269" s="186"/>
      <c r="X269" s="186"/>
      <c r="Y269" s="186"/>
    </row>
    <row r="270" spans="1:25" s="141" customFormat="1">
      <c r="A270" s="210">
        <v>50</v>
      </c>
      <c r="B270" s="211">
        <v>42472</v>
      </c>
      <c r="C270" s="211"/>
      <c r="D270" s="212" t="s">
        <v>367</v>
      </c>
      <c r="E270" s="210" t="s">
        <v>280</v>
      </c>
      <c r="F270" s="213">
        <v>93</v>
      </c>
      <c r="G270" s="210"/>
      <c r="H270" s="210">
        <v>149</v>
      </c>
      <c r="I270" s="214">
        <v>140</v>
      </c>
      <c r="J270" s="306" t="s">
        <v>2427</v>
      </c>
      <c r="K270" s="215">
        <f t="shared" si="106"/>
        <v>56</v>
      </c>
      <c r="L270" s="216">
        <f t="shared" ref="L270:L275" si="112">K270/F270</f>
        <v>0.60215053763440862</v>
      </c>
      <c r="M270" s="217" t="s">
        <v>270</v>
      </c>
      <c r="N270" s="218">
        <v>42740</v>
      </c>
      <c r="O270" s="186"/>
      <c r="P270" s="186"/>
      <c r="Q270" s="186"/>
      <c r="R270" s="185"/>
      <c r="S270" s="186"/>
      <c r="T270" s="186"/>
      <c r="U270" s="186"/>
      <c r="V270" s="186"/>
      <c r="W270" s="186"/>
      <c r="X270" s="186"/>
      <c r="Y270" s="186"/>
    </row>
    <row r="271" spans="1:25" s="141" customFormat="1">
      <c r="A271" s="210">
        <v>51</v>
      </c>
      <c r="B271" s="211">
        <v>42472</v>
      </c>
      <c r="C271" s="211"/>
      <c r="D271" s="212" t="s">
        <v>359</v>
      </c>
      <c r="E271" s="210" t="s">
        <v>280</v>
      </c>
      <c r="F271" s="213">
        <v>130</v>
      </c>
      <c r="G271" s="210"/>
      <c r="H271" s="210">
        <v>150</v>
      </c>
      <c r="I271" s="214" t="s">
        <v>360</v>
      </c>
      <c r="J271" s="308" t="s">
        <v>334</v>
      </c>
      <c r="K271" s="215">
        <f t="shared" si="106"/>
        <v>20</v>
      </c>
      <c r="L271" s="216">
        <f t="shared" si="112"/>
        <v>0.15384615384615385</v>
      </c>
      <c r="M271" s="217" t="s">
        <v>270</v>
      </c>
      <c r="N271" s="218">
        <v>42564</v>
      </c>
      <c r="O271" s="186"/>
      <c r="P271" s="186"/>
      <c r="Q271" s="186"/>
      <c r="R271" s="185"/>
      <c r="S271" s="186"/>
      <c r="T271" s="186"/>
      <c r="U271" s="186"/>
      <c r="V271" s="186"/>
      <c r="W271" s="186"/>
      <c r="X271" s="186"/>
      <c r="Y271" s="186"/>
    </row>
    <row r="272" spans="1:25" s="141" customFormat="1">
      <c r="A272" s="210">
        <v>52</v>
      </c>
      <c r="B272" s="211">
        <v>42473</v>
      </c>
      <c r="C272" s="211"/>
      <c r="D272" s="212" t="s">
        <v>234</v>
      </c>
      <c r="E272" s="210" t="s">
        <v>280</v>
      </c>
      <c r="F272" s="213">
        <v>196</v>
      </c>
      <c r="G272" s="210"/>
      <c r="H272" s="210">
        <v>299</v>
      </c>
      <c r="I272" s="214">
        <v>299</v>
      </c>
      <c r="J272" s="308" t="s">
        <v>334</v>
      </c>
      <c r="K272" s="215">
        <f t="shared" si="106"/>
        <v>103</v>
      </c>
      <c r="L272" s="216">
        <f t="shared" si="112"/>
        <v>0.52551020408163263</v>
      </c>
      <c r="M272" s="217" t="s">
        <v>270</v>
      </c>
      <c r="N272" s="218">
        <v>42620</v>
      </c>
      <c r="O272" s="186"/>
      <c r="P272" s="186"/>
      <c r="Q272" s="186"/>
      <c r="R272" s="185"/>
      <c r="S272" s="186"/>
      <c r="T272" s="186"/>
      <c r="U272" s="186"/>
      <c r="V272" s="186"/>
      <c r="W272" s="186"/>
      <c r="X272" s="186"/>
      <c r="Y272" s="186"/>
    </row>
    <row r="273" spans="1:25" s="141" customFormat="1">
      <c r="A273" s="210">
        <v>53</v>
      </c>
      <c r="B273" s="211">
        <v>42473</v>
      </c>
      <c r="C273" s="211"/>
      <c r="D273" s="212" t="s">
        <v>361</v>
      </c>
      <c r="E273" s="210" t="s">
        <v>280</v>
      </c>
      <c r="F273" s="213">
        <v>88</v>
      </c>
      <c r="G273" s="210"/>
      <c r="H273" s="210">
        <v>103</v>
      </c>
      <c r="I273" s="214">
        <v>103</v>
      </c>
      <c r="J273" s="308" t="s">
        <v>334</v>
      </c>
      <c r="K273" s="215">
        <f t="shared" si="106"/>
        <v>15</v>
      </c>
      <c r="L273" s="216">
        <f t="shared" si="112"/>
        <v>0.17045454545454544</v>
      </c>
      <c r="M273" s="217" t="s">
        <v>270</v>
      </c>
      <c r="N273" s="218">
        <v>42530</v>
      </c>
      <c r="O273" s="186"/>
      <c r="P273" s="186"/>
      <c r="Q273" s="186"/>
      <c r="R273" s="185"/>
      <c r="S273" s="186"/>
      <c r="T273" s="186"/>
      <c r="U273" s="186"/>
      <c r="V273" s="186"/>
      <c r="W273" s="186"/>
      <c r="X273" s="186"/>
      <c r="Y273" s="186"/>
    </row>
    <row r="274" spans="1:25" s="141" customFormat="1">
      <c r="A274" s="210">
        <v>54</v>
      </c>
      <c r="B274" s="211">
        <v>42492</v>
      </c>
      <c r="C274" s="211"/>
      <c r="D274" s="212" t="s">
        <v>366</v>
      </c>
      <c r="E274" s="210" t="s">
        <v>280</v>
      </c>
      <c r="F274" s="213">
        <v>127.5</v>
      </c>
      <c r="G274" s="210"/>
      <c r="H274" s="210">
        <v>148</v>
      </c>
      <c r="I274" s="214" t="s">
        <v>365</v>
      </c>
      <c r="J274" s="308" t="s">
        <v>334</v>
      </c>
      <c r="K274" s="215">
        <f t="shared" si="106"/>
        <v>20.5</v>
      </c>
      <c r="L274" s="216">
        <f t="shared" si="112"/>
        <v>0.16078431372549021</v>
      </c>
      <c r="M274" s="217" t="s">
        <v>270</v>
      </c>
      <c r="N274" s="218">
        <v>42564</v>
      </c>
      <c r="O274" s="186"/>
      <c r="P274" s="186"/>
      <c r="Q274" s="186"/>
      <c r="R274" s="185"/>
      <c r="S274" s="186"/>
      <c r="T274" s="186"/>
      <c r="U274" s="186"/>
      <c r="V274" s="186"/>
      <c r="W274" s="186"/>
      <c r="X274" s="186"/>
      <c r="Y274" s="186"/>
    </row>
    <row r="275" spans="1:25" s="141" customFormat="1">
      <c r="A275" s="210">
        <v>55</v>
      </c>
      <c r="B275" s="211">
        <v>42493</v>
      </c>
      <c r="C275" s="211"/>
      <c r="D275" s="212" t="s">
        <v>368</v>
      </c>
      <c r="E275" s="210" t="s">
        <v>280</v>
      </c>
      <c r="F275" s="213">
        <v>675</v>
      </c>
      <c r="G275" s="210"/>
      <c r="H275" s="210">
        <v>815</v>
      </c>
      <c r="I275" s="214" t="s">
        <v>369</v>
      </c>
      <c r="J275" s="308" t="s">
        <v>334</v>
      </c>
      <c r="K275" s="215">
        <f t="shared" si="106"/>
        <v>140</v>
      </c>
      <c r="L275" s="216">
        <f t="shared" si="112"/>
        <v>0.2074074074074074</v>
      </c>
      <c r="M275" s="217" t="s">
        <v>270</v>
      </c>
      <c r="N275" s="218">
        <v>43154</v>
      </c>
      <c r="O275" s="186"/>
      <c r="R275" s="185"/>
      <c r="S275" s="186"/>
      <c r="T275" s="186"/>
      <c r="U275" s="186"/>
      <c r="V275" s="186"/>
      <c r="W275" s="186"/>
      <c r="X275" s="186"/>
      <c r="Y275" s="186"/>
    </row>
    <row r="276" spans="1:25" s="141" customFormat="1">
      <c r="A276" s="226">
        <v>56</v>
      </c>
      <c r="B276" s="227">
        <v>42522</v>
      </c>
      <c r="C276" s="227"/>
      <c r="D276" s="228" t="s">
        <v>373</v>
      </c>
      <c r="E276" s="226" t="s">
        <v>280</v>
      </c>
      <c r="F276" s="229" t="s">
        <v>374</v>
      </c>
      <c r="G276" s="230"/>
      <c r="H276" s="230"/>
      <c r="I276" s="230" t="s">
        <v>375</v>
      </c>
      <c r="J276" s="309" t="s">
        <v>269</v>
      </c>
      <c r="K276" s="230"/>
      <c r="L276" s="226"/>
      <c r="M276" s="231"/>
      <c r="N276" s="232"/>
      <c r="O276" s="186"/>
      <c r="R276" s="185"/>
      <c r="S276" s="186"/>
      <c r="T276" s="186"/>
      <c r="U276" s="186"/>
      <c r="V276" s="186"/>
      <c r="W276" s="186"/>
      <c r="X276" s="186"/>
      <c r="Y276" s="186"/>
    </row>
    <row r="277" spans="1:25" s="141" customFormat="1">
      <c r="A277" s="210">
        <v>57</v>
      </c>
      <c r="B277" s="211">
        <v>42527</v>
      </c>
      <c r="C277" s="211"/>
      <c r="D277" s="212" t="s">
        <v>379</v>
      </c>
      <c r="E277" s="210" t="s">
        <v>280</v>
      </c>
      <c r="F277" s="213">
        <v>110</v>
      </c>
      <c r="G277" s="210"/>
      <c r="H277" s="210">
        <v>126.5</v>
      </c>
      <c r="I277" s="214">
        <v>125</v>
      </c>
      <c r="J277" s="308" t="s">
        <v>288</v>
      </c>
      <c r="K277" s="215">
        <f t="shared" si="106"/>
        <v>16.5</v>
      </c>
      <c r="L277" s="216">
        <f>K277/F277</f>
        <v>0.15</v>
      </c>
      <c r="M277" s="217" t="s">
        <v>270</v>
      </c>
      <c r="N277" s="218">
        <v>42552</v>
      </c>
      <c r="O277" s="186"/>
      <c r="P277" s="186"/>
      <c r="Q277" s="186"/>
      <c r="R277" s="185"/>
      <c r="S277" s="186"/>
      <c r="T277" s="186"/>
      <c r="U277" s="186"/>
      <c r="V277" s="186"/>
      <c r="W277" s="186"/>
      <c r="X277" s="186"/>
      <c r="Y277" s="186"/>
    </row>
    <row r="278" spans="1:25" s="141" customFormat="1">
      <c r="A278" s="210">
        <v>58</v>
      </c>
      <c r="B278" s="211">
        <v>42538</v>
      </c>
      <c r="C278" s="211"/>
      <c r="D278" s="212" t="s">
        <v>1883</v>
      </c>
      <c r="E278" s="210" t="s">
        <v>280</v>
      </c>
      <c r="F278" s="213">
        <v>44</v>
      </c>
      <c r="G278" s="210"/>
      <c r="H278" s="210">
        <v>69.5</v>
      </c>
      <c r="I278" s="214">
        <v>69.5</v>
      </c>
      <c r="J278" s="308" t="s">
        <v>2670</v>
      </c>
      <c r="K278" s="215">
        <f t="shared" si="106"/>
        <v>25.5</v>
      </c>
      <c r="L278" s="216">
        <f>K278/F278</f>
        <v>0.57954545454545459</v>
      </c>
      <c r="M278" s="217" t="s">
        <v>270</v>
      </c>
      <c r="N278" s="218">
        <v>42977</v>
      </c>
      <c r="O278" s="186"/>
      <c r="P278" s="186"/>
      <c r="Q278" s="186"/>
      <c r="R278" s="185"/>
      <c r="S278" s="186"/>
      <c r="T278" s="186"/>
      <c r="U278" s="186"/>
      <c r="V278" s="186"/>
      <c r="W278" s="186"/>
      <c r="X278" s="186"/>
      <c r="Y278" s="186"/>
    </row>
    <row r="279" spans="1:25" s="141" customFormat="1">
      <c r="A279" s="210">
        <v>59</v>
      </c>
      <c r="B279" s="211">
        <v>42549</v>
      </c>
      <c r="C279" s="211"/>
      <c r="D279" s="212" t="s">
        <v>1887</v>
      </c>
      <c r="E279" s="210" t="s">
        <v>280</v>
      </c>
      <c r="F279" s="213">
        <v>262.5</v>
      </c>
      <c r="G279" s="210"/>
      <c r="H279" s="210">
        <v>340</v>
      </c>
      <c r="I279" s="214">
        <v>333</v>
      </c>
      <c r="J279" s="308" t="s">
        <v>2305</v>
      </c>
      <c r="K279" s="215">
        <f t="shared" si="106"/>
        <v>77.5</v>
      </c>
      <c r="L279" s="216">
        <f>K279/F279</f>
        <v>0.29523809523809524</v>
      </c>
      <c r="M279" s="217" t="s">
        <v>270</v>
      </c>
      <c r="N279" s="218">
        <v>43017</v>
      </c>
      <c r="O279" s="186"/>
      <c r="P279" s="186"/>
      <c r="Q279" s="186"/>
      <c r="R279" s="185"/>
      <c r="S279" s="186"/>
      <c r="T279" s="186"/>
      <c r="U279" s="186"/>
      <c r="V279" s="186"/>
      <c r="W279" s="186"/>
      <c r="X279" s="186"/>
      <c r="Y279" s="186"/>
    </row>
    <row r="280" spans="1:25" s="141" customFormat="1">
      <c r="A280" s="210">
        <v>60</v>
      </c>
      <c r="B280" s="211">
        <v>42549</v>
      </c>
      <c r="C280" s="211"/>
      <c r="D280" s="212" t="s">
        <v>1888</v>
      </c>
      <c r="E280" s="210" t="s">
        <v>280</v>
      </c>
      <c r="F280" s="213">
        <v>840</v>
      </c>
      <c r="G280" s="210"/>
      <c r="H280" s="210">
        <v>1230</v>
      </c>
      <c r="I280" s="214">
        <v>1230</v>
      </c>
      <c r="J280" s="308" t="s">
        <v>334</v>
      </c>
      <c r="K280" s="215">
        <f t="shared" si="106"/>
        <v>390</v>
      </c>
      <c r="L280" s="216">
        <f>K280/F280</f>
        <v>0.4642857142857143</v>
      </c>
      <c r="M280" s="217" t="s">
        <v>270</v>
      </c>
      <c r="N280" s="218">
        <v>42649</v>
      </c>
      <c r="O280" s="186"/>
      <c r="P280" s="186"/>
      <c r="Q280" s="186"/>
      <c r="R280" s="185"/>
      <c r="S280" s="186"/>
      <c r="T280" s="186"/>
      <c r="U280" s="186"/>
      <c r="V280" s="186"/>
      <c r="W280" s="186"/>
      <c r="X280" s="186"/>
      <c r="Y280" s="186"/>
    </row>
    <row r="281" spans="1:25" s="141" customFormat="1">
      <c r="A281" s="219">
        <v>61</v>
      </c>
      <c r="B281" s="220">
        <v>42556</v>
      </c>
      <c r="C281" s="220"/>
      <c r="D281" s="221" t="s">
        <v>1897</v>
      </c>
      <c r="E281" s="219" t="s">
        <v>280</v>
      </c>
      <c r="F281" s="222">
        <v>395</v>
      </c>
      <c r="G281" s="223"/>
      <c r="H281" s="223">
        <v>468.5</v>
      </c>
      <c r="I281" s="223">
        <v>510</v>
      </c>
      <c r="J281" s="312" t="s">
        <v>2345</v>
      </c>
      <c r="K281" s="318">
        <f t="shared" si="106"/>
        <v>73.5</v>
      </c>
      <c r="L281" s="224">
        <f>K281/F281</f>
        <v>0.1860759493670886</v>
      </c>
      <c r="M281" s="222" t="s">
        <v>270</v>
      </c>
      <c r="N281" s="225">
        <v>42977</v>
      </c>
      <c r="O281" s="186"/>
      <c r="R281" s="185"/>
      <c r="S281" s="186"/>
      <c r="T281" s="186"/>
      <c r="U281" s="186"/>
      <c r="V281" s="186"/>
      <c r="W281" s="186"/>
      <c r="X281" s="186"/>
      <c r="Y281" s="186"/>
    </row>
    <row r="282" spans="1:25" s="141" customFormat="1">
      <c r="A282" s="226">
        <v>62</v>
      </c>
      <c r="B282" s="227">
        <v>42584</v>
      </c>
      <c r="C282" s="227"/>
      <c r="D282" s="228" t="s">
        <v>1917</v>
      </c>
      <c r="E282" s="226" t="s">
        <v>268</v>
      </c>
      <c r="F282" s="229" t="s">
        <v>1915</v>
      </c>
      <c r="G282" s="230"/>
      <c r="H282" s="230"/>
      <c r="I282" s="230" t="s">
        <v>1916</v>
      </c>
      <c r="J282" s="309" t="s">
        <v>269</v>
      </c>
      <c r="K282" s="230"/>
      <c r="L282" s="226"/>
      <c r="M282" s="231"/>
      <c r="N282" s="232"/>
      <c r="O282" s="186"/>
      <c r="R282" s="185"/>
      <c r="S282" s="186"/>
      <c r="T282" s="186"/>
      <c r="U282" s="186"/>
      <c r="V282" s="186"/>
      <c r="W282" s="186"/>
      <c r="X282" s="186"/>
      <c r="Y282" s="186"/>
    </row>
    <row r="283" spans="1:25" s="141" customFormat="1">
      <c r="A283" s="226">
        <v>63</v>
      </c>
      <c r="B283" s="227">
        <v>42586</v>
      </c>
      <c r="C283" s="227"/>
      <c r="D283" s="228" t="s">
        <v>1919</v>
      </c>
      <c r="E283" s="226" t="s">
        <v>280</v>
      </c>
      <c r="F283" s="229" t="s">
        <v>1920</v>
      </c>
      <c r="G283" s="230"/>
      <c r="H283" s="230"/>
      <c r="I283" s="230">
        <v>475</v>
      </c>
      <c r="J283" s="309" t="s">
        <v>269</v>
      </c>
      <c r="K283" s="230"/>
      <c r="L283" s="226"/>
      <c r="M283" s="231"/>
      <c r="N283" s="232"/>
      <c r="O283" s="186"/>
      <c r="R283" s="185"/>
      <c r="S283" s="186"/>
      <c r="T283" s="186"/>
      <c r="U283" s="186"/>
      <c r="V283" s="186"/>
      <c r="W283" s="186"/>
      <c r="X283" s="186"/>
      <c r="Y283" s="186"/>
    </row>
    <row r="284" spans="1:25" s="141" customFormat="1">
      <c r="A284" s="210">
        <v>64</v>
      </c>
      <c r="B284" s="211">
        <v>42593</v>
      </c>
      <c r="C284" s="211"/>
      <c r="D284" s="212" t="s">
        <v>607</v>
      </c>
      <c r="E284" s="210" t="s">
        <v>280</v>
      </c>
      <c r="F284" s="213">
        <v>86.5</v>
      </c>
      <c r="G284" s="210"/>
      <c r="H284" s="210">
        <v>130</v>
      </c>
      <c r="I284" s="214">
        <v>130</v>
      </c>
      <c r="J284" s="306" t="s">
        <v>2421</v>
      </c>
      <c r="K284" s="215">
        <f t="shared" ref="K284:K306" si="113">H284-F284</f>
        <v>43.5</v>
      </c>
      <c r="L284" s="216">
        <f t="shared" ref="L284:L290" si="114">K284/F284</f>
        <v>0.50289017341040465</v>
      </c>
      <c r="M284" s="217" t="s">
        <v>270</v>
      </c>
      <c r="N284" s="218">
        <v>43091</v>
      </c>
      <c r="O284" s="186"/>
      <c r="P284" s="186"/>
      <c r="Q284" s="186"/>
      <c r="R284" s="185"/>
      <c r="S284" s="186"/>
      <c r="T284" s="186"/>
      <c r="U284" s="186"/>
      <c r="V284" s="186"/>
      <c r="W284" s="186"/>
      <c r="X284" s="186"/>
      <c r="Y284" s="186"/>
    </row>
    <row r="285" spans="1:25" s="141" customFormat="1">
      <c r="A285" s="233">
        <v>65</v>
      </c>
      <c r="B285" s="234">
        <v>42600</v>
      </c>
      <c r="C285" s="234"/>
      <c r="D285" s="235" t="s">
        <v>350</v>
      </c>
      <c r="E285" s="236" t="s">
        <v>280</v>
      </c>
      <c r="F285" s="233">
        <v>133.5</v>
      </c>
      <c r="G285" s="233"/>
      <c r="H285" s="237">
        <v>126.5</v>
      </c>
      <c r="I285" s="238">
        <v>178</v>
      </c>
      <c r="J285" s="239" t="s">
        <v>1942</v>
      </c>
      <c r="K285" s="319">
        <f t="shared" si="113"/>
        <v>-7</v>
      </c>
      <c r="L285" s="240">
        <f t="shared" si="114"/>
        <v>-5.2434456928838954E-2</v>
      </c>
      <c r="M285" s="241" t="s">
        <v>1896</v>
      </c>
      <c r="N285" s="242">
        <v>42615</v>
      </c>
      <c r="R285" s="185"/>
      <c r="S285" s="186"/>
      <c r="T285" s="186"/>
      <c r="U285" s="186"/>
      <c r="V285" s="186"/>
      <c r="W285" s="186"/>
      <c r="X285" s="186"/>
      <c r="Y285" s="186"/>
    </row>
    <row r="286" spans="1:25" s="141" customFormat="1">
      <c r="A286" s="210">
        <v>66</v>
      </c>
      <c r="B286" s="211">
        <v>42613</v>
      </c>
      <c r="C286" s="211"/>
      <c r="D286" s="212" t="s">
        <v>1936</v>
      </c>
      <c r="E286" s="210" t="s">
        <v>280</v>
      </c>
      <c r="F286" s="213">
        <v>560</v>
      </c>
      <c r="G286" s="210"/>
      <c r="H286" s="210">
        <v>725</v>
      </c>
      <c r="I286" s="214">
        <v>725</v>
      </c>
      <c r="J286" s="308" t="s">
        <v>282</v>
      </c>
      <c r="K286" s="215">
        <f t="shared" si="113"/>
        <v>165</v>
      </c>
      <c r="L286" s="216">
        <f t="shared" si="114"/>
        <v>0.29464285714285715</v>
      </c>
      <c r="M286" s="217" t="s">
        <v>270</v>
      </c>
      <c r="N286" s="218">
        <v>42456</v>
      </c>
      <c r="O286" s="186"/>
      <c r="P286" s="186"/>
      <c r="Q286" s="186"/>
      <c r="R286" s="185"/>
      <c r="S286" s="186"/>
      <c r="T286" s="186"/>
      <c r="U286" s="186"/>
      <c r="V286" s="186"/>
      <c r="W286" s="186"/>
      <c r="X286" s="186"/>
      <c r="Y286" s="186"/>
    </row>
    <row r="287" spans="1:25" s="141" customFormat="1">
      <c r="A287" s="210">
        <v>67</v>
      </c>
      <c r="B287" s="211">
        <v>42614</v>
      </c>
      <c r="C287" s="211"/>
      <c r="D287" s="212" t="s">
        <v>1941</v>
      </c>
      <c r="E287" s="210" t="s">
        <v>280</v>
      </c>
      <c r="F287" s="213">
        <v>160.5</v>
      </c>
      <c r="G287" s="210"/>
      <c r="H287" s="210">
        <v>210</v>
      </c>
      <c r="I287" s="214">
        <v>210</v>
      </c>
      <c r="J287" s="308" t="s">
        <v>282</v>
      </c>
      <c r="K287" s="215">
        <f t="shared" si="113"/>
        <v>49.5</v>
      </c>
      <c r="L287" s="216">
        <f t="shared" si="114"/>
        <v>0.30841121495327101</v>
      </c>
      <c r="M287" s="217" t="s">
        <v>270</v>
      </c>
      <c r="N287" s="218">
        <v>42871</v>
      </c>
      <c r="O287" s="186"/>
      <c r="P287" s="186"/>
      <c r="Q287" s="186"/>
      <c r="R287" s="185"/>
      <c r="S287" s="186"/>
      <c r="T287" s="186"/>
      <c r="U287" s="186"/>
      <c r="V287" s="186"/>
      <c r="W287" s="186"/>
      <c r="X287" s="186"/>
      <c r="Y287" s="186"/>
    </row>
    <row r="288" spans="1:25" s="141" customFormat="1">
      <c r="A288" s="210">
        <v>68</v>
      </c>
      <c r="B288" s="211">
        <v>42646</v>
      </c>
      <c r="C288" s="211"/>
      <c r="D288" s="212" t="s">
        <v>1962</v>
      </c>
      <c r="E288" s="210" t="s">
        <v>280</v>
      </c>
      <c r="F288" s="213">
        <v>430</v>
      </c>
      <c r="G288" s="210"/>
      <c r="H288" s="210">
        <v>596</v>
      </c>
      <c r="I288" s="214">
        <v>575</v>
      </c>
      <c r="J288" s="308" t="s">
        <v>2114</v>
      </c>
      <c r="K288" s="215">
        <f t="shared" si="113"/>
        <v>166</v>
      </c>
      <c r="L288" s="216">
        <f t="shared" si="114"/>
        <v>0.38604651162790699</v>
      </c>
      <c r="M288" s="217" t="s">
        <v>270</v>
      </c>
      <c r="N288" s="218">
        <v>42769</v>
      </c>
      <c r="O288" s="186"/>
      <c r="P288" s="186"/>
      <c r="Q288" s="186"/>
      <c r="R288" s="185"/>
      <c r="S288" s="186"/>
      <c r="T288" s="186"/>
      <c r="U288" s="186"/>
      <c r="V288" s="186"/>
      <c r="W288" s="186"/>
      <c r="X288" s="186"/>
      <c r="Y288" s="186"/>
    </row>
    <row r="289" spans="1:25" s="141" customFormat="1">
      <c r="A289" s="210">
        <v>69</v>
      </c>
      <c r="B289" s="211">
        <v>42657</v>
      </c>
      <c r="C289" s="211"/>
      <c r="D289" s="212" t="s">
        <v>484</v>
      </c>
      <c r="E289" s="210" t="s">
        <v>280</v>
      </c>
      <c r="F289" s="213">
        <v>280</v>
      </c>
      <c r="G289" s="210"/>
      <c r="H289" s="210">
        <v>345</v>
      </c>
      <c r="I289" s="214">
        <v>345</v>
      </c>
      <c r="J289" s="308" t="s">
        <v>282</v>
      </c>
      <c r="K289" s="215">
        <f t="shared" si="113"/>
        <v>65</v>
      </c>
      <c r="L289" s="216">
        <f t="shared" si="114"/>
        <v>0.23214285714285715</v>
      </c>
      <c r="M289" s="217" t="s">
        <v>270</v>
      </c>
      <c r="N289" s="218">
        <v>42814</v>
      </c>
      <c r="O289" s="186"/>
      <c r="P289" s="186"/>
      <c r="Q289" s="186"/>
      <c r="R289" s="185"/>
      <c r="S289" s="186"/>
      <c r="T289" s="186"/>
      <c r="U289" s="186"/>
      <c r="V289" s="186"/>
      <c r="W289" s="186"/>
      <c r="X289" s="186"/>
      <c r="Y289" s="186"/>
    </row>
    <row r="290" spans="1:25" s="141" customFormat="1">
      <c r="A290" s="210">
        <v>70</v>
      </c>
      <c r="B290" s="211">
        <v>42657</v>
      </c>
      <c r="C290" s="211"/>
      <c r="D290" s="212" t="s">
        <v>383</v>
      </c>
      <c r="E290" s="210" t="s">
        <v>280</v>
      </c>
      <c r="F290" s="213">
        <v>245</v>
      </c>
      <c r="G290" s="210"/>
      <c r="H290" s="210">
        <v>325.5</v>
      </c>
      <c r="I290" s="214">
        <v>330</v>
      </c>
      <c r="J290" s="308" t="s">
        <v>2059</v>
      </c>
      <c r="K290" s="215">
        <f t="shared" si="113"/>
        <v>80.5</v>
      </c>
      <c r="L290" s="216">
        <f t="shared" si="114"/>
        <v>0.32857142857142857</v>
      </c>
      <c r="M290" s="217" t="s">
        <v>270</v>
      </c>
      <c r="N290" s="218">
        <v>42769</v>
      </c>
      <c r="O290" s="186"/>
      <c r="P290" s="186"/>
      <c r="Q290" s="186"/>
      <c r="R290" s="185"/>
      <c r="S290" s="186"/>
      <c r="T290" s="186"/>
      <c r="U290" s="186"/>
      <c r="V290" s="186"/>
      <c r="W290" s="186"/>
      <c r="X290" s="186"/>
      <c r="Y290" s="186"/>
    </row>
    <row r="291" spans="1:25" s="141" customFormat="1">
      <c r="A291" s="210">
        <v>71</v>
      </c>
      <c r="B291" s="211">
        <v>42660</v>
      </c>
      <c r="C291" s="211"/>
      <c r="D291" s="212" t="s">
        <v>370</v>
      </c>
      <c r="E291" s="210" t="s">
        <v>280</v>
      </c>
      <c r="F291" s="213">
        <v>125</v>
      </c>
      <c r="G291" s="210"/>
      <c r="H291" s="210">
        <v>160</v>
      </c>
      <c r="I291" s="214">
        <v>160</v>
      </c>
      <c r="J291" s="308" t="s">
        <v>334</v>
      </c>
      <c r="K291" s="215">
        <f t="shared" si="113"/>
        <v>35</v>
      </c>
      <c r="L291" s="216">
        <v>0.28000000000000008</v>
      </c>
      <c r="M291" s="217" t="s">
        <v>270</v>
      </c>
      <c r="N291" s="218">
        <v>42803</v>
      </c>
      <c r="O291" s="186"/>
      <c r="P291" s="186"/>
      <c r="Q291" s="186"/>
      <c r="R291" s="185"/>
      <c r="S291" s="186"/>
      <c r="T291" s="186"/>
      <c r="U291" s="186"/>
      <c r="V291" s="186"/>
      <c r="W291" s="186"/>
      <c r="X291" s="186"/>
      <c r="Y291" s="186"/>
    </row>
    <row r="292" spans="1:25" s="141" customFormat="1">
      <c r="A292" s="210">
        <v>72</v>
      </c>
      <c r="B292" s="211">
        <v>42660</v>
      </c>
      <c r="C292" s="211"/>
      <c r="D292" s="212" t="s">
        <v>1331</v>
      </c>
      <c r="E292" s="210" t="s">
        <v>280</v>
      </c>
      <c r="F292" s="213">
        <v>114</v>
      </c>
      <c r="G292" s="210"/>
      <c r="H292" s="210">
        <v>145</v>
      </c>
      <c r="I292" s="214">
        <v>145</v>
      </c>
      <c r="J292" s="308" t="s">
        <v>334</v>
      </c>
      <c r="K292" s="215">
        <f t="shared" si="113"/>
        <v>31</v>
      </c>
      <c r="L292" s="216">
        <f>K292/F292</f>
        <v>0.27192982456140352</v>
      </c>
      <c r="M292" s="217" t="s">
        <v>270</v>
      </c>
      <c r="N292" s="218">
        <v>42859</v>
      </c>
      <c r="O292" s="186"/>
      <c r="P292" s="186"/>
      <c r="Q292" s="186"/>
      <c r="R292" s="185"/>
      <c r="S292" s="186"/>
      <c r="T292" s="186"/>
      <c r="U292" s="186"/>
      <c r="V292" s="186"/>
      <c r="W292" s="186"/>
      <c r="X292" s="186"/>
      <c r="Y292" s="186"/>
    </row>
    <row r="293" spans="1:25" s="141" customFormat="1">
      <c r="A293" s="210">
        <v>73</v>
      </c>
      <c r="B293" s="211">
        <v>42660</v>
      </c>
      <c r="C293" s="211"/>
      <c r="D293" s="212" t="s">
        <v>782</v>
      </c>
      <c r="E293" s="210" t="s">
        <v>280</v>
      </c>
      <c r="F293" s="213">
        <v>212</v>
      </c>
      <c r="G293" s="210"/>
      <c r="H293" s="210">
        <v>280</v>
      </c>
      <c r="I293" s="214">
        <v>276</v>
      </c>
      <c r="J293" s="308" t="s">
        <v>2118</v>
      </c>
      <c r="K293" s="215">
        <f t="shared" si="113"/>
        <v>68</v>
      </c>
      <c r="L293" s="216">
        <f>K293/F293</f>
        <v>0.32075471698113206</v>
      </c>
      <c r="M293" s="217" t="s">
        <v>270</v>
      </c>
      <c r="N293" s="218">
        <v>42858</v>
      </c>
      <c r="O293" s="186"/>
      <c r="P293" s="186"/>
      <c r="Q293" s="186"/>
      <c r="R293" s="185"/>
      <c r="S293" s="186"/>
      <c r="T293" s="186"/>
      <c r="U293" s="186"/>
      <c r="V293" s="186"/>
      <c r="W293" s="186"/>
      <c r="X293" s="186"/>
      <c r="Y293" s="186"/>
    </row>
    <row r="294" spans="1:25" s="141" customFormat="1">
      <c r="A294" s="210">
        <v>74</v>
      </c>
      <c r="B294" s="211">
        <v>42678</v>
      </c>
      <c r="C294" s="211"/>
      <c r="D294" s="212" t="s">
        <v>371</v>
      </c>
      <c r="E294" s="210" t="s">
        <v>280</v>
      </c>
      <c r="F294" s="213">
        <v>155</v>
      </c>
      <c r="G294" s="210"/>
      <c r="H294" s="210">
        <v>210</v>
      </c>
      <c r="I294" s="214">
        <v>210</v>
      </c>
      <c r="J294" s="308" t="s">
        <v>2194</v>
      </c>
      <c r="K294" s="215">
        <f t="shared" si="113"/>
        <v>55</v>
      </c>
      <c r="L294" s="216">
        <f>K294/F294</f>
        <v>0.35483870967741937</v>
      </c>
      <c r="M294" s="217" t="s">
        <v>270</v>
      </c>
      <c r="N294" s="218">
        <v>42944</v>
      </c>
      <c r="O294" s="186"/>
      <c r="P294" s="186"/>
      <c r="Q294" s="186"/>
      <c r="R294" s="185"/>
      <c r="S294" s="186"/>
      <c r="T294" s="186"/>
      <c r="U294" s="186"/>
      <c r="V294" s="186"/>
      <c r="W294" s="186"/>
      <c r="X294" s="186"/>
      <c r="Y294" s="186"/>
    </row>
    <row r="295" spans="1:25" s="141" customFormat="1">
      <c r="A295" s="233">
        <v>75</v>
      </c>
      <c r="B295" s="234">
        <v>42710</v>
      </c>
      <c r="C295" s="234"/>
      <c r="D295" s="235" t="s">
        <v>1386</v>
      </c>
      <c r="E295" s="236" t="s">
        <v>280</v>
      </c>
      <c r="F295" s="233">
        <v>150.5</v>
      </c>
      <c r="G295" s="233"/>
      <c r="H295" s="237">
        <v>72.5</v>
      </c>
      <c r="I295" s="238">
        <v>174</v>
      </c>
      <c r="J295" s="239" t="s">
        <v>3013</v>
      </c>
      <c r="K295" s="319">
        <f t="shared" si="113"/>
        <v>-78</v>
      </c>
      <c r="L295" s="240">
        <f t="shared" ref="L295" si="115">K295/F295</f>
        <v>-0.51827242524916939</v>
      </c>
      <c r="M295" s="241" t="s">
        <v>1896</v>
      </c>
      <c r="N295" s="242">
        <v>43333</v>
      </c>
      <c r="R295" s="185"/>
      <c r="S295" s="186"/>
      <c r="T295" s="186"/>
      <c r="U295" s="186"/>
      <c r="V295" s="186"/>
      <c r="W295" s="186"/>
      <c r="X295" s="186"/>
      <c r="Y295" s="186"/>
    </row>
    <row r="296" spans="1:25" s="141" customFormat="1">
      <c r="A296" s="210">
        <v>76</v>
      </c>
      <c r="B296" s="211">
        <v>42712</v>
      </c>
      <c r="C296" s="211"/>
      <c r="D296" s="212" t="s">
        <v>191</v>
      </c>
      <c r="E296" s="210" t="s">
        <v>280</v>
      </c>
      <c r="F296" s="213">
        <v>380</v>
      </c>
      <c r="G296" s="210"/>
      <c r="H296" s="210">
        <v>478</v>
      </c>
      <c r="I296" s="214">
        <v>468</v>
      </c>
      <c r="J296" s="308" t="s">
        <v>334</v>
      </c>
      <c r="K296" s="215">
        <f t="shared" si="113"/>
        <v>98</v>
      </c>
      <c r="L296" s="216">
        <f t="shared" ref="L296:L303" si="116">K296/F296</f>
        <v>0.25789473684210529</v>
      </c>
      <c r="M296" s="217" t="s">
        <v>270</v>
      </c>
      <c r="N296" s="218">
        <v>43025</v>
      </c>
      <c r="O296" s="186"/>
      <c r="P296" s="186"/>
      <c r="Q296" s="186"/>
      <c r="R296" s="185"/>
      <c r="S296" s="186"/>
      <c r="T296" s="186"/>
      <c r="U296" s="186"/>
      <c r="V296" s="186"/>
      <c r="W296" s="186"/>
      <c r="X296" s="186"/>
      <c r="Y296" s="186"/>
    </row>
    <row r="297" spans="1:25" s="141" customFormat="1">
      <c r="A297" s="210">
        <v>77</v>
      </c>
      <c r="B297" s="211">
        <v>42734</v>
      </c>
      <c r="C297" s="211"/>
      <c r="D297" s="212" t="s">
        <v>820</v>
      </c>
      <c r="E297" s="210" t="s">
        <v>280</v>
      </c>
      <c r="F297" s="213">
        <v>305</v>
      </c>
      <c r="G297" s="210"/>
      <c r="H297" s="210">
        <v>375</v>
      </c>
      <c r="I297" s="214">
        <v>375</v>
      </c>
      <c r="J297" s="308" t="s">
        <v>334</v>
      </c>
      <c r="K297" s="215">
        <f t="shared" si="113"/>
        <v>70</v>
      </c>
      <c r="L297" s="216">
        <f t="shared" si="116"/>
        <v>0.22950819672131148</v>
      </c>
      <c r="M297" s="217" t="s">
        <v>270</v>
      </c>
      <c r="N297" s="218">
        <v>42768</v>
      </c>
      <c r="O297" s="186"/>
      <c r="P297" s="186"/>
      <c r="Q297" s="186"/>
      <c r="R297" s="185"/>
      <c r="S297" s="186"/>
      <c r="T297" s="186"/>
      <c r="U297" s="186"/>
      <c r="V297" s="186"/>
      <c r="W297" s="186"/>
      <c r="X297" s="186"/>
      <c r="Y297" s="186"/>
    </row>
    <row r="298" spans="1:25" s="141" customFormat="1">
      <c r="A298" s="210">
        <v>78</v>
      </c>
      <c r="B298" s="211">
        <v>42739</v>
      </c>
      <c r="C298" s="211"/>
      <c r="D298" s="212" t="s">
        <v>691</v>
      </c>
      <c r="E298" s="210" t="s">
        <v>280</v>
      </c>
      <c r="F298" s="213">
        <v>99.5</v>
      </c>
      <c r="G298" s="210"/>
      <c r="H298" s="210">
        <v>158</v>
      </c>
      <c r="I298" s="214">
        <v>158</v>
      </c>
      <c r="J298" s="308" t="s">
        <v>334</v>
      </c>
      <c r="K298" s="215">
        <f t="shared" si="113"/>
        <v>58.5</v>
      </c>
      <c r="L298" s="216">
        <f t="shared" si="116"/>
        <v>0.5879396984924623</v>
      </c>
      <c r="M298" s="217" t="s">
        <v>270</v>
      </c>
      <c r="N298" s="218">
        <v>42898</v>
      </c>
      <c r="O298" s="186"/>
      <c r="P298" s="186"/>
      <c r="Q298" s="186"/>
      <c r="R298" s="185"/>
      <c r="S298" s="186"/>
      <c r="T298" s="186"/>
      <c r="U298" s="186"/>
      <c r="V298" s="186"/>
      <c r="W298" s="186"/>
      <c r="X298" s="186"/>
      <c r="Y298" s="186"/>
    </row>
    <row r="299" spans="1:25" s="141" customFormat="1">
      <c r="A299" s="210">
        <v>79</v>
      </c>
      <c r="B299" s="211">
        <v>42786</v>
      </c>
      <c r="C299" s="211"/>
      <c r="D299" s="212" t="s">
        <v>1608</v>
      </c>
      <c r="E299" s="210" t="s">
        <v>280</v>
      </c>
      <c r="F299" s="213">
        <v>202.5</v>
      </c>
      <c r="G299" s="210"/>
      <c r="H299" s="210">
        <v>234</v>
      </c>
      <c r="I299" s="214">
        <v>234</v>
      </c>
      <c r="J299" s="308" t="s">
        <v>334</v>
      </c>
      <c r="K299" s="215">
        <f t="shared" si="113"/>
        <v>31.5</v>
      </c>
      <c r="L299" s="216">
        <f t="shared" si="116"/>
        <v>0.15555555555555556</v>
      </c>
      <c r="M299" s="217" t="s">
        <v>270</v>
      </c>
      <c r="N299" s="218">
        <v>42836</v>
      </c>
      <c r="O299" s="186"/>
      <c r="P299" s="186"/>
      <c r="Q299" s="186"/>
      <c r="R299" s="185"/>
      <c r="S299" s="186"/>
      <c r="T299" s="186"/>
      <c r="U299" s="186"/>
      <c r="V299" s="186"/>
      <c r="W299" s="186"/>
      <c r="X299" s="186"/>
      <c r="Y299" s="186"/>
    </row>
    <row r="300" spans="1:25" s="141" customFormat="1">
      <c r="A300" s="210">
        <v>80</v>
      </c>
      <c r="B300" s="211">
        <v>42786</v>
      </c>
      <c r="C300" s="211"/>
      <c r="D300" s="212" t="s">
        <v>132</v>
      </c>
      <c r="E300" s="210" t="s">
        <v>280</v>
      </c>
      <c r="F300" s="213">
        <v>140.5</v>
      </c>
      <c r="G300" s="210"/>
      <c r="H300" s="210">
        <v>220</v>
      </c>
      <c r="I300" s="214">
        <v>220</v>
      </c>
      <c r="J300" s="308" t="s">
        <v>334</v>
      </c>
      <c r="K300" s="215">
        <f t="shared" si="113"/>
        <v>79.5</v>
      </c>
      <c r="L300" s="216">
        <f t="shared" si="116"/>
        <v>0.5658362989323843</v>
      </c>
      <c r="M300" s="217" t="s">
        <v>270</v>
      </c>
      <c r="N300" s="218">
        <v>42864</v>
      </c>
      <c r="O300" s="186"/>
      <c r="P300" s="186"/>
      <c r="Q300" s="186"/>
      <c r="R300" s="185"/>
      <c r="S300" s="186"/>
      <c r="T300" s="186"/>
      <c r="U300" s="186"/>
      <c r="V300" s="186"/>
      <c r="W300" s="186"/>
      <c r="X300" s="186"/>
      <c r="Y300" s="186"/>
    </row>
    <row r="301" spans="1:25" s="141" customFormat="1">
      <c r="A301" s="210">
        <v>81</v>
      </c>
      <c r="B301" s="211">
        <v>42818</v>
      </c>
      <c r="C301" s="211"/>
      <c r="D301" s="212" t="s">
        <v>1827</v>
      </c>
      <c r="E301" s="210" t="s">
        <v>280</v>
      </c>
      <c r="F301" s="213">
        <v>300.5</v>
      </c>
      <c r="G301" s="210"/>
      <c r="H301" s="210">
        <v>417.5</v>
      </c>
      <c r="I301" s="214">
        <v>420</v>
      </c>
      <c r="J301" s="308" t="s">
        <v>2406</v>
      </c>
      <c r="K301" s="215">
        <f t="shared" si="113"/>
        <v>117</v>
      </c>
      <c r="L301" s="216">
        <f t="shared" si="116"/>
        <v>0.38935108153078202</v>
      </c>
      <c r="M301" s="217" t="s">
        <v>270</v>
      </c>
      <c r="N301" s="218">
        <v>43070</v>
      </c>
      <c r="O301" s="186"/>
      <c r="P301" s="186"/>
      <c r="Q301" s="186"/>
      <c r="R301" s="185"/>
      <c r="S301" s="186"/>
      <c r="T301" s="186"/>
      <c r="U301" s="186"/>
      <c r="V301" s="186"/>
      <c r="W301" s="186"/>
      <c r="X301" s="186"/>
      <c r="Y301" s="186"/>
    </row>
    <row r="302" spans="1:25" s="141" customFormat="1">
      <c r="A302" s="210">
        <v>82</v>
      </c>
      <c r="B302" s="211">
        <v>42818</v>
      </c>
      <c r="C302" s="211"/>
      <c r="D302" s="212" t="s">
        <v>760</v>
      </c>
      <c r="E302" s="210" t="s">
        <v>280</v>
      </c>
      <c r="F302" s="213">
        <v>850</v>
      </c>
      <c r="G302" s="210"/>
      <c r="H302" s="210">
        <v>1042.5</v>
      </c>
      <c r="I302" s="214">
        <v>1023</v>
      </c>
      <c r="J302" s="308" t="s">
        <v>2108</v>
      </c>
      <c r="K302" s="215">
        <f t="shared" si="113"/>
        <v>192.5</v>
      </c>
      <c r="L302" s="216">
        <f t="shared" si="116"/>
        <v>0.22647058823529412</v>
      </c>
      <c r="M302" s="217" t="s">
        <v>270</v>
      </c>
      <c r="N302" s="218">
        <v>42830</v>
      </c>
      <c r="O302" s="186"/>
      <c r="P302" s="186"/>
      <c r="Q302" s="186"/>
      <c r="R302" s="185"/>
      <c r="S302" s="186"/>
      <c r="T302" s="186"/>
      <c r="U302" s="186"/>
      <c r="V302" s="186"/>
      <c r="W302" s="186"/>
      <c r="X302" s="186"/>
      <c r="Y302" s="186"/>
    </row>
    <row r="303" spans="1:25" s="141" customFormat="1">
      <c r="A303" s="210">
        <v>83</v>
      </c>
      <c r="B303" s="211">
        <v>42830</v>
      </c>
      <c r="C303" s="211"/>
      <c r="D303" s="212" t="s">
        <v>1429</v>
      </c>
      <c r="E303" s="210" t="s">
        <v>280</v>
      </c>
      <c r="F303" s="213">
        <v>785</v>
      </c>
      <c r="G303" s="210"/>
      <c r="H303" s="210">
        <v>930</v>
      </c>
      <c r="I303" s="214">
        <v>920</v>
      </c>
      <c r="J303" s="308" t="s">
        <v>2262</v>
      </c>
      <c r="K303" s="215">
        <f t="shared" si="113"/>
        <v>145</v>
      </c>
      <c r="L303" s="216">
        <f t="shared" si="116"/>
        <v>0.18471337579617833</v>
      </c>
      <c r="M303" s="217" t="s">
        <v>270</v>
      </c>
      <c r="N303" s="218">
        <v>42976</v>
      </c>
      <c r="O303" s="186"/>
      <c r="P303" s="186"/>
      <c r="Q303" s="186"/>
      <c r="R303" s="185"/>
      <c r="S303" s="186"/>
      <c r="T303" s="186"/>
      <c r="U303" s="186"/>
      <c r="V303" s="186"/>
      <c r="W303" s="186"/>
      <c r="X303" s="186"/>
      <c r="Y303" s="186"/>
    </row>
    <row r="304" spans="1:25" s="141" customFormat="1">
      <c r="A304" s="226">
        <v>84</v>
      </c>
      <c r="B304" s="227">
        <v>42831</v>
      </c>
      <c r="C304" s="227"/>
      <c r="D304" s="228" t="s">
        <v>1870</v>
      </c>
      <c r="E304" s="226" t="s">
        <v>280</v>
      </c>
      <c r="F304" s="229" t="s">
        <v>2102</v>
      </c>
      <c r="G304" s="230"/>
      <c r="H304" s="230"/>
      <c r="I304" s="230">
        <v>60</v>
      </c>
      <c r="J304" s="309" t="s">
        <v>269</v>
      </c>
      <c r="K304" s="230"/>
      <c r="L304" s="226"/>
      <c r="M304" s="231"/>
      <c r="N304" s="232"/>
      <c r="O304" s="186"/>
      <c r="R304" s="185"/>
      <c r="S304" s="186"/>
      <c r="T304" s="186"/>
      <c r="U304" s="186"/>
      <c r="V304" s="186"/>
      <c r="W304" s="186"/>
      <c r="X304" s="186"/>
      <c r="Y304" s="186"/>
    </row>
    <row r="305" spans="1:25" s="141" customFormat="1">
      <c r="A305" s="210">
        <v>85</v>
      </c>
      <c r="B305" s="211">
        <v>42837</v>
      </c>
      <c r="C305" s="211"/>
      <c r="D305" s="212" t="s">
        <v>60</v>
      </c>
      <c r="E305" s="210" t="s">
        <v>280</v>
      </c>
      <c r="F305" s="213">
        <v>289.5</v>
      </c>
      <c r="G305" s="210"/>
      <c r="H305" s="210">
        <v>354</v>
      </c>
      <c r="I305" s="214">
        <v>360</v>
      </c>
      <c r="J305" s="308" t="s">
        <v>2342</v>
      </c>
      <c r="K305" s="215">
        <f t="shared" si="113"/>
        <v>64.5</v>
      </c>
      <c r="L305" s="216">
        <f>K305/F305</f>
        <v>0.22279792746113988</v>
      </c>
      <c r="M305" s="217" t="s">
        <v>270</v>
      </c>
      <c r="N305" s="218">
        <v>43040</v>
      </c>
      <c r="O305" s="186"/>
      <c r="R305" s="185"/>
      <c r="S305" s="186"/>
      <c r="T305" s="186"/>
      <c r="U305" s="186"/>
      <c r="V305" s="186"/>
      <c r="W305" s="186"/>
      <c r="X305" s="186"/>
      <c r="Y305" s="186"/>
    </row>
    <row r="306" spans="1:25" s="141" customFormat="1">
      <c r="A306" s="210">
        <v>86</v>
      </c>
      <c r="B306" s="211">
        <v>42845</v>
      </c>
      <c r="C306" s="211"/>
      <c r="D306" s="212" t="s">
        <v>1079</v>
      </c>
      <c r="E306" s="210" t="s">
        <v>280</v>
      </c>
      <c r="F306" s="213">
        <v>700</v>
      </c>
      <c r="G306" s="210"/>
      <c r="H306" s="210">
        <v>840</v>
      </c>
      <c r="I306" s="214">
        <v>840</v>
      </c>
      <c r="J306" s="308" t="s">
        <v>2163</v>
      </c>
      <c r="K306" s="215">
        <f t="shared" si="113"/>
        <v>140</v>
      </c>
      <c r="L306" s="216">
        <f>K306/F306</f>
        <v>0.2</v>
      </c>
      <c r="M306" s="217" t="s">
        <v>270</v>
      </c>
      <c r="N306" s="218">
        <v>42893</v>
      </c>
      <c r="O306" s="186"/>
      <c r="P306" s="186"/>
      <c r="Q306" s="186"/>
      <c r="R306" s="185"/>
      <c r="S306" s="186"/>
      <c r="T306" s="186"/>
      <c r="U306" s="186"/>
      <c r="V306" s="186"/>
      <c r="W306" s="186"/>
      <c r="X306" s="186"/>
      <c r="Y306" s="186"/>
    </row>
    <row r="307" spans="1:25" s="141" customFormat="1">
      <c r="A307" s="226">
        <v>87</v>
      </c>
      <c r="B307" s="227">
        <v>42877</v>
      </c>
      <c r="C307" s="227"/>
      <c r="D307" s="228" t="s">
        <v>826</v>
      </c>
      <c r="E307" s="226" t="s">
        <v>280</v>
      </c>
      <c r="F307" s="229" t="s">
        <v>2126</v>
      </c>
      <c r="G307" s="230"/>
      <c r="H307" s="230"/>
      <c r="I307" s="230">
        <v>190</v>
      </c>
      <c r="J307" s="309" t="s">
        <v>269</v>
      </c>
      <c r="K307" s="230"/>
      <c r="L307" s="226"/>
      <c r="M307" s="231"/>
      <c r="N307" s="232"/>
      <c r="O307" s="186"/>
      <c r="R307" s="185"/>
      <c r="S307" s="186"/>
      <c r="T307" s="186"/>
      <c r="U307" s="186"/>
      <c r="V307" s="186"/>
      <c r="W307" s="186"/>
      <c r="X307" s="186"/>
      <c r="Y307" s="186"/>
    </row>
    <row r="308" spans="1:25" s="141" customFormat="1">
      <c r="A308" s="219">
        <v>88</v>
      </c>
      <c r="B308" s="220">
        <v>42887</v>
      </c>
      <c r="C308" s="220"/>
      <c r="D308" s="221" t="s">
        <v>749</v>
      </c>
      <c r="E308" s="219" t="s">
        <v>280</v>
      </c>
      <c r="F308" s="222">
        <v>260</v>
      </c>
      <c r="G308" s="223"/>
      <c r="H308" s="223">
        <v>311</v>
      </c>
      <c r="I308" s="223">
        <v>340</v>
      </c>
      <c r="J308" s="312" t="s">
        <v>2395</v>
      </c>
      <c r="K308" s="318">
        <f t="shared" ref="K308" si="117">H308-F308</f>
        <v>51</v>
      </c>
      <c r="L308" s="224">
        <f t="shared" ref="L308:L326" si="118">K308/F308</f>
        <v>0.19615384615384615</v>
      </c>
      <c r="M308" s="222" t="s">
        <v>270</v>
      </c>
      <c r="N308" s="225">
        <v>43056</v>
      </c>
      <c r="O308" s="186"/>
      <c r="R308" s="185"/>
      <c r="S308" s="186"/>
      <c r="T308" s="186"/>
      <c r="U308" s="186"/>
      <c r="V308" s="186"/>
      <c r="W308" s="186"/>
      <c r="X308" s="186"/>
      <c r="Y308" s="186"/>
    </row>
    <row r="309" spans="1:25" s="141" customFormat="1">
      <c r="A309" s="210">
        <v>89</v>
      </c>
      <c r="B309" s="211">
        <v>42901</v>
      </c>
      <c r="C309" s="211"/>
      <c r="D309" s="270" t="s">
        <v>2425</v>
      </c>
      <c r="E309" s="210" t="s">
        <v>280</v>
      </c>
      <c r="F309" s="213">
        <v>214.5</v>
      </c>
      <c r="G309" s="210"/>
      <c r="H309" s="210">
        <v>262</v>
      </c>
      <c r="I309" s="214">
        <v>262</v>
      </c>
      <c r="J309" s="308" t="s">
        <v>2263</v>
      </c>
      <c r="K309" s="215">
        <f t="shared" ref="K309:K326" si="119">H309-F309</f>
        <v>47.5</v>
      </c>
      <c r="L309" s="216">
        <f t="shared" si="118"/>
        <v>0.22144522144522144</v>
      </c>
      <c r="M309" s="217" t="s">
        <v>270</v>
      </c>
      <c r="N309" s="218">
        <v>42977</v>
      </c>
      <c r="O309" s="186"/>
      <c r="P309" s="186"/>
      <c r="Q309" s="186"/>
      <c r="R309" s="185"/>
      <c r="S309" s="186"/>
      <c r="T309" s="186"/>
      <c r="U309" s="186"/>
      <c r="V309" s="186"/>
      <c r="W309" s="186"/>
      <c r="X309" s="186"/>
      <c r="Y309" s="186"/>
    </row>
    <row r="310" spans="1:25" s="141" customFormat="1">
      <c r="A310" s="210">
        <v>90</v>
      </c>
      <c r="B310" s="211">
        <v>42933</v>
      </c>
      <c r="C310" s="211"/>
      <c r="D310" s="212" t="s">
        <v>1182</v>
      </c>
      <c r="E310" s="210" t="s">
        <v>280</v>
      </c>
      <c r="F310" s="213">
        <v>370</v>
      </c>
      <c r="G310" s="210"/>
      <c r="H310" s="210">
        <v>447.5</v>
      </c>
      <c r="I310" s="214">
        <v>450</v>
      </c>
      <c r="J310" s="308" t="s">
        <v>334</v>
      </c>
      <c r="K310" s="215">
        <f t="shared" si="119"/>
        <v>77.5</v>
      </c>
      <c r="L310" s="216">
        <f t="shared" si="118"/>
        <v>0.20945945945945946</v>
      </c>
      <c r="M310" s="217" t="s">
        <v>270</v>
      </c>
      <c r="N310" s="218">
        <v>43035</v>
      </c>
      <c r="O310" s="186"/>
      <c r="R310" s="185"/>
      <c r="S310" s="186"/>
      <c r="T310" s="186"/>
      <c r="U310" s="186"/>
      <c r="V310" s="186"/>
      <c r="W310" s="186"/>
      <c r="X310" s="186"/>
      <c r="Y310" s="186"/>
    </row>
    <row r="311" spans="1:25" s="141" customFormat="1">
      <c r="A311" s="210">
        <v>91</v>
      </c>
      <c r="B311" s="211">
        <v>42943</v>
      </c>
      <c r="C311" s="211"/>
      <c r="D311" s="212" t="s">
        <v>214</v>
      </c>
      <c r="E311" s="210" t="s">
        <v>280</v>
      </c>
      <c r="F311" s="213">
        <v>657.5</v>
      </c>
      <c r="G311" s="210"/>
      <c r="H311" s="210">
        <v>825</v>
      </c>
      <c r="I311" s="214">
        <v>820</v>
      </c>
      <c r="J311" s="308" t="s">
        <v>334</v>
      </c>
      <c r="K311" s="215">
        <f t="shared" si="119"/>
        <v>167.5</v>
      </c>
      <c r="L311" s="216">
        <f t="shared" si="118"/>
        <v>0.25475285171102663</v>
      </c>
      <c r="M311" s="217" t="s">
        <v>270</v>
      </c>
      <c r="N311" s="218">
        <v>43090</v>
      </c>
      <c r="O311" s="186"/>
      <c r="R311" s="185"/>
      <c r="S311" s="186"/>
      <c r="T311" s="186"/>
      <c r="U311" s="186"/>
      <c r="V311" s="186"/>
      <c r="W311" s="186"/>
      <c r="X311" s="186"/>
      <c r="Y311" s="186"/>
    </row>
    <row r="312" spans="1:25" s="141" customFormat="1">
      <c r="A312" s="210">
        <v>92</v>
      </c>
      <c r="B312" s="211">
        <v>42964</v>
      </c>
      <c r="C312" s="211"/>
      <c r="D312" s="212" t="s">
        <v>763</v>
      </c>
      <c r="E312" s="210" t="s">
        <v>280</v>
      </c>
      <c r="F312" s="213">
        <v>605</v>
      </c>
      <c r="G312" s="210"/>
      <c r="H312" s="210">
        <v>750</v>
      </c>
      <c r="I312" s="214">
        <v>750</v>
      </c>
      <c r="J312" s="308" t="s">
        <v>2262</v>
      </c>
      <c r="K312" s="215">
        <f t="shared" si="119"/>
        <v>145</v>
      </c>
      <c r="L312" s="216">
        <f t="shared" si="118"/>
        <v>0.23966942148760331</v>
      </c>
      <c r="M312" s="217" t="s">
        <v>270</v>
      </c>
      <c r="N312" s="218">
        <v>43027</v>
      </c>
      <c r="O312" s="186"/>
      <c r="P312" s="186"/>
      <c r="Q312" s="186"/>
      <c r="R312" s="185"/>
      <c r="S312" s="186"/>
      <c r="T312" s="186"/>
      <c r="U312" s="186"/>
      <c r="V312" s="186"/>
      <c r="W312" s="186"/>
      <c r="X312" s="186"/>
      <c r="Y312" s="186"/>
    </row>
    <row r="313" spans="1:25" s="141" customFormat="1">
      <c r="A313" s="219">
        <v>93</v>
      </c>
      <c r="B313" s="220">
        <v>42979</v>
      </c>
      <c r="C313" s="220"/>
      <c r="D313" s="221" t="s">
        <v>1547</v>
      </c>
      <c r="E313" s="219" t="s">
        <v>280</v>
      </c>
      <c r="F313" s="222">
        <v>255</v>
      </c>
      <c r="G313" s="223"/>
      <c r="H313" s="223">
        <v>307.5</v>
      </c>
      <c r="I313" s="223">
        <v>320</v>
      </c>
      <c r="J313" s="312" t="s">
        <v>2422</v>
      </c>
      <c r="K313" s="318">
        <f t="shared" si="119"/>
        <v>52.5</v>
      </c>
      <c r="L313" s="224">
        <f t="shared" si="118"/>
        <v>0.20588235294117646</v>
      </c>
      <c r="M313" s="222" t="s">
        <v>270</v>
      </c>
      <c r="N313" s="225">
        <v>43098</v>
      </c>
      <c r="O313" s="186"/>
      <c r="R313" s="185"/>
      <c r="S313" s="186"/>
      <c r="T313" s="186"/>
      <c r="U313" s="186"/>
      <c r="V313" s="186"/>
      <c r="W313" s="186"/>
      <c r="X313" s="186"/>
      <c r="Y313" s="186"/>
    </row>
    <row r="314" spans="1:25" s="141" customFormat="1">
      <c r="A314" s="210">
        <v>94</v>
      </c>
      <c r="B314" s="211">
        <v>42997</v>
      </c>
      <c r="C314" s="211"/>
      <c r="D314" s="212" t="s">
        <v>1576</v>
      </c>
      <c r="E314" s="210" t="s">
        <v>280</v>
      </c>
      <c r="F314" s="213">
        <v>215</v>
      </c>
      <c r="G314" s="210"/>
      <c r="H314" s="210">
        <v>258</v>
      </c>
      <c r="I314" s="214">
        <v>258</v>
      </c>
      <c r="J314" s="308" t="s">
        <v>334</v>
      </c>
      <c r="K314" s="215">
        <f t="shared" si="119"/>
        <v>43</v>
      </c>
      <c r="L314" s="216">
        <f t="shared" si="118"/>
        <v>0.2</v>
      </c>
      <c r="M314" s="217" t="s">
        <v>270</v>
      </c>
      <c r="N314" s="218">
        <v>43040</v>
      </c>
      <c r="O314" s="186"/>
      <c r="R314" s="185"/>
      <c r="S314" s="186"/>
      <c r="T314" s="186"/>
      <c r="U314" s="186"/>
      <c r="V314" s="186"/>
      <c r="W314" s="186"/>
      <c r="X314" s="186"/>
      <c r="Y314" s="186"/>
    </row>
    <row r="315" spans="1:25" s="141" customFormat="1">
      <c r="A315" s="210">
        <v>95</v>
      </c>
      <c r="B315" s="211">
        <v>42998</v>
      </c>
      <c r="C315" s="211"/>
      <c r="D315" s="212" t="s">
        <v>607</v>
      </c>
      <c r="E315" s="210" t="s">
        <v>280</v>
      </c>
      <c r="F315" s="213">
        <v>75</v>
      </c>
      <c r="G315" s="210"/>
      <c r="H315" s="210">
        <v>90</v>
      </c>
      <c r="I315" s="214">
        <v>90</v>
      </c>
      <c r="J315" s="308" t="s">
        <v>2299</v>
      </c>
      <c r="K315" s="215">
        <f t="shared" si="119"/>
        <v>15</v>
      </c>
      <c r="L315" s="216">
        <f t="shared" si="118"/>
        <v>0.2</v>
      </c>
      <c r="M315" s="217" t="s">
        <v>270</v>
      </c>
      <c r="N315" s="218">
        <v>43019</v>
      </c>
      <c r="O315" s="186"/>
      <c r="P315" s="186"/>
      <c r="Q315" s="186"/>
      <c r="R315" s="185"/>
      <c r="S315" s="186"/>
      <c r="T315" s="186"/>
      <c r="U315" s="186"/>
      <c r="V315" s="186"/>
      <c r="W315" s="186"/>
      <c r="X315" s="186"/>
      <c r="Y315" s="186"/>
    </row>
    <row r="316" spans="1:25" s="141" customFormat="1">
      <c r="A316" s="210">
        <v>96</v>
      </c>
      <c r="B316" s="211">
        <v>43011</v>
      </c>
      <c r="C316" s="211"/>
      <c r="D316" s="212" t="s">
        <v>1967</v>
      </c>
      <c r="E316" s="210" t="s">
        <v>280</v>
      </c>
      <c r="F316" s="213">
        <v>315</v>
      </c>
      <c r="G316" s="210"/>
      <c r="H316" s="210">
        <v>392</v>
      </c>
      <c r="I316" s="214">
        <v>384</v>
      </c>
      <c r="J316" s="308" t="s">
        <v>2295</v>
      </c>
      <c r="K316" s="215">
        <f t="shared" si="119"/>
        <v>77</v>
      </c>
      <c r="L316" s="216">
        <f t="shared" si="118"/>
        <v>0.24444444444444444</v>
      </c>
      <c r="M316" s="217" t="s">
        <v>270</v>
      </c>
      <c r="N316" s="218">
        <v>43017</v>
      </c>
      <c r="O316" s="186"/>
      <c r="P316" s="186"/>
      <c r="Q316" s="186"/>
      <c r="R316" s="185"/>
      <c r="S316" s="186"/>
      <c r="T316" s="186"/>
      <c r="U316" s="186"/>
      <c r="V316" s="186"/>
      <c r="W316" s="186"/>
      <c r="X316" s="186"/>
      <c r="Y316" s="186"/>
    </row>
    <row r="317" spans="1:25" s="141" customFormat="1">
      <c r="A317" s="210">
        <v>97</v>
      </c>
      <c r="B317" s="211">
        <v>43013</v>
      </c>
      <c r="C317" s="211"/>
      <c r="D317" s="212" t="s">
        <v>1303</v>
      </c>
      <c r="E317" s="210" t="s">
        <v>280</v>
      </c>
      <c r="F317" s="213">
        <v>145</v>
      </c>
      <c r="G317" s="210"/>
      <c r="H317" s="210">
        <v>179</v>
      </c>
      <c r="I317" s="214">
        <v>180</v>
      </c>
      <c r="J317" s="308" t="s">
        <v>2309</v>
      </c>
      <c r="K317" s="215">
        <f t="shared" si="119"/>
        <v>34</v>
      </c>
      <c r="L317" s="216">
        <f t="shared" si="118"/>
        <v>0.23448275862068965</v>
      </c>
      <c r="M317" s="217" t="s">
        <v>270</v>
      </c>
      <c r="N317" s="218">
        <v>43025</v>
      </c>
      <c r="O317" s="186"/>
      <c r="P317" s="186"/>
      <c r="Q317" s="186"/>
      <c r="R317" s="185"/>
      <c r="S317" s="186"/>
      <c r="T317" s="186"/>
      <c r="U317" s="186"/>
      <c r="V317" s="186"/>
      <c r="W317" s="186"/>
      <c r="X317" s="186"/>
      <c r="Y317" s="186"/>
    </row>
    <row r="318" spans="1:25" s="141" customFormat="1">
      <c r="A318" s="210">
        <v>98</v>
      </c>
      <c r="B318" s="211">
        <v>43014</v>
      </c>
      <c r="C318" s="211"/>
      <c r="D318" s="212" t="s">
        <v>629</v>
      </c>
      <c r="E318" s="210" t="s">
        <v>280</v>
      </c>
      <c r="F318" s="213">
        <v>256</v>
      </c>
      <c r="G318" s="210"/>
      <c r="H318" s="210">
        <v>323</v>
      </c>
      <c r="I318" s="214">
        <v>320</v>
      </c>
      <c r="J318" s="308" t="s">
        <v>334</v>
      </c>
      <c r="K318" s="215">
        <f t="shared" si="119"/>
        <v>67</v>
      </c>
      <c r="L318" s="216">
        <f t="shared" si="118"/>
        <v>0.26171875</v>
      </c>
      <c r="M318" s="217" t="s">
        <v>270</v>
      </c>
      <c r="N318" s="218">
        <v>43067</v>
      </c>
      <c r="O318" s="186"/>
      <c r="R318" s="185"/>
      <c r="S318" s="186"/>
      <c r="T318" s="186"/>
      <c r="U318" s="186"/>
      <c r="V318" s="186"/>
      <c r="W318" s="186"/>
      <c r="X318" s="186"/>
      <c r="Y318" s="186"/>
    </row>
    <row r="319" spans="1:25" s="141" customFormat="1">
      <c r="A319" s="219">
        <v>99</v>
      </c>
      <c r="B319" s="220">
        <v>43017</v>
      </c>
      <c r="C319" s="220"/>
      <c r="D319" s="221" t="s">
        <v>132</v>
      </c>
      <c r="E319" s="219" t="s">
        <v>280</v>
      </c>
      <c r="F319" s="222">
        <v>152.5</v>
      </c>
      <c r="G319" s="223"/>
      <c r="H319" s="223">
        <v>183.5</v>
      </c>
      <c r="I319" s="223">
        <v>210</v>
      </c>
      <c r="J319" s="312" t="s">
        <v>2346</v>
      </c>
      <c r="K319" s="318">
        <f t="shared" si="119"/>
        <v>31</v>
      </c>
      <c r="L319" s="224">
        <f t="shared" si="118"/>
        <v>0.20327868852459016</v>
      </c>
      <c r="M319" s="222" t="s">
        <v>270</v>
      </c>
      <c r="N319" s="225">
        <v>43042</v>
      </c>
      <c r="O319" s="186"/>
      <c r="R319" s="185"/>
      <c r="S319" s="186"/>
      <c r="T319" s="186"/>
      <c r="U319" s="186"/>
      <c r="V319" s="186"/>
      <c r="W319" s="186"/>
      <c r="X319" s="186"/>
      <c r="Y319" s="186"/>
    </row>
    <row r="320" spans="1:25" s="141" customFormat="1">
      <c r="A320" s="210">
        <v>100</v>
      </c>
      <c r="B320" s="211">
        <v>43017</v>
      </c>
      <c r="C320" s="211"/>
      <c r="D320" s="212" t="s">
        <v>726</v>
      </c>
      <c r="E320" s="210" t="s">
        <v>280</v>
      </c>
      <c r="F320" s="213">
        <v>137.5</v>
      </c>
      <c r="G320" s="210"/>
      <c r="H320" s="210">
        <v>184</v>
      </c>
      <c r="I320" s="214">
        <v>183</v>
      </c>
      <c r="J320" s="306" t="s">
        <v>2646</v>
      </c>
      <c r="K320" s="215">
        <f t="shared" si="119"/>
        <v>46.5</v>
      </c>
      <c r="L320" s="216">
        <f t="shared" si="118"/>
        <v>0.33818181818181819</v>
      </c>
      <c r="M320" s="217" t="s">
        <v>270</v>
      </c>
      <c r="N320" s="218">
        <v>43108</v>
      </c>
      <c r="O320" s="186"/>
      <c r="R320" s="185"/>
      <c r="S320" s="186"/>
      <c r="T320" s="186"/>
      <c r="U320" s="186"/>
      <c r="V320" s="186"/>
      <c r="W320" s="186"/>
      <c r="X320" s="186"/>
      <c r="Y320" s="186"/>
    </row>
    <row r="321" spans="1:25" s="141" customFormat="1">
      <c r="A321" s="210">
        <v>101</v>
      </c>
      <c r="B321" s="211">
        <v>43018</v>
      </c>
      <c r="C321" s="211"/>
      <c r="D321" s="212" t="s">
        <v>2298</v>
      </c>
      <c r="E321" s="210" t="s">
        <v>280</v>
      </c>
      <c r="F321" s="213">
        <v>895</v>
      </c>
      <c r="G321" s="210"/>
      <c r="H321" s="210">
        <v>1122.5</v>
      </c>
      <c r="I321" s="214">
        <v>1078</v>
      </c>
      <c r="J321" s="306" t="s">
        <v>2435</v>
      </c>
      <c r="K321" s="215">
        <f t="shared" si="119"/>
        <v>227.5</v>
      </c>
      <c r="L321" s="216">
        <f t="shared" si="118"/>
        <v>0.25418994413407819</v>
      </c>
      <c r="M321" s="217" t="s">
        <v>270</v>
      </c>
      <c r="N321" s="218">
        <v>43117</v>
      </c>
      <c r="O321" s="186"/>
      <c r="R321" s="185"/>
      <c r="S321" s="186"/>
      <c r="T321" s="186"/>
      <c r="U321" s="186"/>
      <c r="V321" s="186"/>
      <c r="W321" s="186"/>
      <c r="X321" s="186"/>
      <c r="Y321" s="186"/>
    </row>
    <row r="322" spans="1:25" s="141" customFormat="1">
      <c r="A322" s="210">
        <v>102</v>
      </c>
      <c r="B322" s="211">
        <v>43018</v>
      </c>
      <c r="C322" s="211"/>
      <c r="D322" s="212" t="s">
        <v>1305</v>
      </c>
      <c r="E322" s="210" t="s">
        <v>280</v>
      </c>
      <c r="F322" s="213">
        <v>125.5</v>
      </c>
      <c r="G322" s="210"/>
      <c r="H322" s="210">
        <v>158</v>
      </c>
      <c r="I322" s="214">
        <v>155</v>
      </c>
      <c r="J322" s="306" t="s">
        <v>2349</v>
      </c>
      <c r="K322" s="215">
        <f t="shared" si="119"/>
        <v>32.5</v>
      </c>
      <c r="L322" s="216">
        <f t="shared" si="118"/>
        <v>0.25896414342629481</v>
      </c>
      <c r="M322" s="217" t="s">
        <v>270</v>
      </c>
      <c r="N322" s="218">
        <v>43067</v>
      </c>
      <c r="O322" s="186"/>
      <c r="R322" s="185"/>
      <c r="S322" s="186"/>
      <c r="T322" s="186"/>
      <c r="U322" s="186"/>
      <c r="V322" s="186"/>
      <c r="W322" s="186"/>
      <c r="X322" s="186"/>
      <c r="Y322" s="186"/>
    </row>
    <row r="323" spans="1:25" s="141" customFormat="1">
      <c r="A323" s="210">
        <v>103</v>
      </c>
      <c r="B323" s="211">
        <v>43020</v>
      </c>
      <c r="C323" s="211"/>
      <c r="D323" s="212" t="s">
        <v>671</v>
      </c>
      <c r="E323" s="210" t="s">
        <v>280</v>
      </c>
      <c r="F323" s="213">
        <v>525</v>
      </c>
      <c r="G323" s="210"/>
      <c r="H323" s="210">
        <v>629</v>
      </c>
      <c r="I323" s="214">
        <v>629</v>
      </c>
      <c r="J323" s="308" t="s">
        <v>334</v>
      </c>
      <c r="K323" s="215">
        <f t="shared" si="119"/>
        <v>104</v>
      </c>
      <c r="L323" s="216">
        <f t="shared" si="118"/>
        <v>0.1980952380952381</v>
      </c>
      <c r="M323" s="217" t="s">
        <v>270</v>
      </c>
      <c r="N323" s="218">
        <v>43119</v>
      </c>
      <c r="O323" s="186"/>
      <c r="R323" s="185"/>
      <c r="S323" s="186"/>
      <c r="T323" s="186"/>
      <c r="U323" s="186"/>
      <c r="V323" s="186"/>
      <c r="W323" s="186"/>
      <c r="X323" s="186"/>
      <c r="Y323" s="186"/>
    </row>
    <row r="324" spans="1:25" s="141" customFormat="1">
      <c r="A324" s="253">
        <v>104</v>
      </c>
      <c r="B324" s="254">
        <v>43046</v>
      </c>
      <c r="C324" s="254"/>
      <c r="D324" s="255" t="s">
        <v>857</v>
      </c>
      <c r="E324" s="253" t="s">
        <v>280</v>
      </c>
      <c r="F324" s="256">
        <v>740</v>
      </c>
      <c r="G324" s="253"/>
      <c r="H324" s="253">
        <v>892.5</v>
      </c>
      <c r="I324" s="257">
        <v>900</v>
      </c>
      <c r="J324" s="310" t="s">
        <v>2353</v>
      </c>
      <c r="K324" s="215">
        <f t="shared" si="119"/>
        <v>152.5</v>
      </c>
      <c r="L324" s="258">
        <f t="shared" si="118"/>
        <v>0.20608108108108109</v>
      </c>
      <c r="M324" s="259" t="s">
        <v>270</v>
      </c>
      <c r="N324" s="260">
        <v>43052</v>
      </c>
      <c r="O324" s="186"/>
      <c r="R324" s="185"/>
      <c r="S324" s="186"/>
      <c r="T324" s="186"/>
      <c r="U324" s="186"/>
      <c r="V324" s="186"/>
      <c r="W324" s="186"/>
      <c r="X324" s="186"/>
      <c r="Y324" s="186"/>
    </row>
    <row r="325" spans="1:25" s="251" customFormat="1">
      <c r="A325" s="253">
        <v>105</v>
      </c>
      <c r="B325" s="254">
        <v>43073</v>
      </c>
      <c r="C325" s="254"/>
      <c r="D325" s="255" t="s">
        <v>1499</v>
      </c>
      <c r="E325" s="253" t="s">
        <v>280</v>
      </c>
      <c r="F325" s="256">
        <v>118.5</v>
      </c>
      <c r="G325" s="253"/>
      <c r="H325" s="253">
        <v>143.5</v>
      </c>
      <c r="I325" s="257">
        <v>145</v>
      </c>
      <c r="J325" s="310" t="s">
        <v>2407</v>
      </c>
      <c r="K325" s="215">
        <f t="shared" si="119"/>
        <v>25</v>
      </c>
      <c r="L325" s="258">
        <f t="shared" si="118"/>
        <v>0.2109704641350211</v>
      </c>
      <c r="M325" s="259" t="s">
        <v>270</v>
      </c>
      <c r="N325" s="260">
        <v>43097</v>
      </c>
      <c r="O325" s="250"/>
      <c r="R325" s="252"/>
      <c r="S325" s="250"/>
      <c r="T325" s="250"/>
      <c r="U325" s="250"/>
      <c r="V325" s="250"/>
      <c r="W325" s="250"/>
      <c r="X325" s="250"/>
      <c r="Y325" s="250"/>
    </row>
    <row r="326" spans="1:25" s="251" customFormat="1">
      <c r="A326" s="219">
        <v>106</v>
      </c>
      <c r="B326" s="220">
        <v>43074</v>
      </c>
      <c r="C326" s="220"/>
      <c r="D326" s="221" t="s">
        <v>431</v>
      </c>
      <c r="E326" s="219" t="s">
        <v>280</v>
      </c>
      <c r="F326" s="222">
        <v>177.5</v>
      </c>
      <c r="G326" s="223"/>
      <c r="H326" s="223">
        <v>215</v>
      </c>
      <c r="I326" s="223">
        <v>230</v>
      </c>
      <c r="J326" s="314" t="s">
        <v>2420</v>
      </c>
      <c r="K326" s="318">
        <f t="shared" si="119"/>
        <v>37.5</v>
      </c>
      <c r="L326" s="224">
        <f t="shared" si="118"/>
        <v>0.21126760563380281</v>
      </c>
      <c r="M326" s="222" t="s">
        <v>270</v>
      </c>
      <c r="N326" s="225">
        <v>43096</v>
      </c>
      <c r="O326" s="250"/>
      <c r="R326" s="252"/>
      <c r="S326" s="250"/>
      <c r="T326" s="250"/>
      <c r="U326" s="250"/>
      <c r="V326" s="250"/>
      <c r="W326" s="250"/>
      <c r="X326" s="250"/>
      <c r="Y326" s="250"/>
    </row>
    <row r="327" spans="1:25" s="251" customFormat="1">
      <c r="A327" s="261">
        <v>107</v>
      </c>
      <c r="B327" s="262">
        <v>43090</v>
      </c>
      <c r="C327" s="262"/>
      <c r="D327" s="269" t="s">
        <v>1033</v>
      </c>
      <c r="E327" s="261" t="s">
        <v>280</v>
      </c>
      <c r="F327" s="263" t="s">
        <v>2417</v>
      </c>
      <c r="G327" s="261"/>
      <c r="H327" s="261"/>
      <c r="I327" s="264">
        <v>872</v>
      </c>
      <c r="J327" s="307" t="s">
        <v>269</v>
      </c>
      <c r="K327" s="266"/>
      <c r="L327" s="267"/>
      <c r="M327" s="265"/>
      <c r="N327" s="268"/>
      <c r="O327" s="250"/>
      <c r="R327" s="252"/>
      <c r="S327" s="250"/>
      <c r="T327" s="250"/>
      <c r="U327" s="250"/>
      <c r="V327" s="250"/>
      <c r="W327" s="250"/>
      <c r="X327" s="250"/>
      <c r="Y327" s="250"/>
    </row>
    <row r="328" spans="1:25" s="141" customFormat="1">
      <c r="A328" s="253">
        <v>108</v>
      </c>
      <c r="B328" s="254">
        <v>43098</v>
      </c>
      <c r="C328" s="254"/>
      <c r="D328" s="255" t="s">
        <v>1967</v>
      </c>
      <c r="E328" s="253" t="s">
        <v>280</v>
      </c>
      <c r="F328" s="256">
        <v>435</v>
      </c>
      <c r="G328" s="253"/>
      <c r="H328" s="253">
        <v>542.5</v>
      </c>
      <c r="I328" s="257">
        <v>539</v>
      </c>
      <c r="J328" s="310" t="s">
        <v>334</v>
      </c>
      <c r="K328" s="215">
        <f t="shared" ref="K328:K329" si="120">H328-F328</f>
        <v>107.5</v>
      </c>
      <c r="L328" s="258">
        <f>K328/F328</f>
        <v>0.2471264367816092</v>
      </c>
      <c r="M328" s="259" t="s">
        <v>270</v>
      </c>
      <c r="N328" s="260">
        <v>43206</v>
      </c>
      <c r="O328" s="186"/>
      <c r="R328" s="185"/>
      <c r="S328" s="186"/>
      <c r="T328" s="186"/>
      <c r="U328" s="186"/>
      <c r="V328" s="186"/>
      <c r="W328" s="186"/>
      <c r="X328" s="186"/>
      <c r="Y328" s="186"/>
    </row>
    <row r="329" spans="1:25" s="141" customFormat="1">
      <c r="A329" s="253">
        <v>109</v>
      </c>
      <c r="B329" s="254">
        <v>43098</v>
      </c>
      <c r="C329" s="254"/>
      <c r="D329" s="255" t="s">
        <v>1871</v>
      </c>
      <c r="E329" s="253" t="s">
        <v>280</v>
      </c>
      <c r="F329" s="256">
        <v>885</v>
      </c>
      <c r="G329" s="253"/>
      <c r="H329" s="253">
        <v>1090</v>
      </c>
      <c r="I329" s="257">
        <v>1084</v>
      </c>
      <c r="J329" s="310" t="s">
        <v>334</v>
      </c>
      <c r="K329" s="215">
        <f t="shared" si="120"/>
        <v>205</v>
      </c>
      <c r="L329" s="258">
        <f>K329/F329</f>
        <v>0.23163841807909605</v>
      </c>
      <c r="M329" s="259" t="s">
        <v>270</v>
      </c>
      <c r="N329" s="260">
        <v>43213</v>
      </c>
      <c r="O329" s="186"/>
      <c r="R329" s="185"/>
      <c r="S329" s="186"/>
      <c r="T329" s="186"/>
      <c r="U329" s="186"/>
      <c r="V329" s="186"/>
      <c r="W329" s="186"/>
      <c r="X329" s="186"/>
      <c r="Y329" s="186"/>
    </row>
    <row r="330" spans="1:25" s="251" customFormat="1">
      <c r="A330" s="261">
        <v>110</v>
      </c>
      <c r="B330" s="262">
        <v>43138</v>
      </c>
      <c r="C330" s="262"/>
      <c r="D330" s="228" t="s">
        <v>826</v>
      </c>
      <c r="E330" s="226" t="s">
        <v>280</v>
      </c>
      <c r="F330" s="184" t="s">
        <v>2450</v>
      </c>
      <c r="G330" s="230"/>
      <c r="H330" s="230"/>
      <c r="I330" s="230">
        <v>190</v>
      </c>
      <c r="J330" s="307" t="s">
        <v>269</v>
      </c>
      <c r="K330" s="266"/>
      <c r="L330" s="267"/>
      <c r="M330" s="265"/>
      <c r="N330" s="268"/>
      <c r="O330" s="250"/>
      <c r="R330" s="252"/>
      <c r="S330" s="250"/>
      <c r="T330" s="250"/>
      <c r="U330" s="250"/>
      <c r="V330" s="250"/>
      <c r="W330" s="250"/>
      <c r="X330" s="250"/>
      <c r="Y330" s="250"/>
    </row>
    <row r="331" spans="1:25" s="251" customFormat="1">
      <c r="A331" s="261">
        <v>111</v>
      </c>
      <c r="B331" s="262">
        <v>43158</v>
      </c>
      <c r="C331" s="262"/>
      <c r="D331" s="228" t="s">
        <v>1216</v>
      </c>
      <c r="E331" s="261" t="s">
        <v>280</v>
      </c>
      <c r="F331" s="263" t="s">
        <v>2655</v>
      </c>
      <c r="G331" s="261"/>
      <c r="H331" s="261"/>
      <c r="I331" s="264">
        <v>398</v>
      </c>
      <c r="J331" s="307" t="s">
        <v>269</v>
      </c>
      <c r="K331" s="230"/>
      <c r="L331" s="226"/>
      <c r="M331" s="231"/>
      <c r="N331" s="232"/>
      <c r="O331" s="250"/>
      <c r="R331" s="252"/>
      <c r="S331" s="250"/>
      <c r="T331" s="250"/>
      <c r="U331" s="250"/>
      <c r="V331" s="250"/>
      <c r="W331" s="250"/>
      <c r="X331" s="250"/>
      <c r="Y331" s="250"/>
    </row>
    <row r="332" spans="1:25" s="251" customFormat="1">
      <c r="A332" s="261">
        <v>112</v>
      </c>
      <c r="B332" s="286">
        <v>43164</v>
      </c>
      <c r="C332" s="286"/>
      <c r="D332" s="228" t="s">
        <v>110</v>
      </c>
      <c r="E332" s="285" t="s">
        <v>280</v>
      </c>
      <c r="F332" s="287" t="s">
        <v>2658</v>
      </c>
      <c r="G332" s="285"/>
      <c r="H332" s="285"/>
      <c r="I332" s="288">
        <v>672</v>
      </c>
      <c r="J332" s="313" t="s">
        <v>269</v>
      </c>
      <c r="K332" s="266"/>
      <c r="L332" s="267"/>
      <c r="M332" s="265"/>
      <c r="N332" s="268"/>
      <c r="O332" s="250"/>
      <c r="R332" s="252"/>
      <c r="S332" s="250"/>
      <c r="T332" s="250"/>
      <c r="U332" s="250"/>
      <c r="V332" s="250"/>
      <c r="W332" s="250"/>
      <c r="X332" s="250"/>
      <c r="Y332" s="250"/>
    </row>
    <row r="333" spans="1:25" s="251" customFormat="1">
      <c r="A333" s="219">
        <v>113</v>
      </c>
      <c r="B333" s="220">
        <v>43192</v>
      </c>
      <c r="C333" s="220"/>
      <c r="D333" s="221" t="s">
        <v>752</v>
      </c>
      <c r="E333" s="219" t="s">
        <v>280</v>
      </c>
      <c r="F333" s="222">
        <v>492.5</v>
      </c>
      <c r="G333" s="223"/>
      <c r="H333" s="223">
        <v>589</v>
      </c>
      <c r="I333" s="223">
        <v>613</v>
      </c>
      <c r="J333" s="314" t="s">
        <v>2420</v>
      </c>
      <c r="K333" s="318">
        <f t="shared" ref="K333" si="121">H333-F333</f>
        <v>96.5</v>
      </c>
      <c r="L333" s="224">
        <f t="shared" ref="L333" si="122">K333/F333</f>
        <v>0.19593908629441625</v>
      </c>
      <c r="M333" s="222" t="s">
        <v>270</v>
      </c>
      <c r="N333" s="225">
        <v>43333</v>
      </c>
      <c r="O333" s="250"/>
      <c r="R333" s="252"/>
      <c r="S333" s="250"/>
      <c r="T333" s="250"/>
      <c r="U333" s="250"/>
      <c r="V333" s="250"/>
      <c r="W333" s="250"/>
      <c r="X333" s="250"/>
      <c r="Y333" s="250"/>
    </row>
    <row r="334" spans="1:25" s="251" customFormat="1">
      <c r="A334" s="285">
        <v>114</v>
      </c>
      <c r="B334" s="286">
        <v>43194</v>
      </c>
      <c r="C334" s="286"/>
      <c r="D334" s="301" t="s">
        <v>315</v>
      </c>
      <c r="E334" s="285" t="s">
        <v>280</v>
      </c>
      <c r="F334" s="287" t="s">
        <v>2673</v>
      </c>
      <c r="G334" s="285"/>
      <c r="H334" s="285"/>
      <c r="I334" s="288">
        <v>180</v>
      </c>
      <c r="J334" s="305" t="s">
        <v>269</v>
      </c>
      <c r="K334" s="289"/>
      <c r="L334" s="290"/>
      <c r="M334" s="291"/>
      <c r="N334" s="292"/>
      <c r="O334" s="250"/>
      <c r="R334" s="252"/>
      <c r="S334" s="250"/>
      <c r="T334" s="250"/>
      <c r="U334" s="250"/>
      <c r="V334" s="250"/>
      <c r="W334" s="250"/>
      <c r="X334" s="250"/>
      <c r="Y334" s="250"/>
    </row>
    <row r="335" spans="1:25" s="251" customFormat="1">
      <c r="A335" s="233">
        <v>115</v>
      </c>
      <c r="B335" s="234">
        <v>43209</v>
      </c>
      <c r="C335" s="234"/>
      <c r="D335" s="235" t="s">
        <v>1167</v>
      </c>
      <c r="E335" s="236" t="s">
        <v>280</v>
      </c>
      <c r="F335" s="233">
        <v>430</v>
      </c>
      <c r="G335" s="233"/>
      <c r="H335" s="237">
        <v>220</v>
      </c>
      <c r="I335" s="238">
        <v>537</v>
      </c>
      <c r="J335" s="329" t="s">
        <v>2920</v>
      </c>
      <c r="K335" s="319">
        <f t="shared" ref="K335" si="123">H335-F335</f>
        <v>-210</v>
      </c>
      <c r="L335" s="240">
        <f t="shared" ref="L335" si="124">K335/F335</f>
        <v>-0.48837209302325579</v>
      </c>
      <c r="M335" s="241" t="s">
        <v>1896</v>
      </c>
      <c r="N335" s="242">
        <v>43252</v>
      </c>
      <c r="O335" s="250"/>
      <c r="R335" s="252"/>
      <c r="S335" s="250"/>
      <c r="T335" s="250"/>
      <c r="U335" s="250"/>
      <c r="V335" s="250"/>
      <c r="W335" s="250"/>
      <c r="X335" s="250"/>
      <c r="Y335" s="250"/>
    </row>
    <row r="336" spans="1:25" s="251" customFormat="1">
      <c r="A336" s="285">
        <v>116</v>
      </c>
      <c r="B336" s="286">
        <v>43220</v>
      </c>
      <c r="C336" s="286"/>
      <c r="D336" s="301" t="s">
        <v>876</v>
      </c>
      <c r="E336" s="285" t="s">
        <v>280</v>
      </c>
      <c r="F336" s="287" t="s">
        <v>2701</v>
      </c>
      <c r="G336" s="285"/>
      <c r="H336" s="285"/>
      <c r="I336" s="288">
        <v>196</v>
      </c>
      <c r="J336" s="305" t="s">
        <v>269</v>
      </c>
      <c r="K336" s="289"/>
      <c r="L336" s="290"/>
      <c r="M336" s="291"/>
      <c r="N336" s="292"/>
      <c r="O336" s="250"/>
      <c r="R336" s="252"/>
      <c r="S336" s="250"/>
      <c r="T336" s="250"/>
      <c r="U336" s="250"/>
      <c r="V336" s="250"/>
      <c r="W336" s="250"/>
      <c r="X336" s="250"/>
      <c r="Y336" s="250"/>
    </row>
    <row r="337" spans="1:25" s="251" customFormat="1">
      <c r="A337" s="285">
        <v>117</v>
      </c>
      <c r="B337" s="286">
        <v>43237</v>
      </c>
      <c r="C337" s="286"/>
      <c r="D337" s="301" t="s">
        <v>1360</v>
      </c>
      <c r="E337" s="285" t="s">
        <v>280</v>
      </c>
      <c r="F337" s="287" t="s">
        <v>316</v>
      </c>
      <c r="G337" s="285"/>
      <c r="H337" s="285"/>
      <c r="I337" s="288">
        <v>348</v>
      </c>
      <c r="J337" s="305" t="s">
        <v>269</v>
      </c>
      <c r="K337" s="289"/>
      <c r="L337" s="290"/>
      <c r="M337" s="291"/>
      <c r="N337" s="292"/>
      <c r="O337" s="250"/>
      <c r="R337" s="252"/>
      <c r="S337" s="250"/>
      <c r="T337" s="250"/>
      <c r="U337" s="250"/>
      <c r="V337" s="250"/>
      <c r="W337" s="250"/>
      <c r="X337" s="250"/>
      <c r="Y337" s="250"/>
    </row>
    <row r="338" spans="1:25" s="251" customFormat="1">
      <c r="A338" s="285">
        <v>118</v>
      </c>
      <c r="B338" s="286">
        <v>43258</v>
      </c>
      <c r="C338" s="286"/>
      <c r="D338" s="301" t="s">
        <v>1048</v>
      </c>
      <c r="E338" s="285" t="s">
        <v>280</v>
      </c>
      <c r="F338" s="263" t="s">
        <v>2922</v>
      </c>
      <c r="G338" s="285"/>
      <c r="H338" s="285"/>
      <c r="I338" s="288">
        <v>439</v>
      </c>
      <c r="J338" s="305" t="s">
        <v>269</v>
      </c>
      <c r="K338" s="289"/>
      <c r="L338" s="290"/>
      <c r="M338" s="291"/>
      <c r="N338" s="292"/>
      <c r="O338" s="250"/>
      <c r="R338" s="252"/>
      <c r="S338" s="250"/>
      <c r="T338" s="250"/>
      <c r="U338" s="250"/>
      <c r="V338" s="250"/>
      <c r="W338" s="250"/>
      <c r="X338" s="250"/>
      <c r="Y338" s="250"/>
    </row>
    <row r="339" spans="1:25" s="251" customFormat="1">
      <c r="A339" s="285">
        <v>119</v>
      </c>
      <c r="B339" s="286">
        <v>43285</v>
      </c>
      <c r="C339" s="286"/>
      <c r="D339" s="301" t="s">
        <v>40</v>
      </c>
      <c r="E339" s="285" t="s">
        <v>280</v>
      </c>
      <c r="F339" s="263" t="s">
        <v>2951</v>
      </c>
      <c r="G339" s="285"/>
      <c r="H339" s="285"/>
      <c r="I339" s="288">
        <v>170</v>
      </c>
      <c r="J339" s="305" t="s">
        <v>269</v>
      </c>
      <c r="K339" s="289"/>
      <c r="L339" s="290"/>
      <c r="M339" s="291"/>
      <c r="N339" s="292"/>
      <c r="O339" s="250"/>
      <c r="R339" s="252"/>
      <c r="S339" s="250"/>
      <c r="T339" s="250"/>
      <c r="U339" s="250"/>
      <c r="V339" s="250"/>
      <c r="W339" s="250"/>
      <c r="X339" s="250"/>
      <c r="Y339" s="250"/>
    </row>
    <row r="340" spans="1:25" s="251" customFormat="1">
      <c r="A340" s="285">
        <v>120</v>
      </c>
      <c r="B340" s="286">
        <v>43294</v>
      </c>
      <c r="C340" s="286"/>
      <c r="D340" s="301" t="s">
        <v>1972</v>
      </c>
      <c r="E340" s="285" t="s">
        <v>280</v>
      </c>
      <c r="F340" s="263" t="s">
        <v>2962</v>
      </c>
      <c r="G340" s="285"/>
      <c r="H340" s="285"/>
      <c r="I340" s="288">
        <v>59</v>
      </c>
      <c r="J340" s="305" t="s">
        <v>269</v>
      </c>
      <c r="K340" s="289"/>
      <c r="L340" s="290"/>
      <c r="M340" s="291"/>
      <c r="N340" s="292"/>
      <c r="O340" s="250"/>
      <c r="R340" s="252"/>
      <c r="S340" s="250"/>
      <c r="T340" s="250"/>
      <c r="U340" s="250"/>
      <c r="V340" s="250"/>
      <c r="W340" s="250"/>
      <c r="X340" s="250"/>
      <c r="Y340" s="250"/>
    </row>
    <row r="341" spans="1:25" s="251" customFormat="1">
      <c r="A341" s="285">
        <v>121</v>
      </c>
      <c r="B341" s="286">
        <v>43306</v>
      </c>
      <c r="C341" s="286"/>
      <c r="D341" s="301" t="s">
        <v>1870</v>
      </c>
      <c r="E341" s="285" t="s">
        <v>280</v>
      </c>
      <c r="F341" s="263" t="s">
        <v>2984</v>
      </c>
      <c r="G341" s="285"/>
      <c r="H341" s="285"/>
      <c r="I341" s="288">
        <v>44</v>
      </c>
      <c r="J341" s="305" t="s">
        <v>269</v>
      </c>
      <c r="K341" s="289"/>
      <c r="L341" s="290"/>
      <c r="M341" s="291"/>
      <c r="N341" s="292"/>
      <c r="O341" s="250"/>
      <c r="R341" s="252"/>
      <c r="S341" s="250"/>
      <c r="T341" s="250"/>
      <c r="U341" s="250"/>
      <c r="V341" s="250"/>
      <c r="W341" s="250"/>
      <c r="X341" s="250"/>
      <c r="Y341" s="250"/>
    </row>
    <row r="342" spans="1:25" s="251" customFormat="1">
      <c r="A342" s="285">
        <v>122</v>
      </c>
      <c r="B342" s="286">
        <v>43318</v>
      </c>
      <c r="C342" s="286"/>
      <c r="D342" s="301" t="s">
        <v>773</v>
      </c>
      <c r="E342" s="285" t="s">
        <v>280</v>
      </c>
      <c r="F342" s="263" t="s">
        <v>3002</v>
      </c>
      <c r="G342" s="285"/>
      <c r="H342" s="285"/>
      <c r="I342" s="288">
        <v>182</v>
      </c>
      <c r="J342" s="305" t="s">
        <v>269</v>
      </c>
      <c r="K342" s="289"/>
      <c r="L342" s="290"/>
      <c r="M342" s="291"/>
      <c r="N342" s="292"/>
      <c r="O342" s="250"/>
      <c r="R342" s="252"/>
      <c r="S342" s="250"/>
      <c r="T342" s="250"/>
      <c r="U342" s="250"/>
      <c r="V342" s="250"/>
      <c r="W342" s="250"/>
      <c r="X342" s="250"/>
      <c r="Y342" s="250"/>
    </row>
    <row r="343" spans="1:25" s="251" customFormat="1">
      <c r="A343" s="285">
        <v>123</v>
      </c>
      <c r="B343" s="286">
        <v>43335</v>
      </c>
      <c r="C343" s="286"/>
      <c r="D343" s="301" t="s">
        <v>948</v>
      </c>
      <c r="E343" s="285" t="s">
        <v>280</v>
      </c>
      <c r="F343" s="263" t="s">
        <v>3014</v>
      </c>
      <c r="G343" s="285"/>
      <c r="H343" s="285"/>
      <c r="I343" s="288">
        <v>364</v>
      </c>
      <c r="J343" s="305" t="s">
        <v>269</v>
      </c>
      <c r="K343" s="289"/>
      <c r="L343" s="290"/>
      <c r="M343" s="291"/>
      <c r="N343" s="292"/>
      <c r="O343" s="250"/>
      <c r="R343" s="252"/>
      <c r="S343" s="250"/>
      <c r="T343" s="250"/>
      <c r="U343" s="250"/>
      <c r="V343" s="250"/>
      <c r="W343" s="250"/>
      <c r="X343" s="250"/>
      <c r="Y343" s="250"/>
    </row>
    <row r="344" spans="1:25" s="251" customFormat="1">
      <c r="A344" s="285">
        <v>124</v>
      </c>
      <c r="B344" s="286">
        <v>43341</v>
      </c>
      <c r="C344" s="286"/>
      <c r="D344" s="505" t="s">
        <v>834</v>
      </c>
      <c r="E344" s="285" t="s">
        <v>280</v>
      </c>
      <c r="F344" s="263" t="s">
        <v>3023</v>
      </c>
      <c r="G344" s="285"/>
      <c r="H344" s="285"/>
      <c r="I344" s="288">
        <v>635</v>
      </c>
      <c r="J344" s="305" t="s">
        <v>269</v>
      </c>
      <c r="K344" s="289"/>
      <c r="L344" s="290"/>
      <c r="M344" s="291"/>
      <c r="N344" s="292"/>
      <c r="O344" s="250"/>
      <c r="R344" s="252"/>
      <c r="S344" s="250"/>
      <c r="T344" s="250"/>
      <c r="U344" s="250"/>
      <c r="V344" s="250"/>
      <c r="W344" s="250"/>
      <c r="X344" s="250"/>
      <c r="Y344" s="250"/>
    </row>
    <row r="345" spans="1:25" s="251" customFormat="1">
      <c r="A345" s="285">
        <v>125</v>
      </c>
      <c r="B345" s="286">
        <v>43395</v>
      </c>
      <c r="C345" s="286"/>
      <c r="D345" s="505" t="s">
        <v>763</v>
      </c>
      <c r="E345" s="285" t="s">
        <v>280</v>
      </c>
      <c r="F345" s="263" t="s">
        <v>3650</v>
      </c>
      <c r="G345" s="285"/>
      <c r="H345" s="285"/>
      <c r="I345" s="288">
        <v>570</v>
      </c>
      <c r="J345" s="305" t="s">
        <v>269</v>
      </c>
      <c r="K345" s="289"/>
      <c r="L345" s="290"/>
      <c r="M345" s="291"/>
      <c r="N345" s="292"/>
      <c r="O345" s="250"/>
      <c r="R345" s="252"/>
      <c r="S345" s="250"/>
      <c r="T345" s="250"/>
      <c r="U345" s="250"/>
      <c r="V345" s="250"/>
      <c r="W345" s="250"/>
      <c r="X345" s="250"/>
      <c r="Y345" s="250"/>
    </row>
    <row r="346" spans="1:25" s="251" customFormat="1">
      <c r="A346" s="285">
        <v>126</v>
      </c>
      <c r="B346" s="286">
        <v>43396</v>
      </c>
      <c r="C346" s="286"/>
      <c r="D346" s="505" t="s">
        <v>3279</v>
      </c>
      <c r="E346" s="285" t="s">
        <v>280</v>
      </c>
      <c r="F346" s="263" t="s">
        <v>3669</v>
      </c>
      <c r="G346" s="285"/>
      <c r="H346" s="285"/>
      <c r="I346" s="288">
        <v>191</v>
      </c>
      <c r="J346" s="305" t="s">
        <v>269</v>
      </c>
      <c r="K346" s="289"/>
      <c r="L346" s="290"/>
      <c r="M346" s="291"/>
      <c r="N346" s="292"/>
      <c r="O346" s="250"/>
      <c r="R346" s="252"/>
      <c r="S346" s="250"/>
      <c r="T346" s="250"/>
      <c r="U346" s="250"/>
      <c r="V346" s="250"/>
      <c r="W346" s="250"/>
      <c r="X346" s="250"/>
      <c r="Y346" s="250"/>
    </row>
    <row r="347" spans="1:25" s="251" customFormat="1">
      <c r="A347" s="285">
        <v>127</v>
      </c>
      <c r="B347" s="286">
        <v>43397</v>
      </c>
      <c r="C347" s="286"/>
      <c r="D347" s="505" t="s">
        <v>850</v>
      </c>
      <c r="E347" s="285" t="s">
        <v>280</v>
      </c>
      <c r="F347" s="263" t="s">
        <v>3694</v>
      </c>
      <c r="G347" s="285"/>
      <c r="H347" s="285"/>
      <c r="I347" s="288">
        <v>872</v>
      </c>
      <c r="J347" s="305" t="s">
        <v>269</v>
      </c>
      <c r="K347" s="289"/>
      <c r="L347" s="290"/>
      <c r="M347" s="291"/>
      <c r="N347" s="292"/>
      <c r="O347" s="250"/>
      <c r="R347" s="252"/>
      <c r="S347" s="250"/>
      <c r="T347" s="250"/>
      <c r="U347" s="250"/>
      <c r="V347" s="250"/>
      <c r="W347" s="250"/>
      <c r="X347" s="250"/>
      <c r="Y347" s="250"/>
    </row>
    <row r="348" spans="1:25" s="251" customFormat="1">
      <c r="A348" s="285">
        <v>128</v>
      </c>
      <c r="B348" s="286">
        <v>43398</v>
      </c>
      <c r="C348" s="286"/>
      <c r="D348" s="505" t="s">
        <v>345</v>
      </c>
      <c r="E348" s="285" t="s">
        <v>280</v>
      </c>
      <c r="F348" s="263" t="s">
        <v>3694</v>
      </c>
      <c r="G348" s="285"/>
      <c r="H348" s="285"/>
      <c r="I348" s="288">
        <v>890</v>
      </c>
      <c r="J348" s="305" t="s">
        <v>269</v>
      </c>
      <c r="K348" s="289"/>
      <c r="L348" s="290"/>
      <c r="M348" s="291"/>
      <c r="N348" s="292"/>
      <c r="O348" s="250"/>
      <c r="R348" s="252"/>
      <c r="S348" s="250"/>
      <c r="T348" s="250"/>
      <c r="U348" s="250"/>
      <c r="V348" s="250"/>
      <c r="W348" s="250"/>
      <c r="X348" s="250"/>
      <c r="Y348" s="250"/>
    </row>
    <row r="349" spans="1:25" s="251" customFormat="1">
      <c r="A349" s="285">
        <v>129</v>
      </c>
      <c r="B349" s="286">
        <v>43398</v>
      </c>
      <c r="C349" s="286"/>
      <c r="D349" s="505" t="s">
        <v>681</v>
      </c>
      <c r="E349" s="285" t="s">
        <v>280</v>
      </c>
      <c r="F349" s="263" t="s">
        <v>3705</v>
      </c>
      <c r="G349" s="285"/>
      <c r="H349" s="285"/>
      <c r="I349" s="288">
        <v>209</v>
      </c>
      <c r="J349" s="305" t="s">
        <v>269</v>
      </c>
      <c r="K349" s="289"/>
      <c r="L349" s="290"/>
      <c r="M349" s="291"/>
      <c r="N349" s="292"/>
      <c r="O349" s="250"/>
      <c r="R349" s="252"/>
      <c r="S349" s="250"/>
      <c r="T349" s="250"/>
      <c r="U349" s="250"/>
      <c r="V349" s="250"/>
      <c r="W349" s="250"/>
      <c r="X349" s="250"/>
      <c r="Y349" s="250"/>
    </row>
    <row r="350" spans="1:25" s="251" customFormat="1">
      <c r="A350" s="285">
        <v>130</v>
      </c>
      <c r="B350" s="286">
        <v>43399</v>
      </c>
      <c r="C350" s="286"/>
      <c r="D350" s="505" t="s">
        <v>3088</v>
      </c>
      <c r="E350" s="285" t="s">
        <v>280</v>
      </c>
      <c r="F350" s="263" t="s">
        <v>3751</v>
      </c>
      <c r="G350" s="285"/>
      <c r="H350" s="285"/>
      <c r="I350" s="288">
        <v>297</v>
      </c>
      <c r="J350" s="305" t="s">
        <v>269</v>
      </c>
      <c r="K350" s="289"/>
      <c r="L350" s="290"/>
      <c r="M350" s="291"/>
      <c r="N350" s="292"/>
      <c r="O350" s="250"/>
      <c r="R350" s="252"/>
      <c r="S350" s="250"/>
      <c r="T350" s="250"/>
      <c r="U350" s="250"/>
      <c r="V350" s="250"/>
      <c r="W350" s="250"/>
      <c r="X350" s="250"/>
      <c r="Y350" s="250"/>
    </row>
    <row r="351" spans="1:25" s="251" customFormat="1">
      <c r="A351" s="285"/>
      <c r="B351" s="262"/>
      <c r="C351" s="262"/>
      <c r="D351" s="505"/>
      <c r="E351" s="285"/>
      <c r="F351" s="287"/>
      <c r="G351" s="285"/>
      <c r="H351" s="285"/>
      <c r="I351" s="288"/>
      <c r="J351" s="305"/>
      <c r="K351" s="289"/>
      <c r="L351" s="290"/>
      <c r="M351" s="291"/>
      <c r="N351" s="292"/>
      <c r="O351" s="250"/>
      <c r="R351" s="252"/>
      <c r="S351" s="250"/>
      <c r="T351" s="250"/>
      <c r="U351" s="250"/>
      <c r="V351" s="250"/>
      <c r="W351" s="250"/>
      <c r="X351" s="250"/>
      <c r="Y351" s="250"/>
    </row>
    <row r="352" spans="1:25" s="251" customFormat="1">
      <c r="A352" s="285"/>
      <c r="B352" s="509"/>
      <c r="C352" s="509"/>
      <c r="D352" s="510"/>
      <c r="E352" s="285"/>
      <c r="F352" s="287"/>
      <c r="G352" s="285"/>
      <c r="H352" s="285"/>
      <c r="I352" s="288"/>
      <c r="J352" s="305"/>
      <c r="K352" s="289"/>
      <c r="L352" s="290"/>
      <c r="M352" s="291"/>
      <c r="N352" s="292"/>
      <c r="O352" s="250"/>
      <c r="R352" s="252"/>
      <c r="S352" s="250"/>
      <c r="T352" s="250"/>
      <c r="U352" s="250"/>
      <c r="V352" s="250"/>
      <c r="W352" s="250"/>
      <c r="X352" s="250"/>
      <c r="Y352" s="250"/>
    </row>
    <row r="353" spans="1:26" s="251" customFormat="1">
      <c r="A353" s="285"/>
      <c r="B353" s="286"/>
      <c r="C353" s="286"/>
      <c r="D353" s="301"/>
      <c r="E353" s="285"/>
      <c r="F353" s="287" t="s">
        <v>364</v>
      </c>
      <c r="G353" s="285"/>
      <c r="H353" s="285"/>
      <c r="I353" s="288"/>
      <c r="J353" s="305"/>
      <c r="K353" s="289"/>
      <c r="L353" s="290"/>
      <c r="M353" s="291"/>
      <c r="N353" s="292"/>
      <c r="O353" s="250"/>
      <c r="R353" s="252"/>
      <c r="S353" s="250"/>
      <c r="T353" s="250"/>
      <c r="U353" s="250"/>
      <c r="V353" s="250"/>
      <c r="W353" s="250"/>
      <c r="X353" s="250"/>
      <c r="Y353" s="250"/>
    </row>
    <row r="354" spans="1:26">
      <c r="A354" s="93"/>
      <c r="B354" s="94"/>
      <c r="C354" s="94"/>
      <c r="D354" s="95"/>
      <c r="E354" s="96"/>
      <c r="F354" s="170"/>
      <c r="G354" s="86"/>
      <c r="H354" s="157"/>
      <c r="I354" s="173"/>
      <c r="J354" s="150"/>
      <c r="K354" s="87"/>
      <c r="L354" s="87"/>
      <c r="M354" s="87"/>
      <c r="N354" s="18"/>
      <c r="O354" s="9"/>
      <c r="P354" s="1"/>
      <c r="Q354" s="1"/>
      <c r="R354" s="87"/>
      <c r="S354" s="18"/>
      <c r="T354" s="18"/>
      <c r="U354" s="18"/>
      <c r="V354" s="18"/>
      <c r="W354" s="18"/>
      <c r="X354" s="18"/>
      <c r="Y354" s="18"/>
      <c r="Z354" s="18"/>
    </row>
    <row r="355" spans="1:26">
      <c r="A355" s="43" t="s">
        <v>172</v>
      </c>
      <c r="B355" s="18"/>
      <c r="C355" s="18"/>
      <c r="D355" s="18"/>
      <c r="E355" s="18"/>
      <c r="F355" s="87"/>
      <c r="G355" s="87"/>
      <c r="H355" s="87"/>
      <c r="I355" s="87"/>
      <c r="J355" s="140"/>
      <c r="K355" s="87"/>
      <c r="L355" s="87"/>
      <c r="M355" s="87"/>
      <c r="N355" s="18"/>
      <c r="O355" s="9"/>
      <c r="P355" s="1"/>
      <c r="Q355" s="1"/>
      <c r="R355" s="87"/>
      <c r="S355" s="18"/>
      <c r="T355" s="18"/>
      <c r="U355" s="18"/>
      <c r="V355" s="18"/>
      <c r="W355" s="18"/>
      <c r="X355" s="18"/>
      <c r="Y355" s="18"/>
      <c r="Z355" s="18"/>
    </row>
    <row r="356" spans="1:26">
      <c r="A356" s="37" t="s">
        <v>173</v>
      </c>
      <c r="B356" s="18"/>
      <c r="C356" s="18"/>
      <c r="D356" s="18"/>
      <c r="E356" s="18"/>
      <c r="F356" s="87"/>
      <c r="G356" s="87"/>
      <c r="H356" s="87"/>
      <c r="I356" s="87"/>
      <c r="J356" s="140"/>
      <c r="K356" s="87"/>
      <c r="L356" s="87"/>
      <c r="M356" s="87"/>
      <c r="N356" s="18"/>
      <c r="O356" s="9"/>
      <c r="P356" s="1"/>
      <c r="Q356" s="1"/>
      <c r="R356" s="87"/>
      <c r="S356" s="18"/>
      <c r="T356" s="18"/>
      <c r="U356" s="18"/>
      <c r="V356" s="18"/>
      <c r="W356" s="18"/>
      <c r="X356" s="18"/>
      <c r="Y356" s="18"/>
      <c r="Z356" s="18"/>
    </row>
    <row r="357" spans="1:26">
      <c r="A357" s="37" t="s">
        <v>174</v>
      </c>
      <c r="B357" s="18"/>
      <c r="C357" s="18"/>
      <c r="D357" s="18"/>
      <c r="E357" s="18"/>
      <c r="F357" s="87"/>
      <c r="G357" s="87"/>
      <c r="H357" s="87"/>
      <c r="I357" s="87"/>
      <c r="J357" s="140"/>
      <c r="K357" s="87"/>
      <c r="L357" s="87"/>
      <c r="M357" s="87"/>
      <c r="N357" s="18"/>
      <c r="O357" s="9"/>
      <c r="P357" s="1"/>
      <c r="Q357" s="1"/>
      <c r="R357" s="87"/>
      <c r="S357" s="18"/>
      <c r="T357" s="18"/>
      <c r="U357" s="18"/>
      <c r="V357" s="18"/>
      <c r="W357" s="18"/>
      <c r="X357" s="18"/>
      <c r="Y357" s="18"/>
      <c r="Z357" s="18"/>
    </row>
    <row r="358" spans="1:26">
      <c r="A358" s="37" t="s">
        <v>175</v>
      </c>
      <c r="B358" s="18"/>
      <c r="C358" s="18"/>
      <c r="D358" s="18"/>
      <c r="E358" s="18"/>
      <c r="F358" s="87"/>
      <c r="G358" s="87"/>
      <c r="H358" s="87"/>
      <c r="I358" s="87"/>
      <c r="J358" s="140"/>
      <c r="K358" s="87"/>
      <c r="L358" s="87"/>
      <c r="M358" s="87"/>
      <c r="N358" s="18"/>
      <c r="O358" s="9"/>
      <c r="P358" s="18"/>
      <c r="Q358" s="18"/>
      <c r="R358" s="87"/>
      <c r="S358" s="18"/>
      <c r="T358" s="18"/>
      <c r="U358" s="18"/>
      <c r="V358" s="18"/>
      <c r="W358" s="18"/>
      <c r="X358" s="18"/>
      <c r="Y358" s="18"/>
      <c r="Z358" s="18"/>
    </row>
    <row r="359" spans="1:26">
      <c r="A359" s="44" t="s">
        <v>176</v>
      </c>
      <c r="B359" s="18"/>
      <c r="C359" s="18"/>
      <c r="D359" s="18"/>
      <c r="E359" s="18"/>
      <c r="F359" s="87"/>
      <c r="G359" s="87"/>
      <c r="H359" s="87"/>
      <c r="I359" s="87"/>
      <c r="J359" s="140"/>
      <c r="K359" s="87"/>
      <c r="L359" s="87"/>
      <c r="M359" s="87"/>
      <c r="N359" s="18"/>
      <c r="O359" s="9"/>
      <c r="P359" s="18"/>
      <c r="Q359" s="18"/>
      <c r="R359" s="87"/>
      <c r="S359" s="18"/>
      <c r="T359" s="18"/>
      <c r="U359" s="18"/>
      <c r="V359" s="18"/>
      <c r="W359" s="18"/>
      <c r="X359" s="18"/>
      <c r="Y359" s="18"/>
      <c r="Z359" s="18"/>
    </row>
    <row r="360" spans="1:26">
      <c r="A360" s="44" t="s">
        <v>177</v>
      </c>
      <c r="B360" s="18"/>
      <c r="C360" s="18"/>
      <c r="D360" s="18"/>
      <c r="E360" s="18"/>
      <c r="F360" s="87"/>
      <c r="G360" s="87"/>
      <c r="H360" s="87"/>
      <c r="I360" s="87"/>
      <c r="J360" s="140"/>
      <c r="K360" s="87"/>
      <c r="L360" s="87"/>
      <c r="M360" s="87"/>
      <c r="N360" s="18"/>
      <c r="O360" s="140"/>
      <c r="P360" s="18"/>
      <c r="Q360" s="18"/>
      <c r="R360" s="87"/>
      <c r="S360" s="18"/>
      <c r="T360" s="18"/>
      <c r="U360" s="18"/>
      <c r="V360" s="18"/>
      <c r="W360" s="18"/>
      <c r="X360" s="18"/>
      <c r="Y360" s="18"/>
      <c r="Z360" s="18"/>
    </row>
    <row r="361" spans="1:26">
      <c r="A361" s="44" t="s">
        <v>178</v>
      </c>
      <c r="B361" s="18"/>
      <c r="C361" s="18"/>
      <c r="D361" s="18"/>
      <c r="E361" s="18"/>
      <c r="F361" s="87"/>
      <c r="G361" s="87"/>
      <c r="H361" s="87"/>
      <c r="I361" s="87"/>
      <c r="J361" s="140"/>
      <c r="K361" s="87"/>
      <c r="L361" s="87"/>
      <c r="M361" s="87"/>
      <c r="N361" s="18"/>
      <c r="O361" s="140"/>
      <c r="P361" s="18"/>
      <c r="Q361" s="18"/>
      <c r="R361" s="87"/>
      <c r="S361" s="18"/>
      <c r="T361" s="18"/>
      <c r="U361" s="18"/>
      <c r="V361" s="18"/>
      <c r="W361" s="18"/>
      <c r="X361" s="18"/>
      <c r="Y361" s="18"/>
      <c r="Z361" s="18"/>
    </row>
    <row r="362" spans="1:26">
      <c r="A362" s="44" t="s">
        <v>179</v>
      </c>
      <c r="B362" s="18"/>
      <c r="C362" s="18"/>
      <c r="D362" s="18"/>
      <c r="E362" s="18"/>
      <c r="F362" s="87"/>
      <c r="G362" s="87"/>
      <c r="H362" s="87"/>
      <c r="I362" s="87"/>
      <c r="J362" s="140"/>
      <c r="K362" s="87"/>
      <c r="L362" s="87"/>
      <c r="M362" s="87"/>
      <c r="N362" s="18"/>
      <c r="O362" s="140"/>
      <c r="P362" s="18"/>
      <c r="Q362" s="18"/>
      <c r="R362" s="87"/>
      <c r="S362" s="18"/>
      <c r="T362" s="18"/>
      <c r="U362" s="18"/>
      <c r="V362" s="18"/>
      <c r="W362" s="18"/>
      <c r="X362" s="18"/>
      <c r="Y362" s="18"/>
      <c r="Z362" s="18"/>
    </row>
    <row r="363" spans="1:26">
      <c r="A363" s="44" t="s">
        <v>180</v>
      </c>
      <c r="B363" s="18"/>
      <c r="C363" s="18"/>
      <c r="D363" s="18"/>
      <c r="E363" s="18"/>
      <c r="F363" s="87"/>
      <c r="G363" s="87"/>
      <c r="H363" s="87"/>
      <c r="I363" s="87"/>
      <c r="J363" s="140"/>
      <c r="K363" s="87"/>
      <c r="L363" s="87"/>
      <c r="M363" s="87"/>
      <c r="N363" s="18"/>
      <c r="O363" s="140"/>
      <c r="P363" s="18"/>
      <c r="Q363" s="18"/>
      <c r="R363" s="87"/>
      <c r="S363" s="18"/>
      <c r="T363" s="18"/>
      <c r="U363" s="18"/>
      <c r="V363" s="18"/>
      <c r="W363" s="18"/>
      <c r="X363" s="18"/>
      <c r="Y363" s="18"/>
      <c r="Z363" s="18"/>
    </row>
    <row r="364" spans="1:26">
      <c r="A364" s="44" t="s">
        <v>181</v>
      </c>
      <c r="B364" s="18"/>
      <c r="C364" s="18"/>
      <c r="D364" s="18"/>
      <c r="E364" s="18"/>
      <c r="F364" s="87"/>
      <c r="G364" s="87"/>
      <c r="H364" s="87"/>
      <c r="I364" s="87"/>
      <c r="J364" s="140"/>
      <c r="K364" s="87"/>
      <c r="L364" s="87"/>
      <c r="M364" s="87"/>
      <c r="N364" s="18"/>
      <c r="O364" s="140"/>
      <c r="P364" s="18"/>
      <c r="Q364" s="18"/>
      <c r="R364" s="87"/>
      <c r="S364" s="18"/>
      <c r="T364" s="18"/>
      <c r="U364" s="18"/>
      <c r="V364" s="18"/>
      <c r="W364" s="18"/>
      <c r="X364" s="18"/>
      <c r="Y364" s="18"/>
      <c r="Z364" s="18"/>
    </row>
    <row r="365" spans="1:26">
      <c r="A365" s="18"/>
      <c r="B365" s="18"/>
      <c r="C365" s="18"/>
      <c r="D365" s="18"/>
      <c r="E365" s="18"/>
      <c r="F365" s="87"/>
      <c r="G365" s="87"/>
      <c r="H365" s="87"/>
      <c r="I365" s="87"/>
      <c r="J365" s="140"/>
      <c r="K365" s="87"/>
      <c r="L365" s="87"/>
      <c r="M365" s="87"/>
      <c r="N365" s="18"/>
      <c r="O365" s="140"/>
      <c r="P365" s="18"/>
      <c r="Q365" s="18"/>
      <c r="R365" s="87"/>
      <c r="S365" s="18"/>
      <c r="T365" s="18"/>
      <c r="U365" s="18"/>
      <c r="V365" s="18"/>
      <c r="W365" s="18"/>
      <c r="X365" s="18"/>
      <c r="Y365" s="18"/>
      <c r="Z365" s="18"/>
    </row>
    <row r="366" spans="1:26">
      <c r="A366" s="18"/>
      <c r="B366" s="18"/>
      <c r="C366" s="18"/>
      <c r="D366" s="18"/>
      <c r="E366" s="18"/>
      <c r="F366" s="87"/>
      <c r="G366" s="87"/>
      <c r="H366" s="87"/>
      <c r="I366" s="87"/>
      <c r="J366" s="140"/>
      <c r="K366" s="87"/>
      <c r="L366" s="87"/>
      <c r="M366" s="87"/>
      <c r="N366" s="18"/>
      <c r="O366" s="140"/>
      <c r="P366" s="18"/>
      <c r="Q366" s="18"/>
      <c r="R366" s="87"/>
      <c r="S366" s="18"/>
      <c r="T366" s="18"/>
      <c r="U366" s="18"/>
      <c r="V366" s="18"/>
      <c r="W366" s="18"/>
      <c r="X366" s="18"/>
      <c r="Y366" s="18"/>
      <c r="Z366" s="18"/>
    </row>
    <row r="367" spans="1:26">
      <c r="A367" s="18"/>
      <c r="B367" s="18"/>
      <c r="C367" s="18"/>
      <c r="D367" s="18"/>
      <c r="E367" s="18"/>
      <c r="F367" s="87"/>
      <c r="G367" s="87"/>
      <c r="H367" s="87"/>
      <c r="I367" s="87"/>
      <c r="J367" s="140"/>
      <c r="K367" s="87"/>
      <c r="L367" s="87"/>
      <c r="M367" s="87"/>
      <c r="N367" s="18"/>
      <c r="O367" s="140"/>
      <c r="P367" s="18"/>
      <c r="Q367" s="18"/>
      <c r="R367" s="87"/>
      <c r="S367" s="18"/>
      <c r="T367" s="18"/>
      <c r="U367" s="18"/>
      <c r="V367" s="18"/>
      <c r="W367" s="18"/>
      <c r="X367" s="18"/>
      <c r="Y367" s="18"/>
      <c r="Z367" s="18"/>
    </row>
    <row r="368" spans="1:26">
      <c r="A368" s="18"/>
      <c r="B368" s="18"/>
      <c r="C368" s="18"/>
      <c r="D368" s="18"/>
      <c r="E368" s="18"/>
      <c r="F368" s="87"/>
      <c r="G368" s="87"/>
      <c r="H368" s="87"/>
      <c r="I368" s="87"/>
      <c r="J368" s="140"/>
      <c r="K368" s="87"/>
      <c r="L368" s="87"/>
      <c r="M368" s="87"/>
      <c r="N368" s="18"/>
      <c r="O368" s="140"/>
      <c r="P368" s="18"/>
      <c r="Q368" s="18"/>
      <c r="R368" s="87"/>
      <c r="S368" s="18"/>
      <c r="T368" s="18"/>
      <c r="U368" s="18"/>
      <c r="V368" s="18"/>
      <c r="W368" s="18"/>
      <c r="X368" s="18"/>
      <c r="Y368" s="18"/>
      <c r="Z368" s="18"/>
    </row>
    <row r="369" spans="1:26">
      <c r="A369" s="18"/>
      <c r="B369" s="18"/>
      <c r="C369" s="18"/>
      <c r="D369" s="18"/>
      <c r="E369" s="18"/>
      <c r="F369" s="87"/>
      <c r="G369" s="87"/>
      <c r="H369" s="87"/>
      <c r="I369" s="87"/>
      <c r="J369" s="140"/>
      <c r="K369" s="87"/>
      <c r="L369" s="87"/>
      <c r="M369" s="87"/>
      <c r="N369" s="18"/>
      <c r="O369" s="140"/>
      <c r="P369" s="18"/>
      <c r="Q369" s="18"/>
      <c r="R369" s="87"/>
      <c r="S369" s="18"/>
      <c r="T369" s="18"/>
      <c r="U369" s="18"/>
      <c r="V369" s="18"/>
      <c r="W369" s="18"/>
      <c r="X369" s="18"/>
      <c r="Y369" s="18"/>
      <c r="Z369" s="18"/>
    </row>
    <row r="370" spans="1:26">
      <c r="A370" s="18"/>
      <c r="B370" s="18"/>
      <c r="C370" s="18"/>
      <c r="D370" s="18"/>
      <c r="E370" s="18"/>
      <c r="F370" s="87"/>
      <c r="G370" s="87"/>
      <c r="H370" s="87"/>
      <c r="I370" s="87"/>
      <c r="J370" s="140"/>
      <c r="K370" s="87"/>
      <c r="L370" s="87"/>
      <c r="M370" s="87"/>
      <c r="N370" s="18"/>
      <c r="O370" s="140"/>
      <c r="P370" s="18"/>
      <c r="Q370" s="18"/>
      <c r="R370" s="87"/>
      <c r="S370" s="18"/>
      <c r="T370" s="18"/>
      <c r="U370" s="18"/>
      <c r="V370" s="18"/>
      <c r="W370" s="18"/>
      <c r="X370" s="18"/>
      <c r="Y370" s="18"/>
      <c r="Z370" s="18"/>
    </row>
    <row r="371" spans="1:26">
      <c r="A371" s="18"/>
      <c r="B371" s="18"/>
      <c r="C371" s="18"/>
      <c r="D371" s="18"/>
      <c r="E371" s="18"/>
      <c r="F371" s="87"/>
      <c r="G371" s="87"/>
      <c r="H371" s="87"/>
      <c r="I371" s="87"/>
      <c r="J371" s="140"/>
      <c r="K371" s="87"/>
      <c r="L371" s="87"/>
      <c r="M371" s="87"/>
      <c r="N371" s="18"/>
      <c r="O371" s="140"/>
      <c r="P371" s="18"/>
      <c r="Q371" s="18"/>
      <c r="R371" s="87"/>
      <c r="S371" s="18"/>
      <c r="T371" s="18"/>
      <c r="U371" s="18"/>
      <c r="V371" s="18"/>
      <c r="W371" s="18"/>
      <c r="X371" s="18"/>
      <c r="Y371" s="18"/>
      <c r="Z371" s="18"/>
    </row>
    <row r="372" spans="1:26">
      <c r="A372" s="18"/>
      <c r="B372" s="18"/>
      <c r="C372" s="18"/>
      <c r="D372" s="18"/>
      <c r="E372" s="18"/>
      <c r="F372" s="87"/>
      <c r="G372" s="87"/>
      <c r="H372" s="87"/>
      <c r="I372" s="87"/>
      <c r="J372" s="140"/>
      <c r="K372" s="87"/>
      <c r="L372" s="87"/>
      <c r="M372" s="87"/>
      <c r="N372" s="18"/>
      <c r="O372" s="140"/>
      <c r="P372" s="18"/>
      <c r="Q372" s="18"/>
      <c r="R372" s="87"/>
      <c r="S372" s="18"/>
      <c r="T372" s="18"/>
      <c r="U372" s="18"/>
      <c r="V372" s="18"/>
      <c r="W372" s="18"/>
      <c r="X372" s="18"/>
      <c r="Y372" s="18"/>
      <c r="Z372" s="18"/>
    </row>
    <row r="373" spans="1:26">
      <c r="A373" s="18"/>
      <c r="B373" s="18"/>
      <c r="C373" s="18"/>
      <c r="D373" s="18"/>
      <c r="J373" s="149"/>
      <c r="K373" s="113"/>
      <c r="L373" s="141"/>
      <c r="M373" s="87"/>
      <c r="N373" s="18"/>
      <c r="O373" s="140"/>
      <c r="P373" s="18"/>
      <c r="Q373" s="18"/>
      <c r="R373" s="87"/>
      <c r="S373" s="18"/>
      <c r="T373" s="18"/>
      <c r="U373" s="18"/>
      <c r="V373" s="18"/>
      <c r="W373" s="18"/>
      <c r="X373" s="18"/>
      <c r="Y373" s="18"/>
      <c r="Z373" s="18"/>
    </row>
    <row r="374" spans="1:26">
      <c r="A374" s="18"/>
      <c r="B374" s="18"/>
      <c r="C374" s="18"/>
      <c r="D374" s="18"/>
      <c r="J374" s="149"/>
      <c r="K374" s="113"/>
      <c r="L374" s="141"/>
      <c r="M374" s="87"/>
      <c r="N374" s="18"/>
      <c r="O374" s="140"/>
      <c r="P374" s="18"/>
      <c r="Q374" s="18"/>
      <c r="R374" s="87"/>
      <c r="S374" s="18"/>
      <c r="T374" s="18"/>
      <c r="U374" s="18"/>
      <c r="V374" s="18"/>
      <c r="W374" s="18"/>
      <c r="X374" s="18"/>
      <c r="Y374" s="18"/>
      <c r="Z374" s="18"/>
    </row>
    <row r="375" spans="1:26">
      <c r="A375" s="18"/>
      <c r="B375" s="18"/>
      <c r="C375" s="18"/>
      <c r="D375" s="18"/>
      <c r="J375" s="149"/>
      <c r="K375" s="113"/>
      <c r="M375" s="87"/>
      <c r="N375" s="18"/>
      <c r="O375" s="140"/>
      <c r="P375" s="18"/>
      <c r="Q375" s="18"/>
      <c r="R375" s="87"/>
      <c r="S375" s="18"/>
      <c r="T375" s="18"/>
      <c r="U375" s="18"/>
      <c r="V375" s="18"/>
      <c r="W375" s="18"/>
      <c r="X375" s="18"/>
      <c r="Y375" s="18"/>
      <c r="Z375" s="18"/>
    </row>
    <row r="376" spans="1:26">
      <c r="A376" s="18"/>
      <c r="B376" s="18"/>
      <c r="C376" s="18"/>
      <c r="D376" s="18"/>
      <c r="J376" s="149"/>
      <c r="K376" s="113"/>
      <c r="M376" s="87"/>
      <c r="N376" s="18"/>
      <c r="O376" s="140"/>
      <c r="P376" s="18"/>
      <c r="Q376" s="18"/>
      <c r="R376" s="87"/>
      <c r="S376" s="18"/>
      <c r="T376" s="18"/>
      <c r="U376" s="18"/>
      <c r="V376" s="18"/>
      <c r="W376" s="18"/>
      <c r="X376" s="18"/>
      <c r="Y376" s="18"/>
      <c r="Z376" s="18"/>
    </row>
    <row r="377" spans="1:26">
      <c r="A377" s="18"/>
      <c r="B377" s="18"/>
      <c r="C377" s="18"/>
      <c r="D377" s="18"/>
      <c r="J377" s="149"/>
      <c r="K377" s="113"/>
      <c r="L377" s="141"/>
      <c r="M377" s="87"/>
      <c r="N377" s="18"/>
      <c r="O377" s="140"/>
      <c r="P377" s="18"/>
      <c r="Q377" s="18"/>
      <c r="R377" s="87"/>
      <c r="S377" s="18"/>
      <c r="T377" s="18"/>
      <c r="U377" s="18"/>
      <c r="V377" s="18"/>
      <c r="W377" s="18"/>
      <c r="X377" s="18"/>
      <c r="Y377" s="18"/>
      <c r="Z377" s="18"/>
    </row>
    <row r="378" spans="1:26">
      <c r="A378" s="18"/>
      <c r="B378" s="18"/>
      <c r="C378" s="18"/>
      <c r="D378" s="18"/>
      <c r="E378" s="18"/>
      <c r="F378" s="87"/>
      <c r="G378" s="87"/>
      <c r="H378" s="87"/>
      <c r="I378" s="87"/>
      <c r="J378" s="140"/>
      <c r="K378" s="87"/>
      <c r="L378" s="87"/>
      <c r="M378" s="87"/>
      <c r="N378" s="18"/>
      <c r="O378" s="140"/>
      <c r="P378" s="18"/>
      <c r="Q378" s="18"/>
      <c r="R378" s="87"/>
      <c r="S378" s="18"/>
      <c r="T378" s="18"/>
      <c r="U378" s="18"/>
      <c r="V378" s="18"/>
      <c r="W378" s="18"/>
      <c r="X378" s="18"/>
      <c r="Y378" s="18"/>
      <c r="Z378" s="18"/>
    </row>
    <row r="379" spans="1:26">
      <c r="A379" s="18"/>
      <c r="B379" s="18"/>
      <c r="C379" s="18"/>
      <c r="D379" s="18"/>
      <c r="E379" s="18"/>
      <c r="F379" s="87"/>
      <c r="G379" s="87"/>
      <c r="H379" s="87"/>
      <c r="I379" s="87"/>
      <c r="J379" s="140"/>
      <c r="K379" s="87"/>
      <c r="L379" s="87"/>
      <c r="M379" s="87"/>
      <c r="N379" s="18"/>
      <c r="O379" s="140"/>
      <c r="P379" s="18"/>
      <c r="Q379" s="18"/>
      <c r="R379" s="87"/>
      <c r="S379" s="18"/>
      <c r="T379" s="18"/>
      <c r="U379" s="18"/>
      <c r="V379" s="18"/>
      <c r="W379" s="18"/>
      <c r="X379" s="18"/>
      <c r="Y379" s="18"/>
      <c r="Z379" s="18"/>
    </row>
    <row r="380" spans="1:26">
      <c r="A380" s="18"/>
      <c r="B380" s="18"/>
      <c r="C380" s="18"/>
      <c r="D380" s="18"/>
      <c r="E380" s="18"/>
      <c r="F380" s="87"/>
      <c r="G380" s="87"/>
      <c r="H380" s="87"/>
      <c r="I380" s="87"/>
      <c r="J380" s="140"/>
      <c r="K380" s="87"/>
      <c r="L380" s="87"/>
      <c r="M380" s="87"/>
      <c r="N380" s="18"/>
      <c r="O380" s="140"/>
      <c r="P380" s="18"/>
      <c r="Q380" s="18"/>
      <c r="R380" s="87"/>
      <c r="S380" s="18"/>
      <c r="T380" s="18"/>
      <c r="U380" s="18"/>
      <c r="V380" s="18"/>
      <c r="W380" s="18"/>
      <c r="X380" s="18"/>
      <c r="Y380" s="18"/>
      <c r="Z380" s="18"/>
    </row>
    <row r="381" spans="1:26">
      <c r="A381" s="18"/>
      <c r="B381" s="18"/>
      <c r="C381" s="18"/>
      <c r="D381" s="18"/>
      <c r="E381" s="18"/>
      <c r="F381" s="87"/>
      <c r="G381" s="87"/>
      <c r="H381" s="87"/>
      <c r="I381" s="87"/>
      <c r="J381" s="140"/>
      <c r="K381" s="87"/>
      <c r="L381" s="87"/>
      <c r="M381" s="87"/>
      <c r="N381" s="18"/>
      <c r="O381" s="140"/>
      <c r="P381" s="18"/>
      <c r="Q381" s="18"/>
      <c r="R381" s="87"/>
      <c r="S381" s="18"/>
      <c r="T381" s="18"/>
      <c r="U381" s="18"/>
      <c r="V381" s="18"/>
      <c r="W381" s="18"/>
      <c r="X381" s="18"/>
      <c r="Y381" s="18"/>
      <c r="Z381" s="18"/>
    </row>
    <row r="382" spans="1:26">
      <c r="A382" s="18"/>
      <c r="B382" s="18"/>
      <c r="C382" s="18"/>
      <c r="D382" s="18"/>
      <c r="E382" s="18"/>
      <c r="F382" s="87"/>
      <c r="G382" s="87"/>
      <c r="H382" s="87"/>
      <c r="I382" s="87"/>
      <c r="J382" s="140"/>
      <c r="K382" s="87"/>
      <c r="L382" s="87"/>
      <c r="M382" s="87"/>
      <c r="N382" s="18"/>
      <c r="O382" s="140"/>
      <c r="P382" s="18"/>
      <c r="Q382" s="18"/>
      <c r="R382" s="87"/>
      <c r="S382" s="18"/>
      <c r="T382" s="18"/>
      <c r="U382" s="18"/>
      <c r="V382" s="18"/>
      <c r="W382" s="18"/>
      <c r="X382" s="18"/>
      <c r="Y382" s="18"/>
      <c r="Z382" s="18"/>
    </row>
    <row r="383" spans="1:26">
      <c r="A383" s="18"/>
      <c r="B383" s="18"/>
      <c r="C383" s="18"/>
      <c r="D383" s="18"/>
      <c r="E383" s="18"/>
      <c r="F383" s="87"/>
      <c r="G383" s="87"/>
      <c r="H383" s="87"/>
      <c r="I383" s="87"/>
      <c r="J383" s="140"/>
      <c r="K383" s="87"/>
      <c r="L383" s="87"/>
      <c r="M383" s="87"/>
      <c r="N383" s="18"/>
      <c r="O383" s="140"/>
      <c r="P383" s="18"/>
      <c r="Q383" s="18"/>
      <c r="R383" s="87"/>
      <c r="S383" s="18"/>
      <c r="T383" s="18"/>
      <c r="U383" s="18"/>
      <c r="V383" s="18"/>
      <c r="W383" s="18"/>
      <c r="X383" s="18"/>
      <c r="Y383" s="18"/>
      <c r="Z383" s="18"/>
    </row>
    <row r="384" spans="1:26">
      <c r="A384" s="18"/>
      <c r="B384" s="18"/>
      <c r="C384" s="18"/>
      <c r="D384" s="18"/>
      <c r="E384" s="18"/>
      <c r="F384" s="87"/>
      <c r="G384" s="87"/>
      <c r="H384" s="87"/>
      <c r="I384" s="87"/>
      <c r="J384" s="140"/>
      <c r="K384" s="87"/>
      <c r="L384" s="87"/>
      <c r="M384" s="87"/>
      <c r="N384" s="18"/>
      <c r="O384" s="140"/>
      <c r="P384" s="18"/>
      <c r="Q384" s="18"/>
      <c r="R384" s="87"/>
      <c r="S384" s="18"/>
      <c r="T384" s="18"/>
      <c r="U384" s="18"/>
      <c r="V384" s="18"/>
      <c r="W384" s="18"/>
      <c r="X384" s="18"/>
      <c r="Y384" s="18"/>
      <c r="Z384" s="18"/>
    </row>
    <row r="385" spans="1:26">
      <c r="A385" s="18"/>
      <c r="B385" s="18"/>
      <c r="C385" s="18"/>
      <c r="D385" s="18"/>
      <c r="E385" s="18"/>
      <c r="F385" s="87"/>
      <c r="G385" s="87"/>
      <c r="H385" s="87"/>
      <c r="I385" s="87"/>
      <c r="J385" s="140"/>
      <c r="K385" s="87"/>
      <c r="L385" s="87"/>
      <c r="M385" s="87"/>
      <c r="N385" s="18"/>
      <c r="O385" s="140"/>
      <c r="P385" s="18"/>
      <c r="Q385" s="18"/>
      <c r="R385" s="87"/>
      <c r="S385" s="18"/>
      <c r="T385" s="18"/>
      <c r="U385" s="18"/>
      <c r="V385" s="18"/>
      <c r="W385" s="18"/>
      <c r="X385" s="18"/>
      <c r="Y385" s="18"/>
      <c r="Z385" s="18"/>
    </row>
    <row r="386" spans="1:26">
      <c r="A386" s="18"/>
      <c r="B386" s="18"/>
      <c r="C386" s="18"/>
      <c r="D386" s="18"/>
      <c r="E386" s="18"/>
      <c r="F386" s="87"/>
      <c r="G386" s="87"/>
      <c r="H386" s="87"/>
      <c r="I386" s="87"/>
      <c r="J386" s="140"/>
      <c r="K386" s="87"/>
      <c r="L386" s="87"/>
      <c r="M386" s="87"/>
      <c r="N386" s="18"/>
      <c r="O386" s="140"/>
      <c r="P386" s="18"/>
      <c r="Q386" s="18"/>
      <c r="R386" s="87"/>
      <c r="S386" s="18"/>
      <c r="T386" s="18"/>
      <c r="U386" s="18"/>
      <c r="V386" s="18"/>
      <c r="W386" s="18"/>
      <c r="X386" s="18"/>
      <c r="Y386" s="18"/>
      <c r="Z386" s="18"/>
    </row>
    <row r="387" spans="1:26">
      <c r="A387" s="18"/>
      <c r="B387" s="18"/>
      <c r="C387" s="18"/>
      <c r="D387" s="18"/>
      <c r="E387" s="18"/>
      <c r="F387" s="87"/>
      <c r="G387" s="87"/>
      <c r="H387" s="87"/>
      <c r="I387" s="87"/>
      <c r="J387" s="140"/>
      <c r="K387" s="87"/>
      <c r="L387" s="87"/>
      <c r="M387" s="87"/>
      <c r="N387" s="18"/>
      <c r="O387" s="140"/>
      <c r="P387" s="18"/>
      <c r="Q387" s="18"/>
      <c r="R387" s="87"/>
      <c r="S387" s="18"/>
      <c r="T387" s="18"/>
      <c r="U387" s="18"/>
      <c r="V387" s="18"/>
      <c r="W387" s="18"/>
      <c r="X387" s="18"/>
      <c r="Y387" s="18"/>
      <c r="Z387" s="18"/>
    </row>
    <row r="388" spans="1:26">
      <c r="A388" s="18"/>
      <c r="B388" s="18"/>
      <c r="C388" s="18"/>
      <c r="D388" s="18"/>
      <c r="E388" s="18"/>
      <c r="F388" s="87"/>
      <c r="G388" s="87"/>
      <c r="H388" s="87"/>
      <c r="I388" s="87"/>
      <c r="J388" s="140"/>
      <c r="K388" s="87"/>
      <c r="L388" s="87"/>
      <c r="M388" s="87"/>
      <c r="N388" s="18"/>
      <c r="O388" s="140"/>
      <c r="P388" s="18"/>
      <c r="Q388" s="18"/>
      <c r="R388" s="87"/>
      <c r="S388" s="18"/>
      <c r="T388" s="18"/>
      <c r="U388" s="18"/>
      <c r="V388" s="18"/>
      <c r="W388" s="18"/>
      <c r="X388" s="18"/>
      <c r="Y388" s="18"/>
      <c r="Z388" s="18"/>
    </row>
    <row r="389" spans="1:26">
      <c r="A389" s="18"/>
      <c r="B389" s="18"/>
      <c r="C389" s="18"/>
      <c r="D389" s="18"/>
      <c r="E389" s="18"/>
      <c r="F389" s="87"/>
      <c r="G389" s="87"/>
      <c r="H389" s="87"/>
      <c r="I389" s="87"/>
      <c r="J389" s="140"/>
      <c r="K389" s="87"/>
      <c r="L389" s="87"/>
      <c r="M389" s="87"/>
      <c r="N389" s="18"/>
      <c r="O389" s="140"/>
      <c r="P389" s="18"/>
      <c r="Q389" s="18"/>
      <c r="R389" s="87"/>
      <c r="S389" s="18"/>
      <c r="T389" s="18"/>
      <c r="U389" s="18"/>
      <c r="V389" s="18"/>
      <c r="W389" s="18"/>
      <c r="X389" s="18"/>
      <c r="Y389" s="18"/>
      <c r="Z389" s="18"/>
    </row>
    <row r="390" spans="1:26">
      <c r="A390" s="18"/>
      <c r="B390" s="18"/>
      <c r="C390" s="18"/>
      <c r="D390" s="18"/>
      <c r="E390" s="18"/>
      <c r="F390" s="87"/>
      <c r="G390" s="87"/>
      <c r="H390" s="87"/>
      <c r="I390" s="87"/>
      <c r="J390" s="140"/>
      <c r="K390" s="87"/>
      <c r="L390" s="87"/>
      <c r="M390" s="87"/>
      <c r="N390" s="18"/>
      <c r="O390" s="140"/>
      <c r="P390" s="18"/>
      <c r="Q390" s="18"/>
      <c r="R390" s="87"/>
      <c r="S390" s="18"/>
      <c r="T390" s="18"/>
      <c r="U390" s="18"/>
      <c r="V390" s="18"/>
      <c r="W390" s="18"/>
      <c r="X390" s="18"/>
      <c r="Y390" s="18"/>
      <c r="Z390" s="18"/>
    </row>
    <row r="391" spans="1:26">
      <c r="A391" s="18"/>
      <c r="B391" s="18"/>
      <c r="C391" s="18"/>
      <c r="D391" s="18"/>
      <c r="E391" s="18"/>
      <c r="F391" s="87"/>
      <c r="G391" s="87"/>
      <c r="H391" s="87"/>
      <c r="I391" s="87"/>
      <c r="J391" s="140"/>
      <c r="K391" s="87"/>
      <c r="L391" s="87"/>
      <c r="M391" s="87"/>
      <c r="N391" s="18"/>
      <c r="O391" s="140"/>
      <c r="P391" s="18"/>
      <c r="Q391" s="18"/>
      <c r="R391" s="87"/>
      <c r="S391" s="18"/>
      <c r="T391" s="18"/>
      <c r="U391" s="18"/>
      <c r="V391" s="18"/>
      <c r="W391" s="18"/>
      <c r="X391" s="18"/>
      <c r="Y391" s="18"/>
      <c r="Z391" s="18"/>
    </row>
    <row r="392" spans="1:26">
      <c r="A392" s="18"/>
      <c r="B392" s="18"/>
      <c r="C392" s="18"/>
      <c r="D392" s="18"/>
      <c r="E392" s="18"/>
      <c r="F392" s="87"/>
      <c r="G392" s="87"/>
      <c r="H392" s="87"/>
      <c r="I392" s="87"/>
      <c r="J392" s="140"/>
      <c r="K392" s="87"/>
      <c r="L392" s="87"/>
      <c r="M392" s="87"/>
      <c r="N392" s="18"/>
      <c r="O392" s="140"/>
      <c r="P392" s="18"/>
      <c r="Q392" s="18"/>
      <c r="R392" s="87"/>
      <c r="S392" s="18"/>
      <c r="T392" s="18"/>
      <c r="U392" s="18"/>
      <c r="V392" s="18"/>
      <c r="W392" s="18"/>
      <c r="X392" s="18"/>
      <c r="Y392" s="18"/>
      <c r="Z392" s="18"/>
    </row>
    <row r="393" spans="1:26">
      <c r="A393" s="18"/>
      <c r="B393" s="18"/>
      <c r="C393" s="18"/>
      <c r="D393" s="18"/>
      <c r="E393" s="18"/>
      <c r="F393" s="87"/>
      <c r="G393" s="87"/>
      <c r="H393" s="87"/>
      <c r="I393" s="87"/>
      <c r="J393" s="140"/>
      <c r="K393" s="87"/>
      <c r="L393" s="87"/>
      <c r="M393" s="87"/>
      <c r="N393" s="18"/>
      <c r="O393" s="140"/>
      <c r="P393" s="18"/>
      <c r="Q393" s="18"/>
      <c r="R393" s="87"/>
      <c r="S393" s="18"/>
      <c r="T393" s="18"/>
      <c r="U393" s="18"/>
      <c r="V393" s="18"/>
      <c r="W393" s="18"/>
      <c r="X393" s="18"/>
      <c r="Y393" s="18"/>
      <c r="Z393" s="18"/>
    </row>
    <row r="394" spans="1:26">
      <c r="A394" s="18"/>
      <c r="B394" s="18"/>
      <c r="C394" s="18"/>
      <c r="D394" s="18"/>
      <c r="E394" s="18"/>
      <c r="F394" s="87"/>
      <c r="G394" s="87"/>
      <c r="H394" s="87"/>
      <c r="I394" s="87"/>
      <c r="J394" s="140"/>
      <c r="K394" s="87"/>
      <c r="L394" s="87"/>
      <c r="M394" s="87"/>
      <c r="N394" s="18"/>
      <c r="O394" s="140"/>
      <c r="P394" s="18"/>
      <c r="Q394" s="18"/>
      <c r="R394" s="87"/>
      <c r="S394" s="18"/>
      <c r="T394" s="18"/>
      <c r="U394" s="18"/>
      <c r="V394" s="18"/>
      <c r="W394" s="18"/>
      <c r="X394" s="18"/>
      <c r="Y394" s="18"/>
      <c r="Z394" s="18"/>
    </row>
    <row r="395" spans="1:26">
      <c r="A395" s="18"/>
      <c r="B395" s="18"/>
      <c r="C395" s="18"/>
      <c r="D395" s="18"/>
      <c r="E395" s="18"/>
      <c r="F395" s="87"/>
      <c r="G395" s="87"/>
      <c r="H395" s="87"/>
      <c r="I395" s="87"/>
      <c r="J395" s="140"/>
      <c r="K395" s="87"/>
      <c r="L395" s="87"/>
      <c r="M395" s="87"/>
      <c r="N395" s="18"/>
      <c r="O395" s="140"/>
      <c r="P395" s="18"/>
      <c r="Q395" s="18"/>
      <c r="R395" s="87"/>
      <c r="S395" s="18"/>
      <c r="T395" s="18"/>
      <c r="U395" s="18"/>
      <c r="V395" s="18"/>
      <c r="W395" s="18"/>
      <c r="X395" s="18"/>
      <c r="Y395" s="18"/>
      <c r="Z395" s="18"/>
    </row>
    <row r="396" spans="1:26">
      <c r="A396" s="18"/>
      <c r="B396" s="18"/>
      <c r="C396" s="18"/>
      <c r="D396" s="18"/>
      <c r="E396" s="18"/>
      <c r="F396" s="87"/>
      <c r="G396" s="87"/>
      <c r="H396" s="87"/>
      <c r="I396" s="87"/>
      <c r="J396" s="140"/>
      <c r="K396" s="87"/>
      <c r="L396" s="87"/>
      <c r="M396" s="87"/>
      <c r="N396" s="18"/>
      <c r="O396" s="140"/>
      <c r="P396" s="18"/>
      <c r="Q396" s="18"/>
      <c r="R396" s="87"/>
      <c r="S396" s="18"/>
      <c r="T396" s="18"/>
      <c r="U396" s="18"/>
      <c r="V396" s="18"/>
      <c r="W396" s="18"/>
      <c r="X396" s="18"/>
      <c r="Y396" s="18"/>
      <c r="Z396" s="18"/>
    </row>
    <row r="397" spans="1:26">
      <c r="A397" s="18"/>
      <c r="B397" s="18"/>
      <c r="C397" s="18"/>
      <c r="D397" s="18"/>
      <c r="E397" s="18"/>
      <c r="F397" s="87"/>
      <c r="G397" s="87"/>
      <c r="H397" s="87"/>
      <c r="I397" s="87"/>
      <c r="J397" s="140"/>
      <c r="K397" s="87"/>
      <c r="L397" s="87"/>
      <c r="M397" s="87"/>
      <c r="N397" s="18"/>
      <c r="O397" s="140"/>
      <c r="P397" s="18"/>
      <c r="Q397" s="18"/>
      <c r="R397" s="87"/>
      <c r="S397" s="18"/>
      <c r="T397" s="18"/>
      <c r="U397" s="18"/>
      <c r="V397" s="18"/>
      <c r="W397" s="18"/>
      <c r="X397" s="18"/>
      <c r="Y397" s="18"/>
      <c r="Z397" s="18"/>
    </row>
    <row r="398" spans="1:26">
      <c r="A398" s="18"/>
      <c r="B398" s="18"/>
      <c r="C398" s="18"/>
      <c r="D398" s="18"/>
      <c r="E398" s="18"/>
      <c r="F398" s="87"/>
      <c r="G398" s="87"/>
      <c r="H398" s="87"/>
      <c r="I398" s="87"/>
      <c r="J398" s="140"/>
      <c r="K398" s="87"/>
      <c r="L398" s="87"/>
      <c r="M398" s="87"/>
      <c r="N398" s="18"/>
      <c r="O398" s="140"/>
      <c r="P398" s="18"/>
      <c r="Q398" s="18"/>
      <c r="R398" s="87"/>
      <c r="S398" s="18"/>
      <c r="T398" s="18"/>
      <c r="U398" s="18"/>
      <c r="V398" s="18"/>
      <c r="W398" s="18"/>
      <c r="X398" s="18"/>
      <c r="Y398" s="18"/>
      <c r="Z398" s="18"/>
    </row>
    <row r="399" spans="1:26">
      <c r="A399" s="18"/>
      <c r="B399" s="18"/>
      <c r="C399" s="18"/>
      <c r="D399" s="18"/>
      <c r="E399" s="18"/>
      <c r="F399" s="87"/>
      <c r="G399" s="87"/>
      <c r="H399" s="87"/>
      <c r="I399" s="87"/>
      <c r="J399" s="140"/>
      <c r="K399" s="87"/>
      <c r="L399" s="87"/>
      <c r="M399" s="87"/>
      <c r="N399" s="18"/>
      <c r="O399" s="140"/>
      <c r="P399" s="18"/>
      <c r="Q399" s="18"/>
      <c r="R399" s="87"/>
      <c r="S399" s="18"/>
      <c r="T399" s="18"/>
      <c r="U399" s="18"/>
      <c r="V399" s="18"/>
      <c r="W399" s="18"/>
      <c r="X399" s="18"/>
      <c r="Y399" s="18"/>
      <c r="Z399" s="18"/>
    </row>
    <row r="400" spans="1:26">
      <c r="A400" s="18"/>
      <c r="B400" s="18"/>
      <c r="C400" s="18"/>
      <c r="D400" s="18"/>
      <c r="E400" s="18"/>
      <c r="F400" s="87"/>
      <c r="G400" s="87"/>
      <c r="H400" s="87"/>
      <c r="I400" s="87"/>
      <c r="J400" s="140"/>
      <c r="K400" s="87"/>
      <c r="L400" s="87"/>
      <c r="M400" s="87"/>
      <c r="N400" s="18"/>
      <c r="O400" s="140"/>
      <c r="P400" s="18"/>
      <c r="Q400" s="18"/>
      <c r="R400" s="87"/>
      <c r="S400" s="18"/>
      <c r="T400" s="18"/>
      <c r="U400" s="18"/>
      <c r="V400" s="18"/>
      <c r="W400" s="18"/>
      <c r="X400" s="18"/>
      <c r="Y400" s="18"/>
      <c r="Z400" s="18"/>
    </row>
    <row r="401" spans="1:26">
      <c r="A401" s="18"/>
      <c r="B401" s="18"/>
      <c r="C401" s="18"/>
      <c r="D401" s="18"/>
      <c r="E401" s="18"/>
      <c r="F401" s="87"/>
      <c r="G401" s="87"/>
      <c r="H401" s="87"/>
      <c r="I401" s="87"/>
      <c r="J401" s="140"/>
      <c r="K401" s="87"/>
      <c r="L401" s="87"/>
      <c r="M401" s="87"/>
      <c r="N401" s="18"/>
      <c r="O401" s="140"/>
      <c r="P401" s="18"/>
      <c r="Q401" s="18"/>
      <c r="R401" s="87"/>
      <c r="S401" s="18"/>
      <c r="T401" s="18"/>
      <c r="U401" s="18"/>
      <c r="V401" s="18"/>
      <c r="W401" s="18"/>
      <c r="X401" s="18"/>
      <c r="Y401" s="18"/>
      <c r="Z401" s="18"/>
    </row>
    <row r="402" spans="1:26">
      <c r="A402" s="18"/>
      <c r="B402" s="18"/>
      <c r="C402" s="18"/>
      <c r="D402" s="18"/>
      <c r="E402" s="18"/>
      <c r="F402" s="87"/>
      <c r="G402" s="87"/>
      <c r="H402" s="87"/>
      <c r="I402" s="87"/>
      <c r="J402" s="140"/>
      <c r="K402" s="87"/>
      <c r="L402" s="87"/>
      <c r="M402" s="87"/>
      <c r="N402" s="18"/>
      <c r="O402" s="140"/>
      <c r="P402" s="18"/>
      <c r="Q402" s="18"/>
      <c r="R402" s="87"/>
      <c r="S402" s="18"/>
      <c r="T402" s="18"/>
      <c r="U402" s="18"/>
      <c r="V402" s="18"/>
      <c r="W402" s="18"/>
      <c r="X402" s="18"/>
      <c r="Y402" s="18"/>
      <c r="Z402" s="18"/>
    </row>
    <row r="403" spans="1:26">
      <c r="A403" s="18"/>
      <c r="B403" s="18"/>
      <c r="C403" s="18"/>
      <c r="D403" s="18"/>
      <c r="E403" s="18"/>
      <c r="F403" s="87"/>
      <c r="G403" s="87"/>
      <c r="H403" s="87"/>
      <c r="I403" s="87"/>
      <c r="J403" s="140"/>
      <c r="K403" s="87"/>
      <c r="L403" s="87"/>
      <c r="M403" s="87"/>
      <c r="N403" s="18"/>
      <c r="O403" s="140"/>
      <c r="P403" s="18"/>
      <c r="Q403" s="18"/>
      <c r="R403" s="87"/>
      <c r="S403" s="18"/>
      <c r="T403" s="18"/>
      <c r="U403" s="18"/>
      <c r="V403" s="18"/>
      <c r="W403" s="18"/>
      <c r="X403" s="18"/>
      <c r="Y403" s="18"/>
      <c r="Z403" s="18"/>
    </row>
    <row r="404" spans="1:26">
      <c r="A404" s="18"/>
      <c r="B404" s="18"/>
      <c r="C404" s="18"/>
      <c r="D404" s="18"/>
      <c r="E404" s="18"/>
      <c r="F404" s="87"/>
      <c r="G404" s="87"/>
      <c r="H404" s="87"/>
      <c r="I404" s="87"/>
      <c r="J404" s="140"/>
      <c r="K404" s="87"/>
      <c r="L404" s="87"/>
      <c r="M404" s="87"/>
      <c r="N404" s="18"/>
      <c r="O404" s="140"/>
      <c r="P404" s="18"/>
      <c r="Q404" s="18"/>
      <c r="R404" s="87"/>
      <c r="S404" s="18"/>
      <c r="T404" s="18"/>
      <c r="U404" s="18"/>
      <c r="V404" s="18"/>
      <c r="W404" s="18"/>
      <c r="X404" s="18"/>
      <c r="Y404" s="18"/>
      <c r="Z404" s="18"/>
    </row>
    <row r="405" spans="1:26">
      <c r="A405" s="18"/>
      <c r="B405" s="18"/>
      <c r="C405" s="18"/>
      <c r="D405" s="18"/>
      <c r="E405" s="18"/>
      <c r="F405" s="87"/>
      <c r="G405" s="87"/>
      <c r="H405" s="87"/>
      <c r="I405" s="87"/>
      <c r="J405" s="140"/>
      <c r="K405" s="87"/>
      <c r="L405" s="87"/>
      <c r="M405" s="87"/>
      <c r="N405" s="18"/>
      <c r="O405" s="140"/>
      <c r="P405" s="18"/>
      <c r="Q405" s="18"/>
      <c r="R405" s="87"/>
      <c r="S405" s="18"/>
      <c r="T405" s="18"/>
      <c r="U405" s="18"/>
      <c r="V405" s="18"/>
      <c r="W405" s="18"/>
      <c r="X405" s="18"/>
      <c r="Y405" s="18"/>
      <c r="Z405" s="18"/>
    </row>
    <row r="406" spans="1:26">
      <c r="A406" s="18"/>
      <c r="B406" s="18"/>
      <c r="C406" s="18"/>
      <c r="D406" s="18"/>
      <c r="E406" s="18"/>
      <c r="F406" s="87"/>
      <c r="G406" s="87"/>
      <c r="H406" s="87"/>
      <c r="I406" s="87"/>
      <c r="J406" s="140"/>
      <c r="K406" s="87"/>
      <c r="L406" s="87"/>
      <c r="M406" s="87"/>
      <c r="N406" s="18"/>
      <c r="O406" s="140"/>
      <c r="P406" s="18"/>
      <c r="Q406" s="18"/>
      <c r="R406" s="87"/>
      <c r="S406" s="18"/>
      <c r="T406" s="18"/>
      <c r="U406" s="18"/>
      <c r="V406" s="18"/>
      <c r="W406" s="18"/>
      <c r="X406" s="18"/>
      <c r="Y406" s="18"/>
      <c r="Z406" s="18"/>
    </row>
    <row r="407" spans="1:26">
      <c r="A407" s="18"/>
      <c r="B407" s="18"/>
      <c r="C407" s="18"/>
      <c r="D407" s="18"/>
      <c r="E407" s="18"/>
      <c r="F407" s="87"/>
      <c r="G407" s="87"/>
      <c r="H407" s="87"/>
      <c r="I407" s="87"/>
      <c r="J407" s="140"/>
      <c r="K407" s="87"/>
      <c r="L407" s="87"/>
      <c r="M407" s="87"/>
      <c r="N407" s="18"/>
      <c r="O407" s="140"/>
      <c r="P407" s="18"/>
      <c r="Q407" s="18"/>
      <c r="R407" s="87"/>
      <c r="S407" s="18"/>
      <c r="T407" s="18"/>
      <c r="U407" s="18"/>
      <c r="V407" s="18"/>
      <c r="W407" s="18"/>
      <c r="X407" s="18"/>
      <c r="Y407" s="18"/>
      <c r="Z407" s="18"/>
    </row>
    <row r="408" spans="1:26">
      <c r="A408" s="18"/>
      <c r="B408" s="18"/>
      <c r="C408" s="18"/>
      <c r="D408" s="18"/>
      <c r="E408" s="18"/>
      <c r="F408" s="87"/>
      <c r="G408" s="87"/>
      <c r="H408" s="87"/>
      <c r="I408" s="87"/>
      <c r="J408" s="140"/>
      <c r="K408" s="87"/>
      <c r="L408" s="87"/>
      <c r="M408" s="87"/>
      <c r="N408" s="18"/>
      <c r="O408" s="140"/>
      <c r="P408" s="18"/>
      <c r="Q408" s="18"/>
      <c r="R408" s="87"/>
      <c r="S408" s="18"/>
      <c r="T408" s="18"/>
      <c r="U408" s="18"/>
      <c r="V408" s="18"/>
      <c r="W408" s="18"/>
      <c r="X408" s="18"/>
      <c r="Y408" s="18"/>
      <c r="Z408" s="18"/>
    </row>
    <row r="409" spans="1:26">
      <c r="A409" s="18"/>
      <c r="B409" s="18"/>
      <c r="C409" s="18"/>
      <c r="D409" s="18"/>
      <c r="E409" s="18"/>
      <c r="F409" s="87"/>
      <c r="G409" s="87"/>
      <c r="H409" s="87"/>
      <c r="I409" s="87"/>
      <c r="J409" s="140"/>
      <c r="K409" s="87"/>
      <c r="L409" s="87"/>
      <c r="M409" s="87"/>
      <c r="N409" s="18"/>
      <c r="O409" s="140"/>
      <c r="P409" s="18"/>
      <c r="Q409" s="18"/>
      <c r="R409" s="87"/>
      <c r="S409" s="18"/>
      <c r="T409" s="18"/>
      <c r="U409" s="18"/>
      <c r="V409" s="18"/>
      <c r="W409" s="18"/>
      <c r="X409" s="18"/>
      <c r="Y409" s="18"/>
      <c r="Z409" s="18"/>
    </row>
    <row r="410" spans="1:26">
      <c r="A410" s="18"/>
      <c r="B410" s="18"/>
      <c r="C410" s="18"/>
      <c r="D410" s="18"/>
      <c r="E410" s="18"/>
      <c r="F410" s="87"/>
      <c r="G410" s="87"/>
      <c r="H410" s="87"/>
      <c r="I410" s="87"/>
      <c r="J410" s="140"/>
      <c r="K410" s="87"/>
      <c r="L410" s="87"/>
      <c r="M410" s="87"/>
      <c r="N410" s="18"/>
      <c r="O410" s="140"/>
      <c r="P410" s="18"/>
      <c r="Q410" s="18"/>
      <c r="R410" s="87"/>
      <c r="S410" s="18"/>
      <c r="T410" s="18"/>
      <c r="U410" s="18"/>
      <c r="V410" s="18"/>
      <c r="W410" s="18"/>
      <c r="X410" s="18"/>
      <c r="Y410" s="18"/>
      <c r="Z410" s="18"/>
    </row>
    <row r="411" spans="1:26">
      <c r="A411" s="18"/>
      <c r="B411" s="18"/>
      <c r="C411" s="18"/>
      <c r="D411" s="18"/>
      <c r="E411" s="18"/>
      <c r="F411" s="87"/>
      <c r="G411" s="87"/>
      <c r="H411" s="87"/>
      <c r="I411" s="87"/>
      <c r="J411" s="140"/>
      <c r="K411" s="87"/>
      <c r="L411" s="87"/>
      <c r="M411" s="87"/>
      <c r="N411" s="18"/>
      <c r="O411" s="140"/>
      <c r="P411" s="18"/>
      <c r="Q411" s="18"/>
      <c r="R411" s="87"/>
      <c r="S411" s="18"/>
      <c r="T411" s="18"/>
      <c r="U411" s="18"/>
      <c r="V411" s="18"/>
      <c r="W411" s="18"/>
      <c r="X411" s="18"/>
      <c r="Y411" s="18"/>
      <c r="Z411" s="18"/>
    </row>
    <row r="412" spans="1:26">
      <c r="A412" s="18"/>
      <c r="B412" s="18"/>
      <c r="C412" s="18"/>
      <c r="D412" s="18"/>
      <c r="E412" s="18"/>
      <c r="F412" s="87"/>
      <c r="G412" s="87"/>
      <c r="H412" s="87"/>
      <c r="I412" s="87"/>
      <c r="J412" s="140"/>
      <c r="K412" s="87"/>
      <c r="L412" s="87"/>
      <c r="M412" s="87"/>
      <c r="N412" s="18"/>
      <c r="O412" s="140"/>
      <c r="P412" s="18"/>
      <c r="Q412" s="18"/>
      <c r="R412" s="87"/>
      <c r="S412" s="18"/>
      <c r="T412" s="18"/>
      <c r="U412" s="18"/>
      <c r="V412" s="18"/>
      <c r="W412" s="18"/>
      <c r="X412" s="18"/>
      <c r="Y412" s="18"/>
      <c r="Z412" s="18"/>
    </row>
    <row r="413" spans="1:26">
      <c r="A413" s="18"/>
      <c r="B413" s="18"/>
      <c r="C413" s="18"/>
      <c r="D413" s="18"/>
      <c r="E413" s="18"/>
      <c r="F413" s="87"/>
      <c r="G413" s="87"/>
      <c r="H413" s="87"/>
      <c r="I413" s="87"/>
      <c r="J413" s="140"/>
      <c r="K413" s="87"/>
      <c r="L413" s="87"/>
      <c r="M413" s="87"/>
      <c r="N413" s="18"/>
      <c r="O413" s="140"/>
      <c r="P413" s="18"/>
      <c r="Q413" s="18"/>
      <c r="R413" s="87"/>
      <c r="S413" s="18"/>
      <c r="T413" s="18"/>
      <c r="U413" s="18"/>
      <c r="V413" s="18"/>
      <c r="W413" s="18"/>
      <c r="X413" s="18"/>
      <c r="Y413" s="18"/>
      <c r="Z413" s="18"/>
    </row>
    <row r="414" spans="1:26">
      <c r="A414" s="18"/>
      <c r="B414" s="18"/>
      <c r="C414" s="18"/>
      <c r="D414" s="18"/>
      <c r="E414" s="18"/>
      <c r="F414" s="87"/>
      <c r="G414" s="87"/>
      <c r="H414" s="87"/>
      <c r="I414" s="87"/>
      <c r="J414" s="140"/>
      <c r="K414" s="87"/>
      <c r="L414" s="87"/>
      <c r="M414" s="87"/>
      <c r="N414" s="18"/>
      <c r="O414" s="140"/>
      <c r="P414" s="18"/>
      <c r="Q414" s="18"/>
      <c r="R414" s="87"/>
      <c r="S414" s="18"/>
      <c r="T414" s="18"/>
      <c r="U414" s="18"/>
      <c r="V414" s="18"/>
      <c r="W414" s="18"/>
      <c r="X414" s="18"/>
      <c r="Y414" s="18"/>
      <c r="Z414" s="18"/>
    </row>
    <row r="415" spans="1:26">
      <c r="A415" s="18"/>
      <c r="B415" s="18"/>
      <c r="C415" s="18"/>
      <c r="D415" s="18"/>
      <c r="E415" s="18"/>
      <c r="F415" s="87"/>
      <c r="G415" s="87"/>
      <c r="H415" s="87"/>
      <c r="I415" s="87"/>
      <c r="J415" s="140"/>
      <c r="K415" s="87"/>
      <c r="L415" s="87"/>
      <c r="M415" s="87"/>
      <c r="N415" s="18"/>
      <c r="O415" s="140"/>
      <c r="P415" s="18"/>
      <c r="Q415" s="18"/>
      <c r="R415" s="87"/>
      <c r="S415" s="18"/>
      <c r="T415" s="18"/>
      <c r="U415" s="18"/>
      <c r="V415" s="18"/>
      <c r="W415" s="18"/>
      <c r="X415" s="18"/>
      <c r="Y415" s="18"/>
      <c r="Z415" s="18"/>
    </row>
    <row r="416" spans="1:26">
      <c r="A416" s="18"/>
      <c r="B416" s="18"/>
      <c r="C416" s="18"/>
      <c r="D416" s="18"/>
      <c r="E416" s="18"/>
      <c r="F416" s="87"/>
      <c r="G416" s="87"/>
      <c r="H416" s="87"/>
      <c r="I416" s="87"/>
      <c r="J416" s="140"/>
      <c r="K416" s="87"/>
      <c r="L416" s="87"/>
      <c r="M416" s="87"/>
      <c r="N416" s="18"/>
      <c r="O416" s="140"/>
      <c r="P416" s="18"/>
      <c r="Q416" s="18"/>
      <c r="R416" s="87"/>
      <c r="S416" s="18"/>
      <c r="T416" s="18"/>
      <c r="U416" s="18"/>
      <c r="V416" s="18"/>
      <c r="W416" s="18"/>
      <c r="X416" s="18"/>
      <c r="Y416" s="18"/>
      <c r="Z416" s="18"/>
    </row>
    <row r="417" spans="1:26">
      <c r="A417" s="18"/>
      <c r="B417" s="18"/>
      <c r="C417" s="18"/>
      <c r="D417" s="18"/>
      <c r="E417" s="18"/>
      <c r="F417" s="87"/>
      <c r="G417" s="87"/>
      <c r="H417" s="87"/>
      <c r="I417" s="87"/>
      <c r="J417" s="140"/>
      <c r="K417" s="87"/>
      <c r="L417" s="87"/>
      <c r="M417" s="87"/>
      <c r="N417" s="18"/>
      <c r="O417" s="140"/>
      <c r="P417" s="18"/>
      <c r="Q417" s="18"/>
      <c r="R417" s="87"/>
      <c r="S417" s="18"/>
      <c r="T417" s="18"/>
      <c r="U417" s="18"/>
      <c r="V417" s="18"/>
      <c r="W417" s="18"/>
      <c r="X417" s="18"/>
      <c r="Y417" s="18"/>
      <c r="Z417" s="18"/>
    </row>
    <row r="418" spans="1:26">
      <c r="A418" s="18"/>
      <c r="B418" s="18"/>
      <c r="C418" s="18"/>
      <c r="D418" s="18"/>
      <c r="E418" s="18"/>
      <c r="F418" s="87"/>
      <c r="G418" s="87"/>
      <c r="H418" s="87"/>
      <c r="I418" s="87"/>
      <c r="J418" s="140"/>
      <c r="K418" s="87"/>
      <c r="L418" s="87"/>
      <c r="M418" s="87"/>
      <c r="N418" s="18"/>
      <c r="O418" s="140"/>
      <c r="P418" s="18"/>
      <c r="Q418" s="18"/>
      <c r="R418" s="87"/>
      <c r="S418" s="18"/>
      <c r="T418" s="18"/>
      <c r="U418" s="18"/>
      <c r="V418" s="18"/>
      <c r="W418" s="18"/>
      <c r="X418" s="18"/>
      <c r="Y418" s="18"/>
      <c r="Z418" s="18"/>
    </row>
    <row r="419" spans="1:26">
      <c r="A419" s="18"/>
      <c r="B419" s="18"/>
      <c r="C419" s="18"/>
      <c r="D419" s="18"/>
      <c r="E419" s="18"/>
      <c r="F419" s="87"/>
      <c r="G419" s="87"/>
      <c r="H419" s="87"/>
      <c r="I419" s="87"/>
      <c r="J419" s="140"/>
      <c r="K419" s="87"/>
      <c r="L419" s="87"/>
      <c r="M419" s="87"/>
      <c r="N419" s="18"/>
      <c r="O419" s="140"/>
      <c r="P419" s="18"/>
      <c r="Q419" s="18"/>
      <c r="R419" s="87"/>
      <c r="S419" s="18"/>
      <c r="T419" s="18"/>
      <c r="U419" s="18"/>
      <c r="V419" s="18"/>
      <c r="W419" s="18"/>
      <c r="X419" s="18"/>
      <c r="Y419" s="18"/>
      <c r="Z419" s="18"/>
    </row>
    <row r="420" spans="1:26">
      <c r="A420" s="18"/>
      <c r="B420" s="18"/>
      <c r="C420" s="18"/>
      <c r="D420" s="18"/>
      <c r="E420" s="18"/>
      <c r="F420" s="87"/>
      <c r="G420" s="87"/>
      <c r="H420" s="87"/>
      <c r="I420" s="87"/>
      <c r="J420" s="140"/>
      <c r="K420" s="87"/>
      <c r="L420" s="87"/>
      <c r="M420" s="87"/>
      <c r="N420" s="18"/>
      <c r="O420" s="140"/>
      <c r="P420" s="18"/>
      <c r="Q420" s="18"/>
      <c r="R420" s="87"/>
      <c r="S420" s="18"/>
      <c r="T420" s="18"/>
      <c r="U420" s="18"/>
      <c r="V420" s="18"/>
      <c r="W420" s="18"/>
      <c r="X420" s="18"/>
      <c r="Y420" s="18"/>
      <c r="Z420" s="18"/>
    </row>
    <row r="421" spans="1:26">
      <c r="A421" s="18"/>
      <c r="B421" s="18"/>
      <c r="C421" s="18"/>
      <c r="D421" s="18"/>
      <c r="E421" s="18"/>
      <c r="F421" s="87"/>
      <c r="G421" s="87"/>
      <c r="H421" s="87"/>
      <c r="I421" s="87"/>
      <c r="J421" s="140"/>
      <c r="K421" s="87"/>
      <c r="L421" s="87"/>
      <c r="M421" s="87"/>
      <c r="N421" s="18"/>
      <c r="O421" s="140"/>
      <c r="P421" s="18"/>
      <c r="Q421" s="18"/>
      <c r="R421" s="87"/>
      <c r="S421" s="18"/>
      <c r="T421" s="18"/>
      <c r="U421" s="18"/>
      <c r="V421" s="18"/>
      <c r="W421" s="18"/>
      <c r="X421" s="18"/>
      <c r="Y421" s="18"/>
      <c r="Z421" s="18"/>
    </row>
    <row r="422" spans="1:26">
      <c r="A422" s="18"/>
      <c r="B422" s="18"/>
      <c r="C422" s="18"/>
      <c r="D422" s="18"/>
      <c r="E422" s="18"/>
      <c r="F422" s="87"/>
      <c r="G422" s="87"/>
      <c r="H422" s="87"/>
      <c r="I422" s="87"/>
      <c r="J422" s="140"/>
      <c r="K422" s="87"/>
      <c r="L422" s="87"/>
      <c r="M422" s="87"/>
      <c r="N422" s="18"/>
      <c r="O422" s="140"/>
      <c r="P422" s="18"/>
      <c r="Q422" s="18"/>
      <c r="R422" s="87"/>
      <c r="S422" s="18"/>
      <c r="T422" s="18"/>
      <c r="U422" s="18"/>
      <c r="V422" s="18"/>
      <c r="W422" s="18"/>
      <c r="X422" s="18"/>
      <c r="Y422" s="18"/>
      <c r="Z422" s="18"/>
    </row>
    <row r="423" spans="1:26">
      <c r="A423" s="18"/>
      <c r="B423" s="18"/>
      <c r="C423" s="18"/>
      <c r="D423" s="18"/>
      <c r="E423" s="18"/>
      <c r="F423" s="87"/>
      <c r="G423" s="87"/>
      <c r="H423" s="87"/>
      <c r="I423" s="87"/>
      <c r="J423" s="140"/>
      <c r="K423" s="87"/>
      <c r="L423" s="87"/>
      <c r="M423" s="87"/>
      <c r="N423" s="18"/>
      <c r="O423" s="140"/>
      <c r="P423" s="18"/>
      <c r="Q423" s="18"/>
      <c r="R423" s="87"/>
      <c r="S423" s="18"/>
      <c r="T423" s="18"/>
      <c r="U423" s="18"/>
      <c r="V423" s="18"/>
      <c r="W423" s="18"/>
      <c r="X423" s="18"/>
      <c r="Y423" s="18"/>
      <c r="Z423" s="18"/>
    </row>
    <row r="424" spans="1:26">
      <c r="A424" s="18"/>
      <c r="B424" s="18"/>
      <c r="C424" s="18"/>
      <c r="D424" s="18"/>
      <c r="E424" s="18"/>
      <c r="F424" s="87"/>
      <c r="G424" s="87"/>
      <c r="H424" s="87"/>
      <c r="I424" s="87"/>
      <c r="J424" s="140"/>
      <c r="K424" s="87"/>
      <c r="L424" s="87"/>
      <c r="M424" s="87"/>
      <c r="N424" s="18"/>
      <c r="O424" s="140"/>
      <c r="P424" s="18"/>
      <c r="Q424" s="18"/>
      <c r="R424" s="87"/>
      <c r="S424" s="18"/>
      <c r="T424" s="18"/>
      <c r="U424" s="18"/>
      <c r="V424" s="18"/>
      <c r="W424" s="18"/>
      <c r="X424" s="18"/>
      <c r="Y424" s="18"/>
      <c r="Z424" s="18"/>
    </row>
    <row r="425" spans="1:26">
      <c r="A425" s="18"/>
      <c r="B425" s="18"/>
      <c r="C425" s="18"/>
      <c r="D425" s="18"/>
      <c r="E425" s="18"/>
      <c r="F425" s="87"/>
      <c r="G425" s="87"/>
      <c r="H425" s="87"/>
      <c r="I425" s="87"/>
      <c r="J425" s="140"/>
      <c r="K425" s="87"/>
      <c r="L425" s="87"/>
      <c r="M425" s="87"/>
      <c r="N425" s="18"/>
      <c r="O425" s="140"/>
      <c r="P425" s="18"/>
      <c r="Q425" s="18"/>
      <c r="R425" s="87"/>
      <c r="S425" s="18"/>
      <c r="T425" s="18"/>
      <c r="U425" s="18"/>
      <c r="V425" s="18"/>
      <c r="W425" s="18"/>
      <c r="X425" s="18"/>
      <c r="Y425" s="18"/>
      <c r="Z425" s="18"/>
    </row>
    <row r="426" spans="1:26">
      <c r="A426" s="18"/>
      <c r="B426" s="18"/>
      <c r="C426" s="18"/>
      <c r="D426" s="18"/>
      <c r="E426" s="18"/>
      <c r="F426" s="87"/>
      <c r="G426" s="87"/>
      <c r="H426" s="87"/>
      <c r="I426" s="87"/>
      <c r="J426" s="140"/>
      <c r="K426" s="87"/>
      <c r="L426" s="87"/>
      <c r="M426" s="87"/>
      <c r="N426" s="18"/>
      <c r="O426" s="140"/>
      <c r="P426" s="18"/>
      <c r="Q426" s="18"/>
      <c r="R426" s="87"/>
      <c r="S426" s="18"/>
      <c r="T426" s="18"/>
      <c r="U426" s="18"/>
      <c r="V426" s="18"/>
      <c r="W426" s="18"/>
      <c r="X426" s="18"/>
      <c r="Y426" s="18"/>
      <c r="Z426" s="18"/>
    </row>
    <row r="427" spans="1:26">
      <c r="A427" s="18"/>
      <c r="B427" s="18"/>
      <c r="C427" s="18"/>
      <c r="D427" s="18"/>
      <c r="E427" s="18"/>
      <c r="F427" s="87"/>
      <c r="G427" s="87"/>
      <c r="H427" s="87"/>
      <c r="I427" s="87"/>
      <c r="J427" s="140"/>
      <c r="K427" s="87"/>
      <c r="L427" s="87"/>
      <c r="M427" s="87"/>
      <c r="N427" s="18"/>
      <c r="O427" s="140"/>
      <c r="P427" s="18"/>
      <c r="Q427" s="18"/>
      <c r="R427" s="87"/>
      <c r="S427" s="18"/>
      <c r="T427" s="18"/>
      <c r="U427" s="18"/>
      <c r="V427" s="18"/>
      <c r="W427" s="18"/>
      <c r="X427" s="18"/>
      <c r="Y427" s="18"/>
      <c r="Z427" s="18"/>
    </row>
    <row r="428" spans="1:26">
      <c r="A428" s="18"/>
      <c r="B428" s="18"/>
      <c r="C428" s="18"/>
      <c r="D428" s="18"/>
      <c r="E428" s="18"/>
      <c r="F428" s="87"/>
      <c r="G428" s="87"/>
      <c r="H428" s="87"/>
      <c r="I428" s="87"/>
      <c r="J428" s="140"/>
      <c r="K428" s="87"/>
      <c r="L428" s="87"/>
      <c r="M428" s="87"/>
      <c r="N428" s="18"/>
      <c r="O428" s="140"/>
      <c r="P428" s="18"/>
      <c r="Q428" s="18"/>
      <c r="R428" s="87"/>
      <c r="S428" s="18"/>
      <c r="T428" s="18"/>
      <c r="U428" s="18"/>
      <c r="V428" s="18"/>
      <c r="W428" s="18"/>
      <c r="X428" s="18"/>
      <c r="Y428" s="18"/>
      <c r="Z428" s="18"/>
    </row>
    <row r="429" spans="1:26">
      <c r="A429" s="18"/>
      <c r="B429" s="18"/>
      <c r="C429" s="18"/>
      <c r="D429" s="18"/>
      <c r="E429" s="18"/>
      <c r="F429" s="87"/>
      <c r="G429" s="87"/>
      <c r="H429" s="87"/>
      <c r="I429" s="87"/>
      <c r="J429" s="140"/>
      <c r="K429" s="87"/>
      <c r="L429" s="87"/>
      <c r="M429" s="87"/>
      <c r="N429" s="18"/>
      <c r="O429" s="140"/>
      <c r="P429" s="18"/>
      <c r="Q429" s="18"/>
      <c r="R429" s="87"/>
      <c r="S429" s="18"/>
      <c r="T429" s="18"/>
      <c r="U429" s="18"/>
      <c r="V429" s="18"/>
      <c r="W429" s="18"/>
      <c r="X429" s="18"/>
      <c r="Y429" s="18"/>
      <c r="Z429" s="18"/>
    </row>
    <row r="430" spans="1:26">
      <c r="A430" s="18"/>
      <c r="B430" s="18"/>
      <c r="C430" s="18"/>
      <c r="D430" s="18"/>
      <c r="E430" s="18"/>
      <c r="F430" s="87"/>
      <c r="G430" s="87"/>
      <c r="H430" s="87"/>
      <c r="I430" s="87"/>
      <c r="J430" s="140"/>
      <c r="K430" s="87"/>
      <c r="L430" s="87"/>
      <c r="M430" s="87"/>
      <c r="N430" s="18"/>
      <c r="O430" s="140"/>
      <c r="P430" s="18"/>
      <c r="Q430" s="18"/>
      <c r="R430" s="87"/>
      <c r="S430" s="18"/>
      <c r="T430" s="18"/>
      <c r="U430" s="18"/>
      <c r="V430" s="18"/>
      <c r="W430" s="18"/>
      <c r="X430" s="18"/>
      <c r="Y430" s="18"/>
      <c r="Z430" s="18"/>
    </row>
    <row r="431" spans="1:26">
      <c r="A431" s="18"/>
      <c r="B431" s="18"/>
      <c r="C431" s="18"/>
      <c r="D431" s="18"/>
      <c r="E431" s="18"/>
      <c r="F431" s="87"/>
      <c r="G431" s="87"/>
      <c r="H431" s="87"/>
      <c r="I431" s="87"/>
      <c r="J431" s="140"/>
      <c r="K431" s="87"/>
      <c r="L431" s="87"/>
      <c r="M431" s="87"/>
      <c r="N431" s="18"/>
      <c r="O431" s="140"/>
      <c r="P431" s="18"/>
      <c r="Q431" s="18"/>
      <c r="R431" s="87"/>
      <c r="S431" s="18"/>
      <c r="T431" s="18"/>
      <c r="U431" s="18"/>
      <c r="V431" s="18"/>
      <c r="W431" s="18"/>
      <c r="X431" s="18"/>
      <c r="Y431" s="18"/>
      <c r="Z431" s="18"/>
    </row>
    <row r="432" spans="1:26">
      <c r="A432" s="18"/>
      <c r="B432" s="18"/>
      <c r="C432" s="18"/>
      <c r="D432" s="18"/>
      <c r="E432" s="18"/>
      <c r="F432" s="87"/>
      <c r="G432" s="87"/>
      <c r="H432" s="87"/>
      <c r="I432" s="87"/>
      <c r="J432" s="140"/>
      <c r="K432" s="87"/>
      <c r="L432" s="87"/>
      <c r="M432" s="87"/>
      <c r="N432" s="18"/>
      <c r="O432" s="140"/>
      <c r="P432" s="18"/>
      <c r="Q432" s="18"/>
      <c r="R432" s="87"/>
      <c r="S432" s="18"/>
      <c r="T432" s="18"/>
      <c r="U432" s="18"/>
      <c r="V432" s="18"/>
      <c r="W432" s="18"/>
      <c r="X432" s="18"/>
      <c r="Y432" s="18"/>
      <c r="Z432" s="18"/>
    </row>
    <row r="433" spans="1:26">
      <c r="A433" s="18"/>
      <c r="B433" s="18"/>
      <c r="C433" s="18"/>
      <c r="D433" s="18"/>
      <c r="E433" s="18"/>
      <c r="F433" s="87"/>
      <c r="G433" s="87"/>
      <c r="H433" s="87"/>
      <c r="I433" s="87"/>
      <c r="J433" s="140"/>
      <c r="K433" s="87"/>
      <c r="L433" s="87"/>
      <c r="M433" s="87"/>
      <c r="N433" s="18"/>
      <c r="O433" s="140"/>
      <c r="P433" s="18"/>
      <c r="Q433" s="18"/>
      <c r="R433" s="87"/>
      <c r="S433" s="18"/>
      <c r="T433" s="18"/>
      <c r="U433" s="18"/>
      <c r="V433" s="18"/>
      <c r="W433" s="18"/>
      <c r="X433" s="18"/>
      <c r="Y433" s="18"/>
      <c r="Z433" s="18"/>
    </row>
    <row r="434" spans="1:26">
      <c r="A434" s="18"/>
      <c r="B434" s="18"/>
      <c r="C434" s="18"/>
      <c r="D434" s="18"/>
      <c r="E434" s="18"/>
      <c r="F434" s="87"/>
      <c r="G434" s="87"/>
      <c r="H434" s="87"/>
      <c r="I434" s="87"/>
      <c r="J434" s="140"/>
      <c r="K434" s="87"/>
      <c r="L434" s="87"/>
      <c r="M434" s="87"/>
      <c r="N434" s="18"/>
      <c r="O434" s="140"/>
      <c r="P434" s="18"/>
      <c r="Q434" s="18"/>
      <c r="R434" s="87"/>
      <c r="S434" s="18"/>
      <c r="T434" s="18"/>
      <c r="U434" s="18"/>
      <c r="V434" s="18"/>
      <c r="W434" s="18"/>
      <c r="X434" s="18"/>
      <c r="Y434" s="18"/>
      <c r="Z434" s="18"/>
    </row>
    <row r="435" spans="1:26">
      <c r="A435" s="18"/>
      <c r="B435" s="18"/>
      <c r="C435" s="18"/>
      <c r="D435" s="18"/>
      <c r="E435" s="18"/>
      <c r="F435" s="87"/>
      <c r="G435" s="87"/>
      <c r="H435" s="87"/>
      <c r="I435" s="87"/>
      <c r="J435" s="140"/>
      <c r="K435" s="87"/>
      <c r="L435" s="87"/>
      <c r="M435" s="87"/>
      <c r="N435" s="18"/>
      <c r="O435" s="140"/>
      <c r="P435" s="18"/>
      <c r="Q435" s="18"/>
      <c r="R435" s="87"/>
      <c r="S435" s="18"/>
      <c r="T435" s="18"/>
      <c r="U435" s="18"/>
      <c r="V435" s="18"/>
      <c r="W435" s="18"/>
      <c r="X435" s="18"/>
      <c r="Y435" s="18"/>
      <c r="Z435" s="18"/>
    </row>
    <row r="436" spans="1:26">
      <c r="A436" s="18"/>
      <c r="B436" s="18"/>
      <c r="C436" s="18"/>
      <c r="D436" s="18"/>
      <c r="E436" s="18"/>
      <c r="F436" s="87"/>
      <c r="G436" s="87"/>
      <c r="H436" s="87"/>
      <c r="I436" s="87"/>
      <c r="J436" s="140"/>
      <c r="K436" s="87"/>
      <c r="L436" s="87"/>
      <c r="M436" s="87"/>
      <c r="N436" s="18"/>
      <c r="O436" s="140"/>
      <c r="P436" s="18"/>
      <c r="Q436" s="18"/>
      <c r="R436" s="87"/>
      <c r="S436" s="18"/>
      <c r="T436" s="18"/>
      <c r="U436" s="18"/>
      <c r="V436" s="18"/>
      <c r="W436" s="18"/>
      <c r="X436" s="18"/>
      <c r="Y436" s="18"/>
      <c r="Z436" s="18"/>
    </row>
    <row r="437" spans="1:26">
      <c r="A437" s="18"/>
      <c r="B437" s="18"/>
      <c r="C437" s="18"/>
      <c r="D437" s="18"/>
      <c r="E437" s="18"/>
      <c r="F437" s="87"/>
      <c r="G437" s="87"/>
      <c r="H437" s="87"/>
      <c r="I437" s="87"/>
      <c r="J437" s="140"/>
      <c r="K437" s="87"/>
      <c r="L437" s="87"/>
      <c r="M437" s="87"/>
      <c r="N437" s="18"/>
      <c r="O437" s="140"/>
      <c r="P437" s="18"/>
      <c r="Q437" s="18"/>
      <c r="R437" s="87"/>
      <c r="S437" s="18"/>
      <c r="T437" s="18"/>
      <c r="U437" s="18"/>
      <c r="V437" s="18"/>
      <c r="W437" s="18"/>
      <c r="X437" s="18"/>
      <c r="Y437" s="18"/>
      <c r="Z437" s="18"/>
    </row>
    <row r="438" spans="1:26">
      <c r="A438" s="18"/>
      <c r="B438" s="18"/>
      <c r="C438" s="18"/>
      <c r="D438" s="18"/>
      <c r="E438" s="18"/>
      <c r="F438" s="87"/>
      <c r="G438" s="87"/>
      <c r="H438" s="87"/>
      <c r="I438" s="87"/>
      <c r="J438" s="140"/>
      <c r="K438" s="87"/>
      <c r="L438" s="87"/>
      <c r="M438" s="87"/>
      <c r="N438" s="18"/>
      <c r="O438" s="140"/>
      <c r="P438" s="18"/>
      <c r="Q438" s="18"/>
      <c r="R438" s="87"/>
      <c r="S438" s="18"/>
      <c r="T438" s="18"/>
      <c r="U438" s="18"/>
      <c r="V438" s="18"/>
      <c r="W438" s="18"/>
      <c r="X438" s="18"/>
      <c r="Y438" s="18"/>
      <c r="Z438" s="18"/>
    </row>
    <row r="439" spans="1:26">
      <c r="A439" s="18"/>
      <c r="B439" s="18"/>
      <c r="C439" s="18"/>
      <c r="D439" s="18"/>
      <c r="E439" s="18"/>
      <c r="F439" s="87"/>
      <c r="G439" s="87"/>
      <c r="H439" s="87"/>
      <c r="I439" s="87"/>
      <c r="J439" s="140"/>
      <c r="K439" s="87"/>
      <c r="L439" s="87"/>
      <c r="M439" s="87"/>
      <c r="N439" s="18"/>
      <c r="O439" s="140"/>
      <c r="P439" s="18"/>
      <c r="Q439" s="18"/>
      <c r="R439" s="87"/>
      <c r="S439" s="18"/>
      <c r="T439" s="18"/>
      <c r="U439" s="18"/>
      <c r="V439" s="18"/>
      <c r="W439" s="18"/>
      <c r="X439" s="18"/>
      <c r="Y439" s="18"/>
      <c r="Z439" s="18"/>
    </row>
    <row r="440" spans="1:26">
      <c r="A440" s="18"/>
      <c r="B440" s="18"/>
      <c r="C440" s="18"/>
      <c r="D440" s="18"/>
      <c r="E440" s="18"/>
      <c r="F440" s="87"/>
      <c r="G440" s="87"/>
      <c r="H440" s="87"/>
      <c r="I440" s="87"/>
      <c r="J440" s="140"/>
      <c r="K440" s="87"/>
      <c r="L440" s="87"/>
      <c r="M440" s="87"/>
      <c r="N440" s="18"/>
      <c r="O440" s="140"/>
      <c r="P440" s="18"/>
      <c r="Q440" s="18"/>
      <c r="R440" s="87"/>
      <c r="S440" s="18"/>
      <c r="T440" s="18"/>
      <c r="U440" s="18"/>
      <c r="V440" s="18"/>
      <c r="W440" s="18"/>
      <c r="X440" s="18"/>
      <c r="Y440" s="18"/>
      <c r="Z440" s="18"/>
    </row>
    <row r="441" spans="1:26">
      <c r="A441" s="18"/>
      <c r="B441" s="18"/>
      <c r="C441" s="18"/>
      <c r="D441" s="18"/>
      <c r="E441" s="18"/>
      <c r="F441" s="87"/>
      <c r="G441" s="87"/>
      <c r="H441" s="87"/>
      <c r="I441" s="87"/>
      <c r="J441" s="140"/>
      <c r="K441" s="87"/>
      <c r="L441" s="87"/>
      <c r="M441" s="87"/>
      <c r="N441" s="18"/>
      <c r="O441" s="140"/>
      <c r="P441" s="18"/>
      <c r="Q441" s="18"/>
      <c r="R441" s="87"/>
      <c r="S441" s="18"/>
      <c r="T441" s="18"/>
      <c r="U441" s="18"/>
      <c r="V441" s="18"/>
      <c r="W441" s="18"/>
      <c r="X441" s="18"/>
      <c r="Y441" s="18"/>
      <c r="Z441" s="18"/>
    </row>
    <row r="442" spans="1:26">
      <c r="A442" s="18"/>
      <c r="B442" s="18"/>
      <c r="C442" s="18"/>
      <c r="D442" s="18"/>
      <c r="E442" s="18"/>
      <c r="F442" s="87"/>
      <c r="G442" s="87"/>
      <c r="H442" s="87"/>
      <c r="I442" s="87"/>
      <c r="J442" s="140"/>
      <c r="K442" s="87"/>
      <c r="L442" s="87"/>
      <c r="M442" s="87"/>
      <c r="N442" s="18"/>
      <c r="O442" s="140"/>
      <c r="P442" s="18"/>
      <c r="Q442" s="18"/>
      <c r="R442" s="87"/>
      <c r="S442" s="18"/>
      <c r="T442" s="18"/>
      <c r="U442" s="18"/>
      <c r="V442" s="18"/>
      <c r="W442" s="18"/>
      <c r="X442" s="18"/>
      <c r="Y442" s="18"/>
      <c r="Z442" s="18"/>
    </row>
    <row r="443" spans="1:26">
      <c r="A443" s="18"/>
      <c r="B443" s="18"/>
      <c r="C443" s="18"/>
      <c r="D443" s="18"/>
      <c r="E443" s="18"/>
      <c r="F443" s="87"/>
      <c r="G443" s="87"/>
      <c r="H443" s="87"/>
      <c r="I443" s="87"/>
      <c r="J443" s="140"/>
      <c r="K443" s="87"/>
      <c r="L443" s="87"/>
      <c r="M443" s="87"/>
      <c r="N443" s="18"/>
      <c r="O443" s="140"/>
      <c r="P443" s="18"/>
      <c r="Q443" s="18"/>
      <c r="R443" s="87"/>
      <c r="S443" s="18"/>
      <c r="T443" s="18"/>
      <c r="U443" s="18"/>
      <c r="V443" s="18"/>
      <c r="W443" s="18"/>
      <c r="X443" s="18"/>
      <c r="Y443" s="18"/>
      <c r="Z443" s="18"/>
    </row>
    <row r="444" spans="1:26">
      <c r="A444" s="18"/>
      <c r="B444" s="18"/>
      <c r="C444" s="18"/>
      <c r="D444" s="18"/>
      <c r="E444" s="18"/>
      <c r="F444" s="87"/>
      <c r="G444" s="87"/>
      <c r="H444" s="87"/>
      <c r="I444" s="87"/>
      <c r="J444" s="140"/>
      <c r="K444" s="87"/>
      <c r="L444" s="87"/>
      <c r="M444" s="87"/>
      <c r="N444" s="18"/>
      <c r="O444" s="140"/>
      <c r="P444" s="18"/>
      <c r="Q444" s="18"/>
      <c r="R444" s="87"/>
      <c r="S444" s="18"/>
      <c r="T444" s="18"/>
      <c r="U444" s="18"/>
      <c r="V444" s="18"/>
      <c r="W444" s="18"/>
      <c r="X444" s="18"/>
      <c r="Y444" s="18"/>
      <c r="Z444" s="18"/>
    </row>
    <row r="445" spans="1:26">
      <c r="A445" s="18"/>
      <c r="B445" s="18"/>
      <c r="C445" s="18"/>
      <c r="D445" s="18"/>
      <c r="E445" s="18"/>
      <c r="F445" s="87"/>
      <c r="G445" s="87"/>
      <c r="H445" s="87"/>
      <c r="I445" s="87"/>
      <c r="J445" s="140"/>
      <c r="K445" s="87"/>
      <c r="L445" s="87"/>
      <c r="M445" s="87"/>
      <c r="N445" s="18"/>
      <c r="O445" s="140"/>
      <c r="P445" s="18"/>
      <c r="Q445" s="18"/>
      <c r="R445" s="87"/>
      <c r="S445" s="18"/>
      <c r="T445" s="18"/>
      <c r="U445" s="18"/>
      <c r="V445" s="18"/>
      <c r="W445" s="18"/>
      <c r="X445" s="18"/>
      <c r="Y445" s="18"/>
      <c r="Z445" s="18"/>
    </row>
    <row r="446" spans="1:26">
      <c r="A446" s="18"/>
      <c r="B446" s="18"/>
      <c r="C446" s="18"/>
      <c r="D446" s="18"/>
      <c r="E446" s="18"/>
      <c r="F446" s="87"/>
      <c r="G446" s="87"/>
      <c r="H446" s="87"/>
      <c r="I446" s="87"/>
      <c r="J446" s="140"/>
      <c r="K446" s="87"/>
      <c r="L446" s="87"/>
      <c r="M446" s="87"/>
      <c r="N446" s="18"/>
      <c r="O446" s="140"/>
      <c r="P446" s="18"/>
      <c r="Q446" s="18"/>
      <c r="R446" s="87"/>
      <c r="S446" s="18"/>
      <c r="T446" s="18"/>
      <c r="U446" s="18"/>
      <c r="V446" s="18"/>
      <c r="W446" s="18"/>
      <c r="X446" s="18"/>
      <c r="Y446" s="18"/>
      <c r="Z446" s="18"/>
    </row>
    <row r="447" spans="1:26">
      <c r="A447" s="18"/>
      <c r="B447" s="18"/>
      <c r="C447" s="18"/>
      <c r="D447" s="18"/>
      <c r="E447" s="18"/>
      <c r="F447" s="87"/>
      <c r="G447" s="87"/>
      <c r="H447" s="87"/>
      <c r="I447" s="87"/>
      <c r="J447" s="140"/>
      <c r="K447" s="87"/>
      <c r="L447" s="87"/>
      <c r="M447" s="87"/>
      <c r="N447" s="18"/>
      <c r="O447" s="140"/>
      <c r="P447" s="18"/>
      <c r="Q447" s="18"/>
      <c r="R447" s="87"/>
      <c r="S447" s="18"/>
      <c r="T447" s="18"/>
      <c r="U447" s="18"/>
      <c r="V447" s="18"/>
      <c r="W447" s="18"/>
      <c r="X447" s="18"/>
      <c r="Y447" s="18"/>
      <c r="Z447" s="18"/>
    </row>
    <row r="448" spans="1:26">
      <c r="A448" s="18"/>
      <c r="B448" s="18"/>
      <c r="C448" s="18"/>
      <c r="D448" s="18"/>
      <c r="E448" s="18"/>
      <c r="F448" s="87"/>
      <c r="G448" s="87"/>
      <c r="H448" s="87"/>
      <c r="I448" s="87"/>
      <c r="J448" s="140"/>
      <c r="K448" s="87"/>
      <c r="L448" s="87"/>
      <c r="M448" s="87"/>
      <c r="N448" s="18"/>
      <c r="O448" s="140"/>
      <c r="P448" s="18"/>
      <c r="Q448" s="18"/>
      <c r="R448" s="87"/>
      <c r="S448" s="18"/>
      <c r="T448" s="18"/>
      <c r="U448" s="18"/>
      <c r="V448" s="18"/>
      <c r="W448" s="18"/>
      <c r="X448" s="18"/>
      <c r="Y448" s="18"/>
      <c r="Z448" s="18"/>
    </row>
    <row r="449" spans="1:26">
      <c r="A449" s="18"/>
      <c r="B449" s="18"/>
      <c r="C449" s="18"/>
      <c r="D449" s="18"/>
      <c r="E449" s="18"/>
      <c r="F449" s="87"/>
      <c r="G449" s="87"/>
      <c r="H449" s="87"/>
      <c r="I449" s="87"/>
      <c r="J449" s="140"/>
      <c r="K449" s="87"/>
      <c r="L449" s="87"/>
      <c r="M449" s="87"/>
      <c r="N449" s="18"/>
      <c r="O449" s="140"/>
      <c r="P449" s="18"/>
      <c r="Q449" s="18"/>
      <c r="R449" s="87"/>
      <c r="S449" s="18"/>
      <c r="T449" s="18"/>
      <c r="U449" s="18"/>
      <c r="V449" s="18"/>
      <c r="W449" s="18"/>
      <c r="X449" s="18"/>
      <c r="Y449" s="18"/>
      <c r="Z449" s="18"/>
    </row>
    <row r="450" spans="1:26">
      <c r="A450" s="18"/>
      <c r="B450" s="18"/>
      <c r="C450" s="18"/>
      <c r="D450" s="18"/>
      <c r="E450" s="18"/>
      <c r="F450" s="87"/>
      <c r="G450" s="87"/>
      <c r="H450" s="87"/>
      <c r="I450" s="87"/>
      <c r="J450" s="140"/>
      <c r="K450" s="87"/>
      <c r="L450" s="87"/>
      <c r="M450" s="87"/>
      <c r="N450" s="18"/>
      <c r="O450" s="140"/>
      <c r="P450" s="18"/>
      <c r="Q450" s="18"/>
      <c r="R450" s="87"/>
      <c r="S450" s="18"/>
      <c r="T450" s="18"/>
      <c r="U450" s="18"/>
      <c r="V450" s="18"/>
      <c r="W450" s="18"/>
      <c r="X450" s="18"/>
      <c r="Y450" s="18"/>
      <c r="Z450" s="18"/>
    </row>
    <row r="451" spans="1:26">
      <c r="A451" s="18"/>
      <c r="B451" s="18"/>
      <c r="C451" s="18"/>
      <c r="D451" s="18"/>
      <c r="E451" s="18"/>
      <c r="F451" s="87"/>
      <c r="G451" s="87"/>
      <c r="H451" s="87"/>
      <c r="I451" s="87"/>
      <c r="J451" s="140"/>
      <c r="K451" s="87"/>
      <c r="L451" s="87"/>
      <c r="M451" s="87"/>
      <c r="N451" s="18"/>
      <c r="O451" s="140"/>
      <c r="P451" s="18"/>
      <c r="Q451" s="18"/>
      <c r="R451" s="87"/>
      <c r="S451" s="18"/>
      <c r="T451" s="18"/>
      <c r="U451" s="18"/>
      <c r="V451" s="18"/>
      <c r="W451" s="18"/>
      <c r="X451" s="18"/>
      <c r="Y451" s="18"/>
      <c r="Z451" s="18"/>
    </row>
    <row r="452" spans="1:26">
      <c r="A452" s="18"/>
      <c r="B452" s="18"/>
      <c r="C452" s="18"/>
      <c r="D452" s="18"/>
      <c r="E452" s="18"/>
      <c r="F452" s="87"/>
      <c r="G452" s="87"/>
      <c r="H452" s="87"/>
      <c r="I452" s="87"/>
      <c r="J452" s="140"/>
      <c r="K452" s="87"/>
      <c r="L452" s="87"/>
      <c r="M452" s="87"/>
      <c r="N452" s="18"/>
      <c r="O452" s="140"/>
      <c r="P452" s="18"/>
      <c r="Q452" s="18"/>
      <c r="R452" s="87"/>
      <c r="S452" s="18"/>
      <c r="T452" s="18"/>
      <c r="U452" s="18"/>
      <c r="V452" s="18"/>
      <c r="W452" s="18"/>
      <c r="X452" s="18"/>
      <c r="Y452" s="18"/>
      <c r="Z452" s="18"/>
    </row>
    <row r="453" spans="1:26">
      <c r="A453" s="18"/>
      <c r="B453" s="18"/>
      <c r="C453" s="18"/>
      <c r="D453" s="18"/>
      <c r="E453" s="18"/>
      <c r="F453" s="87"/>
      <c r="G453" s="87"/>
      <c r="H453" s="87"/>
      <c r="I453" s="87"/>
      <c r="J453" s="140"/>
      <c r="K453" s="87"/>
      <c r="L453" s="87"/>
      <c r="M453" s="87"/>
      <c r="N453" s="18"/>
      <c r="O453" s="140"/>
      <c r="P453" s="18"/>
      <c r="Q453" s="18"/>
      <c r="R453" s="87"/>
      <c r="S453" s="18"/>
      <c r="T453" s="18"/>
      <c r="U453" s="18"/>
      <c r="V453" s="18"/>
      <c r="W453" s="18"/>
      <c r="X453" s="18"/>
      <c r="Y453" s="18"/>
      <c r="Z453" s="18"/>
    </row>
    <row r="454" spans="1:26">
      <c r="A454" s="18"/>
      <c r="B454" s="18"/>
      <c r="C454" s="18"/>
      <c r="D454" s="18"/>
      <c r="E454" s="18"/>
      <c r="F454" s="87"/>
      <c r="G454" s="87"/>
      <c r="H454" s="87"/>
      <c r="I454" s="87"/>
      <c r="J454" s="140"/>
      <c r="K454" s="87"/>
      <c r="L454" s="87"/>
      <c r="M454" s="87"/>
      <c r="N454" s="18"/>
      <c r="O454" s="140"/>
      <c r="P454" s="18"/>
      <c r="Q454" s="18"/>
      <c r="R454" s="87"/>
      <c r="S454" s="18"/>
      <c r="T454" s="18"/>
      <c r="U454" s="18"/>
      <c r="V454" s="18"/>
      <c r="W454" s="18"/>
      <c r="X454" s="18"/>
      <c r="Y454" s="18"/>
      <c r="Z454" s="18"/>
    </row>
    <row r="455" spans="1:26">
      <c r="A455" s="18"/>
      <c r="B455" s="18"/>
      <c r="C455" s="18"/>
      <c r="D455" s="18"/>
      <c r="E455" s="18"/>
      <c r="F455" s="87"/>
      <c r="G455" s="87"/>
      <c r="H455" s="87"/>
      <c r="I455" s="87"/>
      <c r="J455" s="140"/>
      <c r="K455" s="87"/>
      <c r="L455" s="87"/>
      <c r="M455" s="87"/>
      <c r="N455" s="18"/>
      <c r="O455" s="140"/>
      <c r="P455" s="18"/>
      <c r="Q455" s="18"/>
      <c r="R455" s="87"/>
      <c r="S455" s="18"/>
      <c r="T455" s="18"/>
      <c r="U455" s="18"/>
      <c r="V455" s="18"/>
      <c r="W455" s="18"/>
      <c r="X455" s="18"/>
      <c r="Y455" s="18"/>
      <c r="Z455" s="18"/>
    </row>
    <row r="456" spans="1:26">
      <c r="A456" s="18"/>
      <c r="B456" s="18"/>
      <c r="C456" s="18"/>
      <c r="D456" s="18"/>
      <c r="E456" s="18"/>
      <c r="F456" s="87"/>
      <c r="G456" s="87"/>
      <c r="H456" s="87"/>
      <c r="I456" s="87"/>
      <c r="J456" s="140"/>
      <c r="K456" s="87"/>
      <c r="L456" s="87"/>
      <c r="M456" s="87"/>
      <c r="N456" s="18"/>
      <c r="O456" s="140"/>
      <c r="P456" s="18"/>
      <c r="Q456" s="18"/>
      <c r="R456" s="87"/>
      <c r="S456" s="18"/>
      <c r="T456" s="18"/>
      <c r="U456" s="18"/>
      <c r="V456" s="18"/>
      <c r="W456" s="18"/>
      <c r="X456" s="18"/>
      <c r="Y456" s="18"/>
      <c r="Z456" s="18"/>
    </row>
    <row r="457" spans="1:26">
      <c r="A457" s="18"/>
      <c r="B457" s="18"/>
      <c r="C457" s="18"/>
      <c r="D457" s="18"/>
      <c r="E457" s="18"/>
      <c r="F457" s="87"/>
      <c r="G457" s="87"/>
      <c r="H457" s="87"/>
      <c r="I457" s="87"/>
      <c r="J457" s="140"/>
      <c r="K457" s="87"/>
      <c r="L457" s="87"/>
      <c r="M457" s="87"/>
      <c r="N457" s="18"/>
      <c r="O457" s="140"/>
      <c r="P457" s="18"/>
      <c r="Q457" s="18"/>
      <c r="R457" s="87"/>
      <c r="S457" s="18"/>
      <c r="T457" s="18"/>
      <c r="U457" s="18"/>
      <c r="V457" s="18"/>
      <c r="W457" s="18"/>
      <c r="X457" s="18"/>
      <c r="Y457" s="18"/>
      <c r="Z457" s="18"/>
    </row>
    <row r="458" spans="1:26">
      <c r="O458" s="140"/>
      <c r="P458" s="18"/>
      <c r="Q458" s="18"/>
      <c r="R458" s="87"/>
      <c r="S458" s="18"/>
      <c r="T458" s="18"/>
      <c r="U458" s="18"/>
      <c r="V458" s="18"/>
      <c r="W458" s="18"/>
      <c r="X458" s="18"/>
      <c r="Y458" s="18"/>
      <c r="Z458" s="18"/>
    </row>
    <row r="459" spans="1:26">
      <c r="O459" s="140"/>
      <c r="P459" s="18"/>
      <c r="Q459" s="18"/>
      <c r="R459" s="87"/>
      <c r="S459" s="18"/>
      <c r="T459" s="18"/>
      <c r="U459" s="18"/>
      <c r="V459" s="18"/>
      <c r="W459" s="18"/>
      <c r="X459" s="18"/>
      <c r="Y459" s="18"/>
      <c r="Z459" s="18"/>
    </row>
    <row r="460" spans="1:26">
      <c r="O460" s="140"/>
      <c r="P460" s="18"/>
      <c r="Q460" s="18"/>
      <c r="R460" s="87"/>
      <c r="S460" s="18"/>
      <c r="T460" s="18"/>
      <c r="U460" s="18"/>
      <c r="V460" s="18"/>
      <c r="W460" s="18"/>
      <c r="X460" s="18"/>
      <c r="Y460" s="18"/>
      <c r="Z460" s="18"/>
    </row>
    <row r="461" spans="1:26">
      <c r="O461" s="140"/>
      <c r="P461" s="18"/>
      <c r="Q461" s="18"/>
      <c r="R461" s="87"/>
      <c r="S461" s="18"/>
      <c r="T461" s="18"/>
      <c r="U461" s="18"/>
      <c r="V461" s="18"/>
      <c r="W461" s="18"/>
      <c r="X461" s="18"/>
      <c r="Y461" s="18"/>
      <c r="Z461" s="18"/>
    </row>
    <row r="462" spans="1:26">
      <c r="O462" s="140"/>
      <c r="P462" s="18"/>
      <c r="Q462" s="18"/>
    </row>
    <row r="463" spans="1:26">
      <c r="O463" s="140"/>
    </row>
    <row r="464" spans="1:26">
      <c r="O464" s="140"/>
    </row>
    <row r="474" spans="5:14">
      <c r="E474" s="149"/>
      <c r="G474" s="113"/>
      <c r="H474" s="141"/>
    </row>
    <row r="476" spans="5:14">
      <c r="K476" s="141"/>
      <c r="L476" s="141"/>
      <c r="M476" s="141"/>
      <c r="N476" s="141"/>
    </row>
    <row r="477" spans="5:14">
      <c r="K477" s="141"/>
      <c r="L477" s="141"/>
      <c r="M477" s="141"/>
      <c r="N477" s="141"/>
    </row>
  </sheetData>
  <autoFilter ref="Q1:S477"/>
  <mergeCells count="81">
    <mergeCell ref="N70:N71"/>
    <mergeCell ref="O70:O71"/>
    <mergeCell ref="A70:A71"/>
    <mergeCell ref="B70:B71"/>
    <mergeCell ref="J70:J71"/>
    <mergeCell ref="L70:L71"/>
    <mergeCell ref="M70:M71"/>
    <mergeCell ref="N66:N67"/>
    <mergeCell ref="O66:O67"/>
    <mergeCell ref="A66:A67"/>
    <mergeCell ref="B66:B67"/>
    <mergeCell ref="J66:J67"/>
    <mergeCell ref="L66:L67"/>
    <mergeCell ref="M66:M67"/>
    <mergeCell ref="N62:N63"/>
    <mergeCell ref="O62:O63"/>
    <mergeCell ref="A64:A65"/>
    <mergeCell ref="B64:B65"/>
    <mergeCell ref="J64:J65"/>
    <mergeCell ref="L64:L65"/>
    <mergeCell ref="M64:M65"/>
    <mergeCell ref="N64:N65"/>
    <mergeCell ref="O64:O65"/>
    <mergeCell ref="A62:A63"/>
    <mergeCell ref="B62:B63"/>
    <mergeCell ref="J62:J63"/>
    <mergeCell ref="L62:L63"/>
    <mergeCell ref="M62:M63"/>
    <mergeCell ref="N60:N61"/>
    <mergeCell ref="O60:O61"/>
    <mergeCell ref="A60:A61"/>
    <mergeCell ref="B60:B61"/>
    <mergeCell ref="J60:J61"/>
    <mergeCell ref="L60:L61"/>
    <mergeCell ref="M60:M61"/>
    <mergeCell ref="O58:O59"/>
    <mergeCell ref="N58:N59"/>
    <mergeCell ref="A58:A59"/>
    <mergeCell ref="B58:B59"/>
    <mergeCell ref="J58:J59"/>
    <mergeCell ref="L58:L59"/>
    <mergeCell ref="M58:M59"/>
    <mergeCell ref="A52:A53"/>
    <mergeCell ref="B52:B53"/>
    <mergeCell ref="J52:J53"/>
    <mergeCell ref="R52:R53"/>
    <mergeCell ref="A54:A55"/>
    <mergeCell ref="B54:B55"/>
    <mergeCell ref="J54:J55"/>
    <mergeCell ref="R54:R55"/>
    <mergeCell ref="M52:M53"/>
    <mergeCell ref="M54:M55"/>
    <mergeCell ref="L54:L55"/>
    <mergeCell ref="N54:N55"/>
    <mergeCell ref="O54:O55"/>
    <mergeCell ref="L52:L53"/>
    <mergeCell ref="N52:N53"/>
    <mergeCell ref="O52:O53"/>
    <mergeCell ref="N68:N69"/>
    <mergeCell ref="O68:O69"/>
    <mergeCell ref="A68:A69"/>
    <mergeCell ref="B68:B69"/>
    <mergeCell ref="J68:J69"/>
    <mergeCell ref="L68:L69"/>
    <mergeCell ref="M68:M69"/>
    <mergeCell ref="N72:N73"/>
    <mergeCell ref="O72:O73"/>
    <mergeCell ref="R72:R73"/>
    <mergeCell ref="A74:A75"/>
    <mergeCell ref="B74:B75"/>
    <mergeCell ref="J74:J75"/>
    <mergeCell ref="L74:L75"/>
    <mergeCell ref="M74:M75"/>
    <mergeCell ref="N74:N75"/>
    <mergeCell ref="O74:O75"/>
    <mergeCell ref="R74:R75"/>
    <mergeCell ref="A72:A73"/>
    <mergeCell ref="B72:B73"/>
    <mergeCell ref="J72:J73"/>
    <mergeCell ref="L72:L73"/>
    <mergeCell ref="M72:M73"/>
  </mergeCells>
  <hyperlinks>
    <hyperlink ref="M5" location="Main!A1" display="Back To Main Page"/>
  </hyperlink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N1674"/>
  <sheetViews>
    <sheetView workbookViewId="0">
      <selection sqref="A1:M1628"/>
    </sheetView>
  </sheetViews>
  <sheetFormatPr defaultRowHeight="12.75"/>
  <cols>
    <col min="1" max="1" width="15" style="283" bestFit="1" customWidth="1"/>
    <col min="2" max="9" width="9.140625" style="283"/>
    <col min="10" max="10" width="14" style="283" bestFit="1" customWidth="1"/>
    <col min="11" max="11" width="11.7109375" style="283" bestFit="1" customWidth="1"/>
    <col min="12" max="16384" width="9.140625" style="283"/>
  </cols>
  <sheetData>
    <row r="1" spans="1:14">
      <c r="A1" s="113" t="s">
        <v>2218</v>
      </c>
      <c r="B1" s="113" t="s">
        <v>2219</v>
      </c>
      <c r="C1" s="113" t="s">
        <v>2220</v>
      </c>
      <c r="D1" s="113" t="s">
        <v>26</v>
      </c>
      <c r="E1" s="113" t="s">
        <v>27</v>
      </c>
      <c r="F1" s="113" t="s">
        <v>2221</v>
      </c>
      <c r="G1" s="113" t="s">
        <v>2222</v>
      </c>
      <c r="H1" s="113" t="s">
        <v>2223</v>
      </c>
      <c r="I1" s="113" t="s">
        <v>2224</v>
      </c>
      <c r="J1" s="113" t="s">
        <v>2225</v>
      </c>
      <c r="K1" s="113" t="s">
        <v>2226</v>
      </c>
      <c r="L1" s="113" t="s">
        <v>2227</v>
      </c>
      <c r="M1" s="113" t="s">
        <v>2228</v>
      </c>
      <c r="N1" s="113" t="s">
        <v>2228</v>
      </c>
    </row>
    <row r="2" spans="1:14">
      <c r="A2" s="113" t="s">
        <v>387</v>
      </c>
      <c r="B2" s="113" t="s">
        <v>388</v>
      </c>
      <c r="C2" s="113">
        <v>39.549999999999997</v>
      </c>
      <c r="D2" s="113">
        <v>40.549999999999997</v>
      </c>
      <c r="E2" s="113">
        <v>39</v>
      </c>
      <c r="F2" s="113">
        <v>39.6</v>
      </c>
      <c r="G2" s="113">
        <v>39.4</v>
      </c>
      <c r="H2" s="113">
        <v>39.1</v>
      </c>
      <c r="I2" s="113">
        <v>9454</v>
      </c>
      <c r="J2" s="113">
        <v>372644.45</v>
      </c>
      <c r="K2" s="115">
        <v>43399</v>
      </c>
      <c r="L2" s="113">
        <v>173</v>
      </c>
      <c r="M2" s="113" t="s">
        <v>389</v>
      </c>
      <c r="N2" s="370"/>
    </row>
    <row r="3" spans="1:14">
      <c r="A3" s="113" t="s">
        <v>2690</v>
      </c>
      <c r="B3" s="113" t="s">
        <v>388</v>
      </c>
      <c r="C3" s="113">
        <v>24.05</v>
      </c>
      <c r="D3" s="113">
        <v>24.05</v>
      </c>
      <c r="E3" s="113">
        <v>24.05</v>
      </c>
      <c r="F3" s="113">
        <v>24.05</v>
      </c>
      <c r="G3" s="113">
        <v>24.05</v>
      </c>
      <c r="H3" s="113">
        <v>24.5</v>
      </c>
      <c r="I3" s="113">
        <v>219</v>
      </c>
      <c r="J3" s="113">
        <v>5266.95</v>
      </c>
      <c r="K3" s="115">
        <v>43399</v>
      </c>
      <c r="L3" s="113">
        <v>7</v>
      </c>
      <c r="M3" s="113" t="s">
        <v>2691</v>
      </c>
      <c r="N3" s="370"/>
    </row>
    <row r="4" spans="1:14">
      <c r="A4" s="113" t="s">
        <v>390</v>
      </c>
      <c r="B4" s="113" t="s">
        <v>388</v>
      </c>
      <c r="C4" s="113">
        <v>3.2</v>
      </c>
      <c r="D4" s="113">
        <v>3.2</v>
      </c>
      <c r="E4" s="113">
        <v>3.05</v>
      </c>
      <c r="F4" s="113">
        <v>3.05</v>
      </c>
      <c r="G4" s="113">
        <v>3.1</v>
      </c>
      <c r="H4" s="113">
        <v>3.15</v>
      </c>
      <c r="I4" s="113">
        <v>1548924</v>
      </c>
      <c r="J4" s="113">
        <v>4806266.55</v>
      </c>
      <c r="K4" s="115">
        <v>43399</v>
      </c>
      <c r="L4" s="113">
        <v>809</v>
      </c>
      <c r="M4" s="113" t="s">
        <v>391</v>
      </c>
      <c r="N4" s="370"/>
    </row>
    <row r="5" spans="1:14">
      <c r="A5" s="113" t="s">
        <v>392</v>
      </c>
      <c r="B5" s="113" t="s">
        <v>388</v>
      </c>
      <c r="C5" s="113">
        <v>19552.2</v>
      </c>
      <c r="D5" s="113">
        <v>19800</v>
      </c>
      <c r="E5" s="113">
        <v>19120</v>
      </c>
      <c r="F5" s="113">
        <v>19360.599999999999</v>
      </c>
      <c r="G5" s="113">
        <v>19548</v>
      </c>
      <c r="H5" s="113">
        <v>19650.55</v>
      </c>
      <c r="I5" s="113">
        <v>2476</v>
      </c>
      <c r="J5" s="113">
        <v>48304146.850000001</v>
      </c>
      <c r="K5" s="115">
        <v>43399</v>
      </c>
      <c r="L5" s="113">
        <v>725</v>
      </c>
      <c r="M5" s="113" t="s">
        <v>393</v>
      </c>
      <c r="N5" s="370"/>
    </row>
    <row r="6" spans="1:14">
      <c r="A6" s="113" t="s">
        <v>3726</v>
      </c>
      <c r="B6" s="113" t="s">
        <v>2767</v>
      </c>
      <c r="C6" s="113">
        <v>11.95</v>
      </c>
      <c r="D6" s="113">
        <v>11.95</v>
      </c>
      <c r="E6" s="113">
        <v>11.5</v>
      </c>
      <c r="F6" s="113">
        <v>11.5</v>
      </c>
      <c r="G6" s="113">
        <v>11.5</v>
      </c>
      <c r="H6" s="113">
        <v>11.4</v>
      </c>
      <c r="I6" s="113">
        <v>412</v>
      </c>
      <c r="J6" s="113">
        <v>4918.8999999999996</v>
      </c>
      <c r="K6" s="115">
        <v>43399</v>
      </c>
      <c r="L6" s="113">
        <v>6</v>
      </c>
      <c r="M6" s="113" t="s">
        <v>3727</v>
      </c>
      <c r="N6" s="370"/>
    </row>
    <row r="7" spans="1:14">
      <c r="A7" s="113" t="s">
        <v>2702</v>
      </c>
      <c r="B7" s="113" t="s">
        <v>388</v>
      </c>
      <c r="C7" s="113">
        <v>183.35</v>
      </c>
      <c r="D7" s="113">
        <v>185</v>
      </c>
      <c r="E7" s="113">
        <v>175</v>
      </c>
      <c r="F7" s="113">
        <v>178.05</v>
      </c>
      <c r="G7" s="113">
        <v>177.75</v>
      </c>
      <c r="H7" s="113">
        <v>182.95</v>
      </c>
      <c r="I7" s="113">
        <v>4133</v>
      </c>
      <c r="J7" s="113">
        <v>742725.55</v>
      </c>
      <c r="K7" s="115">
        <v>43399</v>
      </c>
      <c r="L7" s="113">
        <v>227</v>
      </c>
      <c r="M7" s="113" t="s">
        <v>2703</v>
      </c>
      <c r="N7" s="370"/>
    </row>
    <row r="8" spans="1:14">
      <c r="A8" s="113" t="s">
        <v>2052</v>
      </c>
      <c r="B8" s="113" t="s">
        <v>388</v>
      </c>
      <c r="C8" s="113">
        <v>76.400000000000006</v>
      </c>
      <c r="D8" s="113">
        <v>78</v>
      </c>
      <c r="E8" s="113">
        <v>73.650000000000006</v>
      </c>
      <c r="F8" s="113">
        <v>74.8</v>
      </c>
      <c r="G8" s="113">
        <v>74.099999999999994</v>
      </c>
      <c r="H8" s="113">
        <v>77.650000000000006</v>
      </c>
      <c r="I8" s="113">
        <v>286403</v>
      </c>
      <c r="J8" s="113">
        <v>21768876.899999999</v>
      </c>
      <c r="K8" s="115">
        <v>43399</v>
      </c>
      <c r="L8" s="113">
        <v>3620</v>
      </c>
      <c r="M8" s="113" t="s">
        <v>761</v>
      </c>
      <c r="N8" s="370"/>
    </row>
    <row r="9" spans="1:14">
      <c r="A9" s="113" t="s">
        <v>394</v>
      </c>
      <c r="B9" s="113" t="s">
        <v>388</v>
      </c>
      <c r="C9" s="113">
        <v>84</v>
      </c>
      <c r="D9" s="113">
        <v>84</v>
      </c>
      <c r="E9" s="113">
        <v>84</v>
      </c>
      <c r="F9" s="113">
        <v>84</v>
      </c>
      <c r="G9" s="113">
        <v>84</v>
      </c>
      <c r="H9" s="113">
        <v>88.4</v>
      </c>
      <c r="I9" s="113">
        <v>18366</v>
      </c>
      <c r="J9" s="113">
        <v>1542744</v>
      </c>
      <c r="K9" s="115">
        <v>43399</v>
      </c>
      <c r="L9" s="113">
        <v>268</v>
      </c>
      <c r="M9" s="113" t="s">
        <v>1969</v>
      </c>
      <c r="N9" s="370"/>
    </row>
    <row r="10" spans="1:14">
      <c r="A10" s="113" t="s">
        <v>3131</v>
      </c>
      <c r="B10" s="113" t="s">
        <v>388</v>
      </c>
      <c r="C10" s="113">
        <v>10.199999999999999</v>
      </c>
      <c r="D10" s="113">
        <v>10.85</v>
      </c>
      <c r="E10" s="113">
        <v>10.1</v>
      </c>
      <c r="F10" s="113">
        <v>10.85</v>
      </c>
      <c r="G10" s="113">
        <v>10.85</v>
      </c>
      <c r="H10" s="113">
        <v>10.35</v>
      </c>
      <c r="I10" s="113">
        <v>178713</v>
      </c>
      <c r="J10" s="113">
        <v>1900259.2</v>
      </c>
      <c r="K10" s="115">
        <v>43399</v>
      </c>
      <c r="L10" s="113">
        <v>231</v>
      </c>
      <c r="M10" s="113" t="s">
        <v>3132</v>
      </c>
      <c r="N10" s="370"/>
    </row>
    <row r="11" spans="1:14">
      <c r="A11" s="113" t="s">
        <v>3133</v>
      </c>
      <c r="B11" s="113" t="s">
        <v>388</v>
      </c>
      <c r="C11" s="113">
        <v>578.85</v>
      </c>
      <c r="D11" s="113">
        <v>588.85</v>
      </c>
      <c r="E11" s="113">
        <v>560</v>
      </c>
      <c r="F11" s="113">
        <v>572.4</v>
      </c>
      <c r="G11" s="113">
        <v>576</v>
      </c>
      <c r="H11" s="113">
        <v>576.1</v>
      </c>
      <c r="I11" s="113">
        <v>15727</v>
      </c>
      <c r="J11" s="113">
        <v>8991668.1500000004</v>
      </c>
      <c r="K11" s="115">
        <v>43399</v>
      </c>
      <c r="L11" s="113">
        <v>1164</v>
      </c>
      <c r="M11" s="113" t="s">
        <v>3134</v>
      </c>
      <c r="N11" s="370"/>
    </row>
    <row r="12" spans="1:14">
      <c r="A12" s="113" t="s">
        <v>395</v>
      </c>
      <c r="B12" s="113" t="s">
        <v>388</v>
      </c>
      <c r="C12" s="113">
        <v>1281.5999999999999</v>
      </c>
      <c r="D12" s="113">
        <v>1298</v>
      </c>
      <c r="E12" s="113">
        <v>1248</v>
      </c>
      <c r="F12" s="113">
        <v>1250.2</v>
      </c>
      <c r="G12" s="113">
        <v>1250</v>
      </c>
      <c r="H12" s="113">
        <v>1281.5999999999999</v>
      </c>
      <c r="I12" s="113">
        <v>39613</v>
      </c>
      <c r="J12" s="113">
        <v>49758137.399999999</v>
      </c>
      <c r="K12" s="115">
        <v>43399</v>
      </c>
      <c r="L12" s="113">
        <v>2214</v>
      </c>
      <c r="M12" s="113" t="s">
        <v>3039</v>
      </c>
      <c r="N12" s="370"/>
    </row>
    <row r="13" spans="1:14">
      <c r="A13" s="113" t="s">
        <v>2356</v>
      </c>
      <c r="B13" s="113" t="s">
        <v>388</v>
      </c>
      <c r="C13" s="113">
        <v>24.2</v>
      </c>
      <c r="D13" s="113">
        <v>24.2</v>
      </c>
      <c r="E13" s="113">
        <v>23.05</v>
      </c>
      <c r="F13" s="113">
        <v>23.2</v>
      </c>
      <c r="G13" s="113">
        <v>23.2</v>
      </c>
      <c r="H13" s="113">
        <v>23.4</v>
      </c>
      <c r="I13" s="113">
        <v>2829</v>
      </c>
      <c r="J13" s="113">
        <v>66612.149999999994</v>
      </c>
      <c r="K13" s="115">
        <v>43399</v>
      </c>
      <c r="L13" s="113">
        <v>28</v>
      </c>
      <c r="M13" s="113" t="s">
        <v>2357</v>
      </c>
      <c r="N13" s="370"/>
    </row>
    <row r="14" spans="1:14">
      <c r="A14" s="113" t="s">
        <v>3506</v>
      </c>
      <c r="B14" s="113" t="s">
        <v>388</v>
      </c>
      <c r="C14" s="113">
        <v>657.7</v>
      </c>
      <c r="D14" s="113">
        <v>670</v>
      </c>
      <c r="E14" s="113">
        <v>622.29999999999995</v>
      </c>
      <c r="F14" s="113">
        <v>662.8</v>
      </c>
      <c r="G14" s="113">
        <v>656</v>
      </c>
      <c r="H14" s="113">
        <v>643.54999999999995</v>
      </c>
      <c r="I14" s="113">
        <v>66917</v>
      </c>
      <c r="J14" s="113">
        <v>43187292.649999999</v>
      </c>
      <c r="K14" s="115">
        <v>43399</v>
      </c>
      <c r="L14" s="113">
        <v>3675</v>
      </c>
      <c r="M14" s="113" t="s">
        <v>3507</v>
      </c>
      <c r="N14" s="370"/>
    </row>
    <row r="15" spans="1:14">
      <c r="A15" s="113" t="s">
        <v>396</v>
      </c>
      <c r="B15" s="113" t="s">
        <v>388</v>
      </c>
      <c r="C15" s="113">
        <v>72.5</v>
      </c>
      <c r="D15" s="113">
        <v>72.900000000000006</v>
      </c>
      <c r="E15" s="113">
        <v>70.599999999999994</v>
      </c>
      <c r="F15" s="113">
        <v>71.05</v>
      </c>
      <c r="G15" s="113">
        <v>70.8</v>
      </c>
      <c r="H15" s="113">
        <v>72.5</v>
      </c>
      <c r="I15" s="113">
        <v>329454</v>
      </c>
      <c r="J15" s="113">
        <v>23539150.399999999</v>
      </c>
      <c r="K15" s="115">
        <v>43399</v>
      </c>
      <c r="L15" s="113">
        <v>3586</v>
      </c>
      <c r="M15" s="113" t="s">
        <v>397</v>
      </c>
      <c r="N15" s="370"/>
    </row>
    <row r="16" spans="1:14">
      <c r="A16" s="113" t="s">
        <v>186</v>
      </c>
      <c r="B16" s="113" t="s">
        <v>388</v>
      </c>
      <c r="C16" s="113">
        <v>1236</v>
      </c>
      <c r="D16" s="113">
        <v>1255</v>
      </c>
      <c r="E16" s="113">
        <v>1205</v>
      </c>
      <c r="F16" s="113">
        <v>1232.6500000000001</v>
      </c>
      <c r="G16" s="113">
        <v>1229.9000000000001</v>
      </c>
      <c r="H16" s="113">
        <v>1219.9000000000001</v>
      </c>
      <c r="I16" s="113">
        <v>29739</v>
      </c>
      <c r="J16" s="113">
        <v>36797867.100000001</v>
      </c>
      <c r="K16" s="115">
        <v>43399</v>
      </c>
      <c r="L16" s="113">
        <v>2706</v>
      </c>
      <c r="M16" s="113" t="s">
        <v>3135</v>
      </c>
      <c r="N16" s="370"/>
    </row>
    <row r="17" spans="1:14">
      <c r="A17" s="113" t="s">
        <v>3040</v>
      </c>
      <c r="B17" s="113" t="s">
        <v>388</v>
      </c>
      <c r="C17" s="113">
        <v>7007.3</v>
      </c>
      <c r="D17" s="113">
        <v>7030</v>
      </c>
      <c r="E17" s="113">
        <v>6900</v>
      </c>
      <c r="F17" s="113">
        <v>6917.9</v>
      </c>
      <c r="G17" s="113">
        <v>6900</v>
      </c>
      <c r="H17" s="113">
        <v>7039.85</v>
      </c>
      <c r="I17" s="113">
        <v>4304</v>
      </c>
      <c r="J17" s="113">
        <v>29911290.050000001</v>
      </c>
      <c r="K17" s="115">
        <v>43399</v>
      </c>
      <c r="L17" s="113">
        <v>839</v>
      </c>
      <c r="M17" s="113" t="s">
        <v>3041</v>
      </c>
      <c r="N17" s="370"/>
    </row>
    <row r="18" spans="1:14">
      <c r="A18" s="113" t="s">
        <v>2268</v>
      </c>
      <c r="B18" s="113" t="s">
        <v>388</v>
      </c>
      <c r="C18" s="113">
        <v>97.7</v>
      </c>
      <c r="D18" s="113">
        <v>98</v>
      </c>
      <c r="E18" s="113">
        <v>90.55</v>
      </c>
      <c r="F18" s="113">
        <v>94.45</v>
      </c>
      <c r="G18" s="113">
        <v>94.85</v>
      </c>
      <c r="H18" s="113">
        <v>96.9</v>
      </c>
      <c r="I18" s="113">
        <v>2402468</v>
      </c>
      <c r="J18" s="113">
        <v>227753628.80000001</v>
      </c>
      <c r="K18" s="115">
        <v>43399</v>
      </c>
      <c r="L18" s="113">
        <v>34479</v>
      </c>
      <c r="M18" s="113" t="s">
        <v>2269</v>
      </c>
      <c r="N18" s="370"/>
    </row>
    <row r="19" spans="1:14">
      <c r="A19" s="113" t="s">
        <v>398</v>
      </c>
      <c r="B19" s="113" t="s">
        <v>388</v>
      </c>
      <c r="C19" s="113">
        <v>173</v>
      </c>
      <c r="D19" s="113">
        <v>180</v>
      </c>
      <c r="E19" s="113">
        <v>172</v>
      </c>
      <c r="F19" s="113">
        <v>177.65</v>
      </c>
      <c r="G19" s="113">
        <v>177.15</v>
      </c>
      <c r="H19" s="113">
        <v>173.8</v>
      </c>
      <c r="I19" s="113">
        <v>327075</v>
      </c>
      <c r="J19" s="113">
        <v>57738054.649999999</v>
      </c>
      <c r="K19" s="115">
        <v>43399</v>
      </c>
      <c r="L19" s="113">
        <v>4907</v>
      </c>
      <c r="M19" s="113" t="s">
        <v>399</v>
      </c>
      <c r="N19" s="370"/>
    </row>
    <row r="20" spans="1:14">
      <c r="A20" s="113" t="s">
        <v>30</v>
      </c>
      <c r="B20" s="113" t="s">
        <v>388</v>
      </c>
      <c r="C20" s="113">
        <v>1370</v>
      </c>
      <c r="D20" s="113">
        <v>1370</v>
      </c>
      <c r="E20" s="113">
        <v>1343.2</v>
      </c>
      <c r="F20" s="113">
        <v>1349.65</v>
      </c>
      <c r="G20" s="113">
        <v>1349.95</v>
      </c>
      <c r="H20" s="113">
        <v>1367.6</v>
      </c>
      <c r="I20" s="113">
        <v>475607</v>
      </c>
      <c r="J20" s="113">
        <v>642427142.95000005</v>
      </c>
      <c r="K20" s="115">
        <v>43399</v>
      </c>
      <c r="L20" s="113">
        <v>41398</v>
      </c>
      <c r="M20" s="113" t="s">
        <v>400</v>
      </c>
      <c r="N20" s="370"/>
    </row>
    <row r="21" spans="1:14">
      <c r="A21" s="113" t="s">
        <v>401</v>
      </c>
      <c r="B21" s="113" t="s">
        <v>388</v>
      </c>
      <c r="C21" s="113">
        <v>947.5</v>
      </c>
      <c r="D21" s="113">
        <v>964.45</v>
      </c>
      <c r="E21" s="113">
        <v>946.55</v>
      </c>
      <c r="F21" s="113">
        <v>950.15</v>
      </c>
      <c r="G21" s="113">
        <v>953.5</v>
      </c>
      <c r="H21" s="113">
        <v>950.25</v>
      </c>
      <c r="I21" s="113">
        <v>3302</v>
      </c>
      <c r="J21" s="113">
        <v>3139163.8</v>
      </c>
      <c r="K21" s="115">
        <v>43399</v>
      </c>
      <c r="L21" s="113">
        <v>232</v>
      </c>
      <c r="M21" s="113" t="s">
        <v>402</v>
      </c>
      <c r="N21" s="370"/>
    </row>
    <row r="22" spans="1:14">
      <c r="A22" s="113" t="s">
        <v>3136</v>
      </c>
      <c r="B22" s="113" t="s">
        <v>388</v>
      </c>
      <c r="C22" s="113">
        <v>91.85</v>
      </c>
      <c r="D22" s="113">
        <v>96</v>
      </c>
      <c r="E22" s="113">
        <v>90.05</v>
      </c>
      <c r="F22" s="113">
        <v>94.65</v>
      </c>
      <c r="G22" s="113">
        <v>95</v>
      </c>
      <c r="H22" s="113">
        <v>92.9</v>
      </c>
      <c r="I22" s="113">
        <v>89636</v>
      </c>
      <c r="J22" s="113">
        <v>8353975.75</v>
      </c>
      <c r="K22" s="115">
        <v>43399</v>
      </c>
      <c r="L22" s="113">
        <v>1185</v>
      </c>
      <c r="M22" s="113" t="s">
        <v>3137</v>
      </c>
      <c r="N22" s="370"/>
    </row>
    <row r="23" spans="1:14">
      <c r="A23" s="113" t="s">
        <v>31</v>
      </c>
      <c r="B23" s="113" t="s">
        <v>388</v>
      </c>
      <c r="C23" s="113">
        <v>174</v>
      </c>
      <c r="D23" s="113">
        <v>174.75</v>
      </c>
      <c r="E23" s="113">
        <v>165.3</v>
      </c>
      <c r="F23" s="113">
        <v>166.75</v>
      </c>
      <c r="G23" s="113">
        <v>165.75</v>
      </c>
      <c r="H23" s="113">
        <v>172.1</v>
      </c>
      <c r="I23" s="113">
        <v>6982991</v>
      </c>
      <c r="J23" s="113">
        <v>1183988487.55</v>
      </c>
      <c r="K23" s="115">
        <v>43399</v>
      </c>
      <c r="L23" s="113">
        <v>44495</v>
      </c>
      <c r="M23" s="113" t="s">
        <v>403</v>
      </c>
      <c r="N23" s="370"/>
    </row>
    <row r="24" spans="1:14">
      <c r="A24" s="113" t="s">
        <v>3138</v>
      </c>
      <c r="B24" s="113" t="s">
        <v>388</v>
      </c>
      <c r="C24" s="113">
        <v>36.700000000000003</v>
      </c>
      <c r="D24" s="113">
        <v>37.299999999999997</v>
      </c>
      <c r="E24" s="113">
        <v>35.5</v>
      </c>
      <c r="F24" s="113">
        <v>36.200000000000003</v>
      </c>
      <c r="G24" s="113">
        <v>36.049999999999997</v>
      </c>
      <c r="H24" s="113">
        <v>36.200000000000003</v>
      </c>
      <c r="I24" s="113">
        <v>276450</v>
      </c>
      <c r="J24" s="113">
        <v>10078416.1</v>
      </c>
      <c r="K24" s="115">
        <v>43399</v>
      </c>
      <c r="L24" s="113">
        <v>1671</v>
      </c>
      <c r="M24" s="113" t="s">
        <v>3139</v>
      </c>
      <c r="N24" s="370"/>
    </row>
    <row r="25" spans="1:14">
      <c r="A25" s="113" t="s">
        <v>32</v>
      </c>
      <c r="B25" s="113" t="s">
        <v>388</v>
      </c>
      <c r="C25" s="113">
        <v>307</v>
      </c>
      <c r="D25" s="113">
        <v>310.55</v>
      </c>
      <c r="E25" s="113">
        <v>301.45</v>
      </c>
      <c r="F25" s="113">
        <v>304.10000000000002</v>
      </c>
      <c r="G25" s="113">
        <v>303</v>
      </c>
      <c r="H25" s="113">
        <v>305.60000000000002</v>
      </c>
      <c r="I25" s="113">
        <v>4704344</v>
      </c>
      <c r="J25" s="113">
        <v>1437553487.5</v>
      </c>
      <c r="K25" s="115">
        <v>43399</v>
      </c>
      <c r="L25" s="113">
        <v>74183</v>
      </c>
      <c r="M25" s="113" t="s">
        <v>404</v>
      </c>
      <c r="N25" s="370"/>
    </row>
    <row r="26" spans="1:14">
      <c r="A26" s="113" t="s">
        <v>33</v>
      </c>
      <c r="B26" s="113" t="s">
        <v>388</v>
      </c>
      <c r="C26" s="113">
        <v>33.049999999999997</v>
      </c>
      <c r="D26" s="113">
        <v>36.15</v>
      </c>
      <c r="E26" s="113">
        <v>32.299999999999997</v>
      </c>
      <c r="F26" s="113">
        <v>35.549999999999997</v>
      </c>
      <c r="G26" s="113">
        <v>35.299999999999997</v>
      </c>
      <c r="H26" s="113">
        <v>33</v>
      </c>
      <c r="I26" s="113">
        <v>25659732</v>
      </c>
      <c r="J26" s="113">
        <v>870377482.45000005</v>
      </c>
      <c r="K26" s="115">
        <v>43399</v>
      </c>
      <c r="L26" s="113">
        <v>34406</v>
      </c>
      <c r="M26" s="113" t="s">
        <v>405</v>
      </c>
      <c r="N26" s="370"/>
    </row>
    <row r="27" spans="1:14">
      <c r="A27" s="113" t="s">
        <v>406</v>
      </c>
      <c r="B27" s="113" t="s">
        <v>2767</v>
      </c>
      <c r="C27" s="113">
        <v>157</v>
      </c>
      <c r="D27" s="113">
        <v>158.1</v>
      </c>
      <c r="E27" s="113">
        <v>152</v>
      </c>
      <c r="F27" s="113">
        <v>155.65</v>
      </c>
      <c r="G27" s="113">
        <v>156</v>
      </c>
      <c r="H27" s="113">
        <v>155.80000000000001</v>
      </c>
      <c r="I27" s="113">
        <v>21721</v>
      </c>
      <c r="J27" s="113">
        <v>3380309.3</v>
      </c>
      <c r="K27" s="115">
        <v>43399</v>
      </c>
      <c r="L27" s="113">
        <v>205</v>
      </c>
      <c r="M27" s="113" t="s">
        <v>3140</v>
      </c>
      <c r="N27" s="370"/>
    </row>
    <row r="28" spans="1:14">
      <c r="A28" s="113" t="s">
        <v>407</v>
      </c>
      <c r="B28" s="113" t="s">
        <v>388</v>
      </c>
      <c r="C28" s="113">
        <v>198.05</v>
      </c>
      <c r="D28" s="113">
        <v>200</v>
      </c>
      <c r="E28" s="113">
        <v>195.25</v>
      </c>
      <c r="F28" s="113">
        <v>198.1</v>
      </c>
      <c r="G28" s="113">
        <v>197.6</v>
      </c>
      <c r="H28" s="113">
        <v>198.4</v>
      </c>
      <c r="I28" s="113">
        <v>10108</v>
      </c>
      <c r="J28" s="113">
        <v>1994372.1</v>
      </c>
      <c r="K28" s="115">
        <v>43399</v>
      </c>
      <c r="L28" s="113">
        <v>451</v>
      </c>
      <c r="M28" s="113" t="s">
        <v>408</v>
      </c>
      <c r="N28" s="370"/>
    </row>
    <row r="29" spans="1:14">
      <c r="A29" s="113" t="s">
        <v>2451</v>
      </c>
      <c r="B29" s="113" t="s">
        <v>388</v>
      </c>
      <c r="C29" s="113">
        <v>2.6</v>
      </c>
      <c r="D29" s="113">
        <v>2.8</v>
      </c>
      <c r="E29" s="113">
        <v>2.6</v>
      </c>
      <c r="F29" s="113">
        <v>2.6</v>
      </c>
      <c r="G29" s="113">
        <v>2.6</v>
      </c>
      <c r="H29" s="113">
        <v>2.7</v>
      </c>
      <c r="I29" s="113">
        <v>46290</v>
      </c>
      <c r="J29" s="113">
        <v>120912.25</v>
      </c>
      <c r="K29" s="115">
        <v>43399</v>
      </c>
      <c r="L29" s="113">
        <v>81</v>
      </c>
      <c r="M29" s="113" t="s">
        <v>2452</v>
      </c>
      <c r="N29" s="370"/>
    </row>
    <row r="30" spans="1:14">
      <c r="A30" s="113" t="s">
        <v>2704</v>
      </c>
      <c r="B30" s="113" t="s">
        <v>388</v>
      </c>
      <c r="C30" s="113">
        <v>45</v>
      </c>
      <c r="D30" s="113">
        <v>47.9</v>
      </c>
      <c r="E30" s="113">
        <v>44</v>
      </c>
      <c r="F30" s="113">
        <v>46.55</v>
      </c>
      <c r="G30" s="113">
        <v>47.25</v>
      </c>
      <c r="H30" s="113">
        <v>46.15</v>
      </c>
      <c r="I30" s="113">
        <v>5202</v>
      </c>
      <c r="J30" s="113">
        <v>235296.95</v>
      </c>
      <c r="K30" s="115">
        <v>43399</v>
      </c>
      <c r="L30" s="113">
        <v>135</v>
      </c>
      <c r="M30" s="113" t="s">
        <v>2705</v>
      </c>
      <c r="N30" s="370"/>
    </row>
    <row r="31" spans="1:14">
      <c r="A31" s="113" t="s">
        <v>2453</v>
      </c>
      <c r="B31" s="113" t="s">
        <v>388</v>
      </c>
      <c r="C31" s="113">
        <v>10.65</v>
      </c>
      <c r="D31" s="113">
        <v>11.05</v>
      </c>
      <c r="E31" s="113">
        <v>10.15</v>
      </c>
      <c r="F31" s="113">
        <v>11.05</v>
      </c>
      <c r="G31" s="113">
        <v>11.05</v>
      </c>
      <c r="H31" s="113">
        <v>10.55</v>
      </c>
      <c r="I31" s="113">
        <v>89146</v>
      </c>
      <c r="J31" s="113">
        <v>968296.2</v>
      </c>
      <c r="K31" s="115">
        <v>43399</v>
      </c>
      <c r="L31" s="113">
        <v>310</v>
      </c>
      <c r="M31" s="113" t="s">
        <v>2454</v>
      </c>
      <c r="N31" s="370"/>
    </row>
    <row r="32" spans="1:14">
      <c r="A32" s="113" t="s">
        <v>409</v>
      </c>
      <c r="B32" s="113" t="s">
        <v>388</v>
      </c>
      <c r="C32" s="113">
        <v>350.7</v>
      </c>
      <c r="D32" s="113">
        <v>352.95</v>
      </c>
      <c r="E32" s="113">
        <v>343</v>
      </c>
      <c r="F32" s="113">
        <v>348.45</v>
      </c>
      <c r="G32" s="113">
        <v>348.85</v>
      </c>
      <c r="H32" s="113">
        <v>345.75</v>
      </c>
      <c r="I32" s="113">
        <v>7882</v>
      </c>
      <c r="J32" s="113">
        <v>2749869.65</v>
      </c>
      <c r="K32" s="115">
        <v>43399</v>
      </c>
      <c r="L32" s="113">
        <v>406</v>
      </c>
      <c r="M32" s="113" t="s">
        <v>410</v>
      </c>
      <c r="N32" s="370"/>
    </row>
    <row r="33" spans="1:14">
      <c r="A33" s="113" t="s">
        <v>3412</v>
      </c>
      <c r="B33" s="113" t="s">
        <v>388</v>
      </c>
      <c r="C33" s="113">
        <v>20.05</v>
      </c>
      <c r="D33" s="113">
        <v>20.05</v>
      </c>
      <c r="E33" s="113">
        <v>19.95</v>
      </c>
      <c r="F33" s="113">
        <v>19.95</v>
      </c>
      <c r="G33" s="113">
        <v>19.95</v>
      </c>
      <c r="H33" s="113">
        <v>21</v>
      </c>
      <c r="I33" s="113">
        <v>110</v>
      </c>
      <c r="J33" s="113">
        <v>2195</v>
      </c>
      <c r="K33" s="115">
        <v>43399</v>
      </c>
      <c r="L33" s="113">
        <v>5</v>
      </c>
      <c r="M33" s="113" t="s">
        <v>3413</v>
      </c>
      <c r="N33" s="370"/>
    </row>
    <row r="34" spans="1:14">
      <c r="A34" s="113" t="s">
        <v>2455</v>
      </c>
      <c r="B34" s="113" t="s">
        <v>388</v>
      </c>
      <c r="C34" s="113">
        <v>12.85</v>
      </c>
      <c r="D34" s="113">
        <v>12.85</v>
      </c>
      <c r="E34" s="113">
        <v>12.4</v>
      </c>
      <c r="F34" s="113">
        <v>12.55</v>
      </c>
      <c r="G34" s="113">
        <v>12.6</v>
      </c>
      <c r="H34" s="113">
        <v>12.65</v>
      </c>
      <c r="I34" s="113">
        <v>2275</v>
      </c>
      <c r="J34" s="113">
        <v>28612.45</v>
      </c>
      <c r="K34" s="115">
        <v>43399</v>
      </c>
      <c r="L34" s="113">
        <v>29</v>
      </c>
      <c r="M34" s="113" t="s">
        <v>2456</v>
      </c>
      <c r="N34" s="370"/>
    </row>
    <row r="35" spans="1:14">
      <c r="A35" s="113" t="s">
        <v>411</v>
      </c>
      <c r="B35" s="113" t="s">
        <v>388</v>
      </c>
      <c r="C35" s="113">
        <v>54</v>
      </c>
      <c r="D35" s="113">
        <v>54.5</v>
      </c>
      <c r="E35" s="113">
        <v>52.3</v>
      </c>
      <c r="F35" s="113">
        <v>53.2</v>
      </c>
      <c r="G35" s="113">
        <v>53.5</v>
      </c>
      <c r="H35" s="113">
        <v>52.4</v>
      </c>
      <c r="I35" s="113">
        <v>26456</v>
      </c>
      <c r="J35" s="113">
        <v>1411437.6</v>
      </c>
      <c r="K35" s="115">
        <v>43399</v>
      </c>
      <c r="L35" s="113">
        <v>176</v>
      </c>
      <c r="M35" s="113" t="s">
        <v>412</v>
      </c>
      <c r="N35" s="370"/>
    </row>
    <row r="36" spans="1:14">
      <c r="A36" s="113" t="s">
        <v>1914</v>
      </c>
      <c r="B36" s="113" t="s">
        <v>388</v>
      </c>
      <c r="C36" s="113">
        <v>180.5</v>
      </c>
      <c r="D36" s="113">
        <v>180.5</v>
      </c>
      <c r="E36" s="113">
        <v>175.1</v>
      </c>
      <c r="F36" s="113">
        <v>176.7</v>
      </c>
      <c r="G36" s="113">
        <v>176.85</v>
      </c>
      <c r="H36" s="113">
        <v>178.7</v>
      </c>
      <c r="I36" s="113">
        <v>65400</v>
      </c>
      <c r="J36" s="113">
        <v>11593270.199999999</v>
      </c>
      <c r="K36" s="115">
        <v>43399</v>
      </c>
      <c r="L36" s="113">
        <v>2535</v>
      </c>
      <c r="M36" s="113" t="s">
        <v>2130</v>
      </c>
      <c r="N36" s="370"/>
    </row>
    <row r="37" spans="1:14">
      <c r="A37" s="113" t="s">
        <v>413</v>
      </c>
      <c r="B37" s="113" t="s">
        <v>388</v>
      </c>
      <c r="C37" s="113">
        <v>226.2</v>
      </c>
      <c r="D37" s="113">
        <v>228.9</v>
      </c>
      <c r="E37" s="113">
        <v>219.3</v>
      </c>
      <c r="F37" s="113">
        <v>227.35</v>
      </c>
      <c r="G37" s="113">
        <v>227.3</v>
      </c>
      <c r="H37" s="113">
        <v>228.4</v>
      </c>
      <c r="I37" s="113">
        <v>74839</v>
      </c>
      <c r="J37" s="113">
        <v>17017087.399999999</v>
      </c>
      <c r="K37" s="115">
        <v>43399</v>
      </c>
      <c r="L37" s="113">
        <v>6538</v>
      </c>
      <c r="M37" s="113" t="s">
        <v>414</v>
      </c>
      <c r="N37" s="370"/>
    </row>
    <row r="38" spans="1:14">
      <c r="A38" s="113" t="s">
        <v>2768</v>
      </c>
      <c r="B38" s="113" t="s">
        <v>388</v>
      </c>
      <c r="C38" s="113">
        <v>185</v>
      </c>
      <c r="D38" s="113">
        <v>197.4</v>
      </c>
      <c r="E38" s="113">
        <v>180.5</v>
      </c>
      <c r="F38" s="113">
        <v>188.3</v>
      </c>
      <c r="G38" s="113">
        <v>186</v>
      </c>
      <c r="H38" s="113">
        <v>189.4</v>
      </c>
      <c r="I38" s="113">
        <v>46101</v>
      </c>
      <c r="J38" s="113">
        <v>8757576.4499999993</v>
      </c>
      <c r="K38" s="115">
        <v>43399</v>
      </c>
      <c r="L38" s="113">
        <v>82</v>
      </c>
      <c r="M38" s="113" t="s">
        <v>2769</v>
      </c>
      <c r="N38" s="370"/>
    </row>
    <row r="39" spans="1:14">
      <c r="A39" s="113" t="s">
        <v>2457</v>
      </c>
      <c r="B39" s="113" t="s">
        <v>388</v>
      </c>
      <c r="C39" s="113">
        <v>50</v>
      </c>
      <c r="D39" s="113">
        <v>54.8</v>
      </c>
      <c r="E39" s="113">
        <v>49.1</v>
      </c>
      <c r="F39" s="113">
        <v>51.8</v>
      </c>
      <c r="G39" s="113">
        <v>51.6</v>
      </c>
      <c r="H39" s="113">
        <v>50.3</v>
      </c>
      <c r="I39" s="113">
        <v>8781</v>
      </c>
      <c r="J39" s="113">
        <v>456460.1</v>
      </c>
      <c r="K39" s="115">
        <v>43399</v>
      </c>
      <c r="L39" s="113">
        <v>98</v>
      </c>
      <c r="M39" s="113" t="s">
        <v>2458</v>
      </c>
      <c r="N39" s="370"/>
    </row>
    <row r="40" spans="1:14">
      <c r="A40" s="113" t="s">
        <v>2201</v>
      </c>
      <c r="B40" s="113" t="s">
        <v>388</v>
      </c>
      <c r="C40" s="113">
        <v>76</v>
      </c>
      <c r="D40" s="113">
        <v>76.05</v>
      </c>
      <c r="E40" s="113">
        <v>73.599999999999994</v>
      </c>
      <c r="F40" s="113">
        <v>75.3</v>
      </c>
      <c r="G40" s="113">
        <v>75.900000000000006</v>
      </c>
      <c r="H40" s="113">
        <v>77.900000000000006</v>
      </c>
      <c r="I40" s="113">
        <v>2878</v>
      </c>
      <c r="J40" s="113">
        <v>216395.25</v>
      </c>
      <c r="K40" s="115">
        <v>43399</v>
      </c>
      <c r="L40" s="113">
        <v>62</v>
      </c>
      <c r="M40" s="113" t="s">
        <v>2202</v>
      </c>
      <c r="N40" s="370"/>
    </row>
    <row r="41" spans="1:14">
      <c r="A41" s="113" t="s">
        <v>2020</v>
      </c>
      <c r="B41" s="113" t="s">
        <v>388</v>
      </c>
      <c r="C41" s="113">
        <v>53.3</v>
      </c>
      <c r="D41" s="113">
        <v>54.5</v>
      </c>
      <c r="E41" s="113">
        <v>52.7</v>
      </c>
      <c r="F41" s="113">
        <v>53.25</v>
      </c>
      <c r="G41" s="113">
        <v>53</v>
      </c>
      <c r="H41" s="113">
        <v>53.65</v>
      </c>
      <c r="I41" s="113">
        <v>2103</v>
      </c>
      <c r="J41" s="113">
        <v>112040.35</v>
      </c>
      <c r="K41" s="115">
        <v>43399</v>
      </c>
      <c r="L41" s="113">
        <v>61</v>
      </c>
      <c r="M41" s="113" t="s">
        <v>2021</v>
      </c>
      <c r="N41" s="370"/>
    </row>
    <row r="42" spans="1:14">
      <c r="A42" s="113" t="s">
        <v>3653</v>
      </c>
      <c r="B42" s="113" t="s">
        <v>388</v>
      </c>
      <c r="C42" s="113">
        <v>230.05</v>
      </c>
      <c r="D42" s="113">
        <v>238.3</v>
      </c>
      <c r="E42" s="113">
        <v>230.05</v>
      </c>
      <c r="F42" s="113">
        <v>234</v>
      </c>
      <c r="G42" s="113">
        <v>234</v>
      </c>
      <c r="H42" s="113">
        <v>235</v>
      </c>
      <c r="I42" s="113">
        <v>2763</v>
      </c>
      <c r="J42" s="113">
        <v>641425.69999999995</v>
      </c>
      <c r="K42" s="115">
        <v>43399</v>
      </c>
      <c r="L42" s="113">
        <v>98</v>
      </c>
      <c r="M42" s="113" t="s">
        <v>3654</v>
      </c>
      <c r="N42" s="370"/>
    </row>
    <row r="43" spans="1:14">
      <c r="A43" s="113" t="s">
        <v>415</v>
      </c>
      <c r="B43" s="113" t="s">
        <v>388</v>
      </c>
      <c r="C43" s="113">
        <v>263.10000000000002</v>
      </c>
      <c r="D43" s="113">
        <v>265.2</v>
      </c>
      <c r="E43" s="113">
        <v>262</v>
      </c>
      <c r="F43" s="113">
        <v>262.35000000000002</v>
      </c>
      <c r="G43" s="113">
        <v>262.14999999999998</v>
      </c>
      <c r="H43" s="113">
        <v>264.45</v>
      </c>
      <c r="I43" s="113">
        <v>1264</v>
      </c>
      <c r="J43" s="113">
        <v>333007.2</v>
      </c>
      <c r="K43" s="115">
        <v>43399</v>
      </c>
      <c r="L43" s="113">
        <v>46</v>
      </c>
      <c r="M43" s="113" t="s">
        <v>416</v>
      </c>
      <c r="N43" s="370"/>
    </row>
    <row r="44" spans="1:14">
      <c r="A44" s="113" t="s">
        <v>2770</v>
      </c>
      <c r="B44" s="113" t="s">
        <v>388</v>
      </c>
      <c r="C44" s="113">
        <v>275</v>
      </c>
      <c r="D44" s="113">
        <v>275</v>
      </c>
      <c r="E44" s="113">
        <v>275</v>
      </c>
      <c r="F44" s="113">
        <v>275</v>
      </c>
      <c r="G44" s="113">
        <v>275</v>
      </c>
      <c r="H44" s="113">
        <v>275</v>
      </c>
      <c r="I44" s="113">
        <v>375</v>
      </c>
      <c r="J44" s="113">
        <v>103125</v>
      </c>
      <c r="K44" s="115">
        <v>43399</v>
      </c>
      <c r="L44" s="113">
        <v>6</v>
      </c>
      <c r="M44" s="113" t="s">
        <v>2771</v>
      </c>
      <c r="N44" s="370"/>
    </row>
    <row r="45" spans="1:14">
      <c r="A45" s="113" t="s">
        <v>417</v>
      </c>
      <c r="B45" s="113" t="s">
        <v>388</v>
      </c>
      <c r="C45" s="113">
        <v>1613.7</v>
      </c>
      <c r="D45" s="113">
        <v>1774.7</v>
      </c>
      <c r="E45" s="113">
        <v>1575.5</v>
      </c>
      <c r="F45" s="113">
        <v>1699.15</v>
      </c>
      <c r="G45" s="113">
        <v>1710</v>
      </c>
      <c r="H45" s="113">
        <v>1628.2</v>
      </c>
      <c r="I45" s="113">
        <v>31569</v>
      </c>
      <c r="J45" s="113">
        <v>52313001.799999997</v>
      </c>
      <c r="K45" s="115">
        <v>43399</v>
      </c>
      <c r="L45" s="113">
        <v>4724</v>
      </c>
      <c r="M45" s="113" t="s">
        <v>418</v>
      </c>
      <c r="N45" s="370"/>
    </row>
    <row r="46" spans="1:14">
      <c r="A46" s="113" t="s">
        <v>419</v>
      </c>
      <c r="B46" s="113" t="s">
        <v>388</v>
      </c>
      <c r="C46" s="113">
        <v>97.5</v>
      </c>
      <c r="D46" s="113">
        <v>97.5</v>
      </c>
      <c r="E46" s="113">
        <v>97.5</v>
      </c>
      <c r="F46" s="113">
        <v>97.5</v>
      </c>
      <c r="G46" s="113">
        <v>97.5</v>
      </c>
      <c r="H46" s="113">
        <v>102.6</v>
      </c>
      <c r="I46" s="113">
        <v>465</v>
      </c>
      <c r="J46" s="113">
        <v>45337.5</v>
      </c>
      <c r="K46" s="115">
        <v>43399</v>
      </c>
      <c r="L46" s="113">
        <v>18</v>
      </c>
      <c r="M46" s="113" t="s">
        <v>420</v>
      </c>
      <c r="N46" s="370"/>
    </row>
    <row r="47" spans="1:14">
      <c r="A47" s="113" t="s">
        <v>3141</v>
      </c>
      <c r="B47" s="113" t="s">
        <v>2767</v>
      </c>
      <c r="C47" s="113">
        <v>29.45</v>
      </c>
      <c r="D47" s="113">
        <v>32.4</v>
      </c>
      <c r="E47" s="113">
        <v>29.45</v>
      </c>
      <c r="F47" s="113">
        <v>29.95</v>
      </c>
      <c r="G47" s="113">
        <v>30</v>
      </c>
      <c r="H47" s="113">
        <v>30.95</v>
      </c>
      <c r="I47" s="113">
        <v>82614</v>
      </c>
      <c r="J47" s="113">
        <v>2502981.7999999998</v>
      </c>
      <c r="K47" s="115">
        <v>43399</v>
      </c>
      <c r="L47" s="113">
        <v>222</v>
      </c>
      <c r="M47" s="113" t="s">
        <v>3142</v>
      </c>
      <c r="N47" s="370"/>
    </row>
    <row r="48" spans="1:14">
      <c r="A48" s="113" t="s">
        <v>235</v>
      </c>
      <c r="B48" s="113" t="s">
        <v>388</v>
      </c>
      <c r="C48" s="113">
        <v>1001.4</v>
      </c>
      <c r="D48" s="113">
        <v>1012.55</v>
      </c>
      <c r="E48" s="113">
        <v>972</v>
      </c>
      <c r="F48" s="113">
        <v>977.35</v>
      </c>
      <c r="G48" s="113">
        <v>973.15</v>
      </c>
      <c r="H48" s="113">
        <v>995.45</v>
      </c>
      <c r="I48" s="113">
        <v>207684</v>
      </c>
      <c r="J48" s="113">
        <v>205403026.25</v>
      </c>
      <c r="K48" s="115">
        <v>43399</v>
      </c>
      <c r="L48" s="113">
        <v>8336</v>
      </c>
      <c r="M48" s="113" t="s">
        <v>3109</v>
      </c>
      <c r="N48" s="370"/>
    </row>
    <row r="49" spans="1:14">
      <c r="A49" s="113" t="s">
        <v>422</v>
      </c>
      <c r="B49" s="113" t="s">
        <v>388</v>
      </c>
      <c r="C49" s="113">
        <v>146.80000000000001</v>
      </c>
      <c r="D49" s="113">
        <v>147.9</v>
      </c>
      <c r="E49" s="113">
        <v>138.1</v>
      </c>
      <c r="F49" s="113">
        <v>140.4</v>
      </c>
      <c r="G49" s="113">
        <v>140</v>
      </c>
      <c r="H49" s="113">
        <v>148</v>
      </c>
      <c r="I49" s="113">
        <v>44430</v>
      </c>
      <c r="J49" s="113">
        <v>6386723.4500000002</v>
      </c>
      <c r="K49" s="115">
        <v>43399</v>
      </c>
      <c r="L49" s="113">
        <v>1418</v>
      </c>
      <c r="M49" s="113" t="s">
        <v>423</v>
      </c>
      <c r="N49" s="370"/>
    </row>
    <row r="50" spans="1:14">
      <c r="A50" s="113" t="s">
        <v>2097</v>
      </c>
      <c r="B50" s="113" t="s">
        <v>388</v>
      </c>
      <c r="C50" s="113">
        <v>489</v>
      </c>
      <c r="D50" s="113">
        <v>489</v>
      </c>
      <c r="E50" s="113">
        <v>455.6</v>
      </c>
      <c r="F50" s="113">
        <v>467</v>
      </c>
      <c r="G50" s="113">
        <v>467</v>
      </c>
      <c r="H50" s="113">
        <v>468.45</v>
      </c>
      <c r="I50" s="113">
        <v>1789</v>
      </c>
      <c r="J50" s="113">
        <v>841120.9</v>
      </c>
      <c r="K50" s="115">
        <v>43399</v>
      </c>
      <c r="L50" s="113">
        <v>136</v>
      </c>
      <c r="M50" s="113" t="s">
        <v>2098</v>
      </c>
      <c r="N50" s="370"/>
    </row>
    <row r="51" spans="1:14">
      <c r="A51" s="113" t="s">
        <v>2459</v>
      </c>
      <c r="B51" s="113" t="s">
        <v>388</v>
      </c>
      <c r="C51" s="113">
        <v>26.9</v>
      </c>
      <c r="D51" s="113">
        <v>27.2</v>
      </c>
      <c r="E51" s="113">
        <v>26</v>
      </c>
      <c r="F51" s="113">
        <v>26.25</v>
      </c>
      <c r="G51" s="113">
        <v>26.05</v>
      </c>
      <c r="H51" s="113">
        <v>26.95</v>
      </c>
      <c r="I51" s="113">
        <v>1234765</v>
      </c>
      <c r="J51" s="113">
        <v>32945316.899999999</v>
      </c>
      <c r="K51" s="115">
        <v>43399</v>
      </c>
      <c r="L51" s="113">
        <v>2627</v>
      </c>
      <c r="M51" s="113" t="s">
        <v>2460</v>
      </c>
      <c r="N51" s="370"/>
    </row>
    <row r="52" spans="1:14">
      <c r="A52" s="113" t="s">
        <v>424</v>
      </c>
      <c r="B52" s="113" t="s">
        <v>388</v>
      </c>
      <c r="C52" s="113">
        <v>1490</v>
      </c>
      <c r="D52" s="113">
        <v>1520.4</v>
      </c>
      <c r="E52" s="113">
        <v>1475.3</v>
      </c>
      <c r="F52" s="113">
        <v>1499.95</v>
      </c>
      <c r="G52" s="113">
        <v>1490</v>
      </c>
      <c r="H52" s="113">
        <v>1493.15</v>
      </c>
      <c r="I52" s="113">
        <v>4134</v>
      </c>
      <c r="J52" s="113">
        <v>6195031.9000000004</v>
      </c>
      <c r="K52" s="115">
        <v>43399</v>
      </c>
      <c r="L52" s="113">
        <v>873</v>
      </c>
      <c r="M52" s="113" t="s">
        <v>425</v>
      </c>
      <c r="N52" s="370"/>
    </row>
    <row r="53" spans="1:14">
      <c r="A53" s="113" t="s">
        <v>2231</v>
      </c>
      <c r="B53" s="113" t="s">
        <v>388</v>
      </c>
      <c r="C53" s="113">
        <v>20.05</v>
      </c>
      <c r="D53" s="113">
        <v>21.4</v>
      </c>
      <c r="E53" s="113">
        <v>20.05</v>
      </c>
      <c r="F53" s="113">
        <v>20.6</v>
      </c>
      <c r="G53" s="113">
        <v>20.5</v>
      </c>
      <c r="H53" s="113">
        <v>20.2</v>
      </c>
      <c r="I53" s="113">
        <v>429807</v>
      </c>
      <c r="J53" s="113">
        <v>8769845.5500000007</v>
      </c>
      <c r="K53" s="115">
        <v>43399</v>
      </c>
      <c r="L53" s="113">
        <v>640</v>
      </c>
      <c r="M53" s="113" t="s">
        <v>2232</v>
      </c>
      <c r="N53" s="370"/>
    </row>
    <row r="54" spans="1:14">
      <c r="A54" s="113" t="s">
        <v>2706</v>
      </c>
      <c r="B54" s="113" t="s">
        <v>388</v>
      </c>
      <c r="C54" s="113">
        <v>475</v>
      </c>
      <c r="D54" s="113">
        <v>493.15</v>
      </c>
      <c r="E54" s="113">
        <v>446.25</v>
      </c>
      <c r="F54" s="113">
        <v>485.75</v>
      </c>
      <c r="G54" s="113">
        <v>484.9</v>
      </c>
      <c r="H54" s="113">
        <v>469.7</v>
      </c>
      <c r="I54" s="113">
        <v>23243</v>
      </c>
      <c r="J54" s="113">
        <v>11174720.85</v>
      </c>
      <c r="K54" s="115">
        <v>43399</v>
      </c>
      <c r="L54" s="113">
        <v>1056</v>
      </c>
      <c r="M54" s="113" t="s">
        <v>2707</v>
      </c>
      <c r="N54" s="370"/>
    </row>
    <row r="55" spans="1:14">
      <c r="A55" s="113" t="s">
        <v>34</v>
      </c>
      <c r="B55" s="113" t="s">
        <v>388</v>
      </c>
      <c r="C55" s="113">
        <v>37.200000000000003</v>
      </c>
      <c r="D55" s="113">
        <v>37.5</v>
      </c>
      <c r="E55" s="113">
        <v>36.299999999999997</v>
      </c>
      <c r="F55" s="113">
        <v>37.049999999999997</v>
      </c>
      <c r="G55" s="113">
        <v>37</v>
      </c>
      <c r="H55" s="113">
        <v>37.15</v>
      </c>
      <c r="I55" s="113">
        <v>2868103</v>
      </c>
      <c r="J55" s="113">
        <v>105855650.8</v>
      </c>
      <c r="K55" s="115">
        <v>43399</v>
      </c>
      <c r="L55" s="113">
        <v>6584</v>
      </c>
      <c r="M55" s="113" t="s">
        <v>3143</v>
      </c>
      <c r="N55" s="370"/>
    </row>
    <row r="56" spans="1:14">
      <c r="A56" s="113" t="s">
        <v>3144</v>
      </c>
      <c r="B56" s="113" t="s">
        <v>2767</v>
      </c>
      <c r="C56" s="113">
        <v>3.8</v>
      </c>
      <c r="D56" s="113">
        <v>3.9</v>
      </c>
      <c r="E56" s="113">
        <v>3.65</v>
      </c>
      <c r="F56" s="113">
        <v>3.65</v>
      </c>
      <c r="G56" s="113">
        <v>3.65</v>
      </c>
      <c r="H56" s="113">
        <v>3.8</v>
      </c>
      <c r="I56" s="113">
        <v>2269</v>
      </c>
      <c r="J56" s="113">
        <v>8512.4</v>
      </c>
      <c r="K56" s="115">
        <v>43399</v>
      </c>
      <c r="L56" s="113">
        <v>18</v>
      </c>
      <c r="M56" s="113" t="s">
        <v>3145</v>
      </c>
      <c r="N56" s="370"/>
    </row>
    <row r="57" spans="1:14">
      <c r="A57" s="113" t="s">
        <v>3110</v>
      </c>
      <c r="B57" s="113" t="s">
        <v>388</v>
      </c>
      <c r="C57" s="113">
        <v>39.700000000000003</v>
      </c>
      <c r="D57" s="113">
        <v>39.85</v>
      </c>
      <c r="E57" s="113">
        <v>39.200000000000003</v>
      </c>
      <c r="F57" s="113">
        <v>39.4</v>
      </c>
      <c r="G57" s="113">
        <v>39.35</v>
      </c>
      <c r="H57" s="113">
        <v>39.6</v>
      </c>
      <c r="I57" s="113">
        <v>176364</v>
      </c>
      <c r="J57" s="113">
        <v>6975671.4500000002</v>
      </c>
      <c r="K57" s="115">
        <v>43399</v>
      </c>
      <c r="L57" s="113">
        <v>784</v>
      </c>
      <c r="M57" s="113" t="s">
        <v>3111</v>
      </c>
      <c r="N57" s="370"/>
    </row>
    <row r="58" spans="1:14">
      <c r="A58" s="113" t="s">
        <v>426</v>
      </c>
      <c r="B58" s="113" t="s">
        <v>388</v>
      </c>
      <c r="C58" s="113">
        <v>585</v>
      </c>
      <c r="D58" s="113">
        <v>595</v>
      </c>
      <c r="E58" s="113">
        <v>580.04999999999995</v>
      </c>
      <c r="F58" s="113">
        <v>582.4</v>
      </c>
      <c r="G58" s="113">
        <v>589</v>
      </c>
      <c r="H58" s="113">
        <v>585.29999999999995</v>
      </c>
      <c r="I58" s="113">
        <v>480</v>
      </c>
      <c r="J58" s="113">
        <v>281801.90000000002</v>
      </c>
      <c r="K58" s="115">
        <v>43399</v>
      </c>
      <c r="L58" s="113">
        <v>51</v>
      </c>
      <c r="M58" s="113" t="s">
        <v>427</v>
      </c>
      <c r="N58" s="370"/>
    </row>
    <row r="59" spans="1:14">
      <c r="A59" s="113" t="s">
        <v>3146</v>
      </c>
      <c r="B59" s="113" t="s">
        <v>388</v>
      </c>
      <c r="C59" s="113">
        <v>55.95</v>
      </c>
      <c r="D59" s="113">
        <v>57.4</v>
      </c>
      <c r="E59" s="113">
        <v>54.1</v>
      </c>
      <c r="F59" s="113">
        <v>54.6</v>
      </c>
      <c r="G59" s="113">
        <v>54.1</v>
      </c>
      <c r="H59" s="113">
        <v>56.15</v>
      </c>
      <c r="I59" s="113">
        <v>7737</v>
      </c>
      <c r="J59" s="113">
        <v>428223</v>
      </c>
      <c r="K59" s="115">
        <v>43399</v>
      </c>
      <c r="L59" s="113">
        <v>101</v>
      </c>
      <c r="M59" s="113" t="s">
        <v>3147</v>
      </c>
      <c r="N59" s="370"/>
    </row>
    <row r="60" spans="1:14">
      <c r="A60" s="113" t="s">
        <v>428</v>
      </c>
      <c r="B60" s="113" t="s">
        <v>388</v>
      </c>
      <c r="C60" s="113">
        <v>1945.5</v>
      </c>
      <c r="D60" s="113">
        <v>1969.5</v>
      </c>
      <c r="E60" s="113">
        <v>1925.05</v>
      </c>
      <c r="F60" s="113">
        <v>1940.3</v>
      </c>
      <c r="G60" s="113">
        <v>1928</v>
      </c>
      <c r="H60" s="113">
        <v>1949.45</v>
      </c>
      <c r="I60" s="113">
        <v>97983</v>
      </c>
      <c r="J60" s="113">
        <v>190308929.19999999</v>
      </c>
      <c r="K60" s="115">
        <v>43399</v>
      </c>
      <c r="L60" s="113">
        <v>3411</v>
      </c>
      <c r="M60" s="113" t="s">
        <v>3112</v>
      </c>
      <c r="N60" s="370"/>
    </row>
    <row r="61" spans="1:14">
      <c r="A61" s="113" t="s">
        <v>429</v>
      </c>
      <c r="B61" s="113" t="s">
        <v>388</v>
      </c>
      <c r="C61" s="113">
        <v>575</v>
      </c>
      <c r="D61" s="113">
        <v>580.6</v>
      </c>
      <c r="E61" s="113">
        <v>575</v>
      </c>
      <c r="F61" s="113">
        <v>580</v>
      </c>
      <c r="G61" s="113">
        <v>580</v>
      </c>
      <c r="H61" s="113">
        <v>573.5</v>
      </c>
      <c r="I61" s="113">
        <v>1612</v>
      </c>
      <c r="J61" s="113">
        <v>931830.05</v>
      </c>
      <c r="K61" s="115">
        <v>43399</v>
      </c>
      <c r="L61" s="113">
        <v>35</v>
      </c>
      <c r="M61" s="113" t="s">
        <v>430</v>
      </c>
      <c r="N61" s="370"/>
    </row>
    <row r="62" spans="1:14">
      <c r="A62" s="113" t="s">
        <v>431</v>
      </c>
      <c r="B62" s="113" t="s">
        <v>388</v>
      </c>
      <c r="C62" s="113">
        <v>100.4</v>
      </c>
      <c r="D62" s="113">
        <v>102</v>
      </c>
      <c r="E62" s="113">
        <v>98.25</v>
      </c>
      <c r="F62" s="113">
        <v>100.1</v>
      </c>
      <c r="G62" s="113">
        <v>100.35</v>
      </c>
      <c r="H62" s="113">
        <v>99.8</v>
      </c>
      <c r="I62" s="113">
        <v>144169</v>
      </c>
      <c r="J62" s="113">
        <v>14435223.199999999</v>
      </c>
      <c r="K62" s="115">
        <v>43399</v>
      </c>
      <c r="L62" s="113">
        <v>1384</v>
      </c>
      <c r="M62" s="113" t="s">
        <v>432</v>
      </c>
      <c r="N62" s="370"/>
    </row>
    <row r="63" spans="1:14">
      <c r="A63" s="113" t="s">
        <v>433</v>
      </c>
      <c r="B63" s="113" t="s">
        <v>388</v>
      </c>
      <c r="C63" s="113">
        <v>227.6</v>
      </c>
      <c r="D63" s="113">
        <v>238.7</v>
      </c>
      <c r="E63" s="113">
        <v>226.2</v>
      </c>
      <c r="F63" s="113">
        <v>230.2</v>
      </c>
      <c r="G63" s="113">
        <v>233.5</v>
      </c>
      <c r="H63" s="113">
        <v>232.15</v>
      </c>
      <c r="I63" s="113">
        <v>3592</v>
      </c>
      <c r="J63" s="113">
        <v>826051.2</v>
      </c>
      <c r="K63" s="115">
        <v>43399</v>
      </c>
      <c r="L63" s="113">
        <v>341</v>
      </c>
      <c r="M63" s="113" t="s">
        <v>434</v>
      </c>
      <c r="N63" s="370"/>
    </row>
    <row r="64" spans="1:14">
      <c r="A64" s="113" t="s">
        <v>2772</v>
      </c>
      <c r="B64" s="113" t="s">
        <v>388</v>
      </c>
      <c r="C64" s="113">
        <v>20.7</v>
      </c>
      <c r="D64" s="113">
        <v>21.05</v>
      </c>
      <c r="E64" s="113">
        <v>19.7</v>
      </c>
      <c r="F64" s="113">
        <v>20.100000000000001</v>
      </c>
      <c r="G64" s="113">
        <v>20.05</v>
      </c>
      <c r="H64" s="113">
        <v>20.7</v>
      </c>
      <c r="I64" s="113">
        <v>4442</v>
      </c>
      <c r="J64" s="113">
        <v>89989.6</v>
      </c>
      <c r="K64" s="115">
        <v>43399</v>
      </c>
      <c r="L64" s="113">
        <v>40</v>
      </c>
      <c r="M64" s="113" t="s">
        <v>2773</v>
      </c>
      <c r="N64" s="370"/>
    </row>
    <row r="65" spans="1:14">
      <c r="A65" s="113" t="s">
        <v>2461</v>
      </c>
      <c r="B65" s="113" t="s">
        <v>388</v>
      </c>
      <c r="C65" s="113">
        <v>3.3</v>
      </c>
      <c r="D65" s="113">
        <v>3.3</v>
      </c>
      <c r="E65" s="113">
        <v>3.1</v>
      </c>
      <c r="F65" s="113">
        <v>3.1</v>
      </c>
      <c r="G65" s="113">
        <v>3.1</v>
      </c>
      <c r="H65" s="113">
        <v>3.25</v>
      </c>
      <c r="I65" s="113">
        <v>3594650</v>
      </c>
      <c r="J65" s="113">
        <v>11422957.9</v>
      </c>
      <c r="K65" s="115">
        <v>43399</v>
      </c>
      <c r="L65" s="113">
        <v>1260</v>
      </c>
      <c r="M65" s="113" t="s">
        <v>2462</v>
      </c>
      <c r="N65" s="370"/>
    </row>
    <row r="66" spans="1:14">
      <c r="A66" s="113" t="s">
        <v>2233</v>
      </c>
      <c r="B66" s="113" t="s">
        <v>388</v>
      </c>
      <c r="C66" s="113">
        <v>25.6</v>
      </c>
      <c r="D66" s="113">
        <v>25.75</v>
      </c>
      <c r="E66" s="113">
        <v>24.3</v>
      </c>
      <c r="F66" s="113">
        <v>24.8</v>
      </c>
      <c r="G66" s="113">
        <v>25</v>
      </c>
      <c r="H66" s="113">
        <v>24.65</v>
      </c>
      <c r="I66" s="113">
        <v>23123</v>
      </c>
      <c r="J66" s="113">
        <v>575671.05000000005</v>
      </c>
      <c r="K66" s="115">
        <v>43399</v>
      </c>
      <c r="L66" s="113">
        <v>91</v>
      </c>
      <c r="M66" s="113" t="s">
        <v>2234</v>
      </c>
      <c r="N66" s="370"/>
    </row>
    <row r="67" spans="1:14">
      <c r="A67" s="113" t="s">
        <v>381</v>
      </c>
      <c r="B67" s="113" t="s">
        <v>388</v>
      </c>
      <c r="C67" s="113">
        <v>478.95</v>
      </c>
      <c r="D67" s="113">
        <v>491.35</v>
      </c>
      <c r="E67" s="113">
        <v>470.45</v>
      </c>
      <c r="F67" s="113">
        <v>475.3</v>
      </c>
      <c r="G67" s="113">
        <v>476</v>
      </c>
      <c r="H67" s="113">
        <v>480.9</v>
      </c>
      <c r="I67" s="113">
        <v>9389</v>
      </c>
      <c r="J67" s="113">
        <v>4500837.55</v>
      </c>
      <c r="K67" s="115">
        <v>43399</v>
      </c>
      <c r="L67" s="113">
        <v>794</v>
      </c>
      <c r="M67" s="113" t="s">
        <v>435</v>
      </c>
      <c r="N67" s="370"/>
    </row>
    <row r="68" spans="1:14">
      <c r="A68" s="113" t="s">
        <v>2926</v>
      </c>
      <c r="B68" s="113" t="s">
        <v>2767</v>
      </c>
      <c r="C68" s="113">
        <v>2.6</v>
      </c>
      <c r="D68" s="113">
        <v>2.7</v>
      </c>
      <c r="E68" s="113">
        <v>2.5</v>
      </c>
      <c r="F68" s="113">
        <v>2.7</v>
      </c>
      <c r="G68" s="113">
        <v>2.7</v>
      </c>
      <c r="H68" s="113">
        <v>2.6</v>
      </c>
      <c r="I68" s="113">
        <v>7965</v>
      </c>
      <c r="J68" s="113">
        <v>21404.400000000001</v>
      </c>
      <c r="K68" s="115">
        <v>43399</v>
      </c>
      <c r="L68" s="113">
        <v>12</v>
      </c>
      <c r="M68" s="113" t="s">
        <v>2927</v>
      </c>
      <c r="N68" s="370"/>
    </row>
    <row r="69" spans="1:14">
      <c r="A69" s="113" t="s">
        <v>187</v>
      </c>
      <c r="B69" s="113" t="s">
        <v>388</v>
      </c>
      <c r="C69" s="113">
        <v>766</v>
      </c>
      <c r="D69" s="113">
        <v>777.5</v>
      </c>
      <c r="E69" s="113">
        <v>753.6</v>
      </c>
      <c r="F69" s="113">
        <v>768.95</v>
      </c>
      <c r="G69" s="113">
        <v>768</v>
      </c>
      <c r="H69" s="113">
        <v>772.3</v>
      </c>
      <c r="I69" s="113">
        <v>374841</v>
      </c>
      <c r="J69" s="113">
        <v>287120017</v>
      </c>
      <c r="K69" s="115">
        <v>43399</v>
      </c>
      <c r="L69" s="113">
        <v>13012</v>
      </c>
      <c r="M69" s="113" t="s">
        <v>437</v>
      </c>
      <c r="N69" s="370"/>
    </row>
    <row r="70" spans="1:14">
      <c r="A70" s="113" t="s">
        <v>2444</v>
      </c>
      <c r="B70" s="113" t="s">
        <v>388</v>
      </c>
      <c r="C70" s="113">
        <v>841.05</v>
      </c>
      <c r="D70" s="113">
        <v>842.95</v>
      </c>
      <c r="E70" s="113">
        <v>828</v>
      </c>
      <c r="F70" s="113">
        <v>837.1</v>
      </c>
      <c r="G70" s="113">
        <v>836</v>
      </c>
      <c r="H70" s="113">
        <v>841.05</v>
      </c>
      <c r="I70" s="113">
        <v>3495</v>
      </c>
      <c r="J70" s="113">
        <v>2917085.2</v>
      </c>
      <c r="K70" s="115">
        <v>43399</v>
      </c>
      <c r="L70" s="113">
        <v>340</v>
      </c>
      <c r="M70" s="113" t="s">
        <v>2445</v>
      </c>
      <c r="N70" s="370"/>
    </row>
    <row r="71" spans="1:14">
      <c r="A71" s="113" t="s">
        <v>438</v>
      </c>
      <c r="B71" s="113" t="s">
        <v>388</v>
      </c>
      <c r="C71" s="113">
        <v>1133.05</v>
      </c>
      <c r="D71" s="113">
        <v>1199.8</v>
      </c>
      <c r="E71" s="113">
        <v>1125</v>
      </c>
      <c r="F71" s="113">
        <v>1140</v>
      </c>
      <c r="G71" s="113">
        <v>1135.55</v>
      </c>
      <c r="H71" s="113">
        <v>1137</v>
      </c>
      <c r="I71" s="113">
        <v>2037</v>
      </c>
      <c r="J71" s="113">
        <v>2324060.7999999998</v>
      </c>
      <c r="K71" s="115">
        <v>43399</v>
      </c>
      <c r="L71" s="113">
        <v>272</v>
      </c>
      <c r="M71" s="113" t="s">
        <v>439</v>
      </c>
      <c r="N71" s="370"/>
    </row>
    <row r="72" spans="1:14">
      <c r="A72" s="113" t="s">
        <v>35</v>
      </c>
      <c r="B72" s="113" t="s">
        <v>388</v>
      </c>
      <c r="C72" s="113">
        <v>193.65</v>
      </c>
      <c r="D72" s="113">
        <v>193.65</v>
      </c>
      <c r="E72" s="113">
        <v>188.5</v>
      </c>
      <c r="F72" s="113">
        <v>190.45</v>
      </c>
      <c r="G72" s="113">
        <v>190.45</v>
      </c>
      <c r="H72" s="113">
        <v>192.55</v>
      </c>
      <c r="I72" s="113">
        <v>16413375</v>
      </c>
      <c r="J72" s="113">
        <v>3134732304.3499999</v>
      </c>
      <c r="K72" s="115">
        <v>43399</v>
      </c>
      <c r="L72" s="113">
        <v>23385</v>
      </c>
      <c r="M72" s="113" t="s">
        <v>440</v>
      </c>
      <c r="N72" s="370"/>
    </row>
    <row r="73" spans="1:14">
      <c r="A73" s="113" t="s">
        <v>2708</v>
      </c>
      <c r="B73" s="113" t="s">
        <v>388</v>
      </c>
      <c r="C73" s="113">
        <v>19.55</v>
      </c>
      <c r="D73" s="113">
        <v>20</v>
      </c>
      <c r="E73" s="113">
        <v>19.399999999999999</v>
      </c>
      <c r="F73" s="113">
        <v>19.399999999999999</v>
      </c>
      <c r="G73" s="113">
        <v>19.399999999999999</v>
      </c>
      <c r="H73" s="113">
        <v>19.7</v>
      </c>
      <c r="I73" s="113">
        <v>869</v>
      </c>
      <c r="J73" s="113">
        <v>16985.5</v>
      </c>
      <c r="K73" s="115">
        <v>43399</v>
      </c>
      <c r="L73" s="113">
        <v>15</v>
      </c>
      <c r="M73" s="113" t="s">
        <v>2709</v>
      </c>
      <c r="N73" s="370"/>
    </row>
    <row r="74" spans="1:14">
      <c r="A74" s="113" t="s">
        <v>2436</v>
      </c>
      <c r="B74" s="113" t="s">
        <v>388</v>
      </c>
      <c r="C74" s="113">
        <v>21.45</v>
      </c>
      <c r="D74" s="113">
        <v>21.75</v>
      </c>
      <c r="E74" s="113">
        <v>20.85</v>
      </c>
      <c r="F74" s="113">
        <v>21.35</v>
      </c>
      <c r="G74" s="113">
        <v>21.45</v>
      </c>
      <c r="H74" s="113">
        <v>21.15</v>
      </c>
      <c r="I74" s="113">
        <v>6928</v>
      </c>
      <c r="J74" s="113">
        <v>147451.6</v>
      </c>
      <c r="K74" s="115">
        <v>43399</v>
      </c>
      <c r="L74" s="113">
        <v>70</v>
      </c>
      <c r="M74" s="113" t="s">
        <v>1344</v>
      </c>
      <c r="N74" s="370"/>
    </row>
    <row r="75" spans="1:14">
      <c r="A75" s="113" t="s">
        <v>441</v>
      </c>
      <c r="B75" s="113" t="s">
        <v>388</v>
      </c>
      <c r="C75" s="113">
        <v>249</v>
      </c>
      <c r="D75" s="113">
        <v>255.7</v>
      </c>
      <c r="E75" s="113">
        <v>249</v>
      </c>
      <c r="F75" s="113">
        <v>249.05</v>
      </c>
      <c r="G75" s="113">
        <v>249</v>
      </c>
      <c r="H75" s="113">
        <v>249.85</v>
      </c>
      <c r="I75" s="113">
        <v>7569</v>
      </c>
      <c r="J75" s="113">
        <v>1892915.3</v>
      </c>
      <c r="K75" s="115">
        <v>43399</v>
      </c>
      <c r="L75" s="113">
        <v>311</v>
      </c>
      <c r="M75" s="113" t="s">
        <v>2693</v>
      </c>
      <c r="N75" s="370"/>
    </row>
    <row r="76" spans="1:14">
      <c r="A76" s="113" t="s">
        <v>442</v>
      </c>
      <c r="B76" s="113" t="s">
        <v>388</v>
      </c>
      <c r="C76" s="113">
        <v>33.4</v>
      </c>
      <c r="D76" s="113">
        <v>34.200000000000003</v>
      </c>
      <c r="E76" s="113">
        <v>32.549999999999997</v>
      </c>
      <c r="F76" s="113">
        <v>33.75</v>
      </c>
      <c r="G76" s="113">
        <v>33.549999999999997</v>
      </c>
      <c r="H76" s="113">
        <v>33.4</v>
      </c>
      <c r="I76" s="113">
        <v>271019</v>
      </c>
      <c r="J76" s="113">
        <v>9080258.8000000007</v>
      </c>
      <c r="K76" s="115">
        <v>43399</v>
      </c>
      <c r="L76" s="113">
        <v>1728</v>
      </c>
      <c r="M76" s="113" t="s">
        <v>443</v>
      </c>
      <c r="N76" s="370"/>
    </row>
    <row r="77" spans="1:14">
      <c r="A77" s="113" t="s">
        <v>36</v>
      </c>
      <c r="B77" s="113" t="s">
        <v>388</v>
      </c>
      <c r="C77" s="113">
        <v>25.9</v>
      </c>
      <c r="D77" s="113">
        <v>25.95</v>
      </c>
      <c r="E77" s="113">
        <v>25.5</v>
      </c>
      <c r="F77" s="113">
        <v>25.55</v>
      </c>
      <c r="G77" s="113">
        <v>25.5</v>
      </c>
      <c r="H77" s="113">
        <v>25.8</v>
      </c>
      <c r="I77" s="113">
        <v>648606</v>
      </c>
      <c r="J77" s="113">
        <v>16647635.9</v>
      </c>
      <c r="K77" s="115">
        <v>43399</v>
      </c>
      <c r="L77" s="113">
        <v>1735</v>
      </c>
      <c r="M77" s="113" t="s">
        <v>444</v>
      </c>
      <c r="N77" s="370"/>
    </row>
    <row r="78" spans="1:14">
      <c r="A78" s="113" t="s">
        <v>2358</v>
      </c>
      <c r="B78" s="113" t="s">
        <v>388</v>
      </c>
      <c r="C78" s="113">
        <v>6.35</v>
      </c>
      <c r="D78" s="113">
        <v>6.35</v>
      </c>
      <c r="E78" s="113">
        <v>6</v>
      </c>
      <c r="F78" s="113">
        <v>6.1</v>
      </c>
      <c r="G78" s="113">
        <v>6.15</v>
      </c>
      <c r="H78" s="113">
        <v>6.2</v>
      </c>
      <c r="I78" s="113">
        <v>53797</v>
      </c>
      <c r="J78" s="113">
        <v>330699.55</v>
      </c>
      <c r="K78" s="115">
        <v>43399</v>
      </c>
      <c r="L78" s="113">
        <v>165</v>
      </c>
      <c r="M78" s="113" t="s">
        <v>2359</v>
      </c>
      <c r="N78" s="370"/>
    </row>
    <row r="79" spans="1:14">
      <c r="A79" s="113" t="s">
        <v>445</v>
      </c>
      <c r="B79" s="113" t="s">
        <v>388</v>
      </c>
      <c r="C79" s="113">
        <v>318</v>
      </c>
      <c r="D79" s="113">
        <v>325</v>
      </c>
      <c r="E79" s="113">
        <v>315.2</v>
      </c>
      <c r="F79" s="113">
        <v>318</v>
      </c>
      <c r="G79" s="113">
        <v>317.89999999999998</v>
      </c>
      <c r="H79" s="113">
        <v>318.10000000000002</v>
      </c>
      <c r="I79" s="113">
        <v>44493</v>
      </c>
      <c r="J79" s="113">
        <v>14247592.800000001</v>
      </c>
      <c r="K79" s="115">
        <v>43399</v>
      </c>
      <c r="L79" s="113">
        <v>1827</v>
      </c>
      <c r="M79" s="113" t="s">
        <v>446</v>
      </c>
      <c r="N79" s="370"/>
    </row>
    <row r="80" spans="1:14">
      <c r="A80" s="113" t="s">
        <v>3439</v>
      </c>
      <c r="B80" s="113" t="s">
        <v>2767</v>
      </c>
      <c r="C80" s="113">
        <v>1.55</v>
      </c>
      <c r="D80" s="113">
        <v>1.55</v>
      </c>
      <c r="E80" s="113">
        <v>1.45</v>
      </c>
      <c r="F80" s="113">
        <v>1.5</v>
      </c>
      <c r="G80" s="113">
        <v>1.5</v>
      </c>
      <c r="H80" s="113">
        <v>1.5</v>
      </c>
      <c r="I80" s="113">
        <v>3147</v>
      </c>
      <c r="J80" s="113">
        <v>4803.1499999999996</v>
      </c>
      <c r="K80" s="115">
        <v>43399</v>
      </c>
      <c r="L80" s="113">
        <v>27</v>
      </c>
      <c r="M80" s="113" t="s">
        <v>3440</v>
      </c>
      <c r="N80" s="370"/>
    </row>
    <row r="81" spans="1:14">
      <c r="A81" s="113" t="s">
        <v>2774</v>
      </c>
      <c r="B81" s="113" t="s">
        <v>388</v>
      </c>
      <c r="C81" s="113">
        <v>24.9</v>
      </c>
      <c r="D81" s="113">
        <v>28</v>
      </c>
      <c r="E81" s="113">
        <v>24</v>
      </c>
      <c r="F81" s="113">
        <v>26.15</v>
      </c>
      <c r="G81" s="113">
        <v>25.7</v>
      </c>
      <c r="H81" s="113">
        <v>25.7</v>
      </c>
      <c r="I81" s="113">
        <v>8095</v>
      </c>
      <c r="J81" s="113">
        <v>213851.55</v>
      </c>
      <c r="K81" s="115">
        <v>43399</v>
      </c>
      <c r="L81" s="113">
        <v>92</v>
      </c>
      <c r="M81" s="113" t="s">
        <v>2775</v>
      </c>
      <c r="N81" s="370"/>
    </row>
    <row r="82" spans="1:14">
      <c r="A82" s="113" t="s">
        <v>2956</v>
      </c>
      <c r="B82" s="113" t="s">
        <v>2767</v>
      </c>
      <c r="C82" s="113">
        <v>0.45</v>
      </c>
      <c r="D82" s="113">
        <v>0.45</v>
      </c>
      <c r="E82" s="113">
        <v>0.4</v>
      </c>
      <c r="F82" s="113">
        <v>0.45</v>
      </c>
      <c r="G82" s="113">
        <v>0.45</v>
      </c>
      <c r="H82" s="113">
        <v>0.45</v>
      </c>
      <c r="I82" s="113">
        <v>2380</v>
      </c>
      <c r="J82" s="113">
        <v>1057.4000000000001</v>
      </c>
      <c r="K82" s="115">
        <v>43399</v>
      </c>
      <c r="L82" s="113">
        <v>12</v>
      </c>
      <c r="M82" s="113" t="s">
        <v>2957</v>
      </c>
      <c r="N82" s="370"/>
    </row>
    <row r="83" spans="1:14">
      <c r="A83" s="113" t="s">
        <v>447</v>
      </c>
      <c r="B83" s="113" t="s">
        <v>388</v>
      </c>
      <c r="C83" s="113">
        <v>10.3</v>
      </c>
      <c r="D83" s="113">
        <v>10.75</v>
      </c>
      <c r="E83" s="113">
        <v>10.3</v>
      </c>
      <c r="F83" s="113">
        <v>10.65</v>
      </c>
      <c r="G83" s="113">
        <v>10.5</v>
      </c>
      <c r="H83" s="113">
        <v>10.45</v>
      </c>
      <c r="I83" s="113">
        <v>77996</v>
      </c>
      <c r="J83" s="113">
        <v>828365.85</v>
      </c>
      <c r="K83" s="115">
        <v>43399</v>
      </c>
      <c r="L83" s="113">
        <v>93</v>
      </c>
      <c r="M83" s="113" t="s">
        <v>448</v>
      </c>
      <c r="N83" s="370"/>
    </row>
    <row r="84" spans="1:14">
      <c r="A84" s="113" t="s">
        <v>449</v>
      </c>
      <c r="B84" s="113" t="s">
        <v>388</v>
      </c>
      <c r="C84" s="113">
        <v>9.9499999999999993</v>
      </c>
      <c r="D84" s="113">
        <v>10.3</v>
      </c>
      <c r="E84" s="113">
        <v>9.5</v>
      </c>
      <c r="F84" s="113">
        <v>9.9499999999999993</v>
      </c>
      <c r="G84" s="113">
        <v>9.9499999999999993</v>
      </c>
      <c r="H84" s="113">
        <v>9.75</v>
      </c>
      <c r="I84" s="113">
        <v>11289</v>
      </c>
      <c r="J84" s="113">
        <v>111555.8</v>
      </c>
      <c r="K84" s="115">
        <v>43399</v>
      </c>
      <c r="L84" s="113">
        <v>91</v>
      </c>
      <c r="M84" s="113" t="s">
        <v>450</v>
      </c>
      <c r="N84" s="370"/>
    </row>
    <row r="85" spans="1:14">
      <c r="A85" s="113" t="s">
        <v>3148</v>
      </c>
      <c r="B85" s="113" t="s">
        <v>2767</v>
      </c>
      <c r="C85" s="113">
        <v>0.45</v>
      </c>
      <c r="D85" s="113">
        <v>0.55000000000000004</v>
      </c>
      <c r="E85" s="113">
        <v>0.45</v>
      </c>
      <c r="F85" s="113">
        <v>0.55000000000000004</v>
      </c>
      <c r="G85" s="113">
        <v>0.55000000000000004</v>
      </c>
      <c r="H85" s="113">
        <v>0.5</v>
      </c>
      <c r="I85" s="113">
        <v>80868</v>
      </c>
      <c r="J85" s="113">
        <v>41305.5</v>
      </c>
      <c r="K85" s="115">
        <v>43399</v>
      </c>
      <c r="L85" s="113">
        <v>23</v>
      </c>
      <c r="M85" s="113" t="s">
        <v>3149</v>
      </c>
      <c r="N85" s="370"/>
    </row>
    <row r="86" spans="1:14">
      <c r="A86" s="113" t="s">
        <v>3113</v>
      </c>
      <c r="B86" s="113" t="s">
        <v>388</v>
      </c>
      <c r="C86" s="113">
        <v>554.65</v>
      </c>
      <c r="D86" s="113">
        <v>560.04999999999995</v>
      </c>
      <c r="E86" s="113">
        <v>547.4</v>
      </c>
      <c r="F86" s="113">
        <v>557.29999999999995</v>
      </c>
      <c r="G86" s="113">
        <v>557</v>
      </c>
      <c r="H86" s="113">
        <v>550.4</v>
      </c>
      <c r="I86" s="113">
        <v>11462</v>
      </c>
      <c r="J86" s="113">
        <v>6394132.9500000002</v>
      </c>
      <c r="K86" s="115">
        <v>43399</v>
      </c>
      <c r="L86" s="113">
        <v>3911</v>
      </c>
      <c r="M86" s="113" t="s">
        <v>3114</v>
      </c>
      <c r="N86" s="370"/>
    </row>
    <row r="87" spans="1:14">
      <c r="A87" s="113" t="s">
        <v>3150</v>
      </c>
      <c r="B87" s="113" t="s">
        <v>388</v>
      </c>
      <c r="C87" s="113">
        <v>114.7</v>
      </c>
      <c r="D87" s="113">
        <v>116.9</v>
      </c>
      <c r="E87" s="113">
        <v>112.1</v>
      </c>
      <c r="F87" s="113">
        <v>114.5</v>
      </c>
      <c r="G87" s="113">
        <v>116.9</v>
      </c>
      <c r="H87" s="113">
        <v>111.15</v>
      </c>
      <c r="I87" s="113">
        <v>474</v>
      </c>
      <c r="J87" s="113">
        <v>54271.95</v>
      </c>
      <c r="K87" s="115">
        <v>43399</v>
      </c>
      <c r="L87" s="113">
        <v>20</v>
      </c>
      <c r="M87" s="113" t="s">
        <v>3151</v>
      </c>
      <c r="N87" s="370"/>
    </row>
    <row r="88" spans="1:14">
      <c r="A88" s="113" t="s">
        <v>3115</v>
      </c>
      <c r="B88" s="113" t="s">
        <v>388</v>
      </c>
      <c r="C88" s="113">
        <v>514</v>
      </c>
      <c r="D88" s="113">
        <v>528</v>
      </c>
      <c r="E88" s="113">
        <v>506.2</v>
      </c>
      <c r="F88" s="113">
        <v>508.7</v>
      </c>
      <c r="G88" s="113">
        <v>507</v>
      </c>
      <c r="H88" s="113">
        <v>515</v>
      </c>
      <c r="I88" s="113">
        <v>10247</v>
      </c>
      <c r="J88" s="113">
        <v>5259051.95</v>
      </c>
      <c r="K88" s="115">
        <v>43399</v>
      </c>
      <c r="L88" s="113">
        <v>806</v>
      </c>
      <c r="M88" s="113" t="s">
        <v>3116</v>
      </c>
      <c r="N88" s="370"/>
    </row>
    <row r="89" spans="1:14">
      <c r="A89" s="113" t="s">
        <v>2273</v>
      </c>
      <c r="B89" s="113" t="s">
        <v>388</v>
      </c>
      <c r="C89" s="113">
        <v>335.2</v>
      </c>
      <c r="D89" s="113">
        <v>348.9</v>
      </c>
      <c r="E89" s="113">
        <v>331</v>
      </c>
      <c r="F89" s="113">
        <v>340.1</v>
      </c>
      <c r="G89" s="113">
        <v>340</v>
      </c>
      <c r="H89" s="113">
        <v>341.5</v>
      </c>
      <c r="I89" s="113">
        <v>72223</v>
      </c>
      <c r="J89" s="113">
        <v>24599532.25</v>
      </c>
      <c r="K89" s="115">
        <v>43399</v>
      </c>
      <c r="L89" s="113">
        <v>3312</v>
      </c>
      <c r="M89" s="113" t="s">
        <v>2274</v>
      </c>
      <c r="N89" s="370"/>
    </row>
    <row r="90" spans="1:14">
      <c r="A90" s="113" t="s">
        <v>451</v>
      </c>
      <c r="B90" s="113" t="s">
        <v>388</v>
      </c>
      <c r="C90" s="113">
        <v>1213</v>
      </c>
      <c r="D90" s="113">
        <v>1302.2</v>
      </c>
      <c r="E90" s="113">
        <v>1201.0999999999999</v>
      </c>
      <c r="F90" s="113">
        <v>1229.45</v>
      </c>
      <c r="G90" s="113">
        <v>1220.2</v>
      </c>
      <c r="H90" s="113">
        <v>1229.0999999999999</v>
      </c>
      <c r="I90" s="113">
        <v>22280</v>
      </c>
      <c r="J90" s="113">
        <v>27028287.850000001</v>
      </c>
      <c r="K90" s="115">
        <v>43399</v>
      </c>
      <c r="L90" s="113">
        <v>4264</v>
      </c>
      <c r="M90" s="113" t="s">
        <v>452</v>
      </c>
      <c r="N90" s="370"/>
    </row>
    <row r="91" spans="1:14">
      <c r="A91" s="113" t="s">
        <v>453</v>
      </c>
      <c r="B91" s="113" t="s">
        <v>388</v>
      </c>
      <c r="C91" s="113">
        <v>548.5</v>
      </c>
      <c r="D91" s="113">
        <v>567</v>
      </c>
      <c r="E91" s="113">
        <v>545.20000000000005</v>
      </c>
      <c r="F91" s="113">
        <v>558.5</v>
      </c>
      <c r="G91" s="113">
        <v>562</v>
      </c>
      <c r="H91" s="113">
        <v>550.29999999999995</v>
      </c>
      <c r="I91" s="113">
        <v>123150</v>
      </c>
      <c r="J91" s="113">
        <v>69053595.75</v>
      </c>
      <c r="K91" s="115">
        <v>43399</v>
      </c>
      <c r="L91" s="113">
        <v>7539</v>
      </c>
      <c r="M91" s="113" t="s">
        <v>454</v>
      </c>
      <c r="N91" s="370"/>
    </row>
    <row r="92" spans="1:14">
      <c r="A92" s="113" t="s">
        <v>2448</v>
      </c>
      <c r="B92" s="113" t="s">
        <v>388</v>
      </c>
      <c r="C92" s="113">
        <v>116.05</v>
      </c>
      <c r="D92" s="113">
        <v>119.95</v>
      </c>
      <c r="E92" s="113">
        <v>114.3</v>
      </c>
      <c r="F92" s="113">
        <v>116.35</v>
      </c>
      <c r="G92" s="113">
        <v>116.95</v>
      </c>
      <c r="H92" s="113">
        <v>116.2</v>
      </c>
      <c r="I92" s="113">
        <v>17079</v>
      </c>
      <c r="J92" s="113">
        <v>2000154.55</v>
      </c>
      <c r="K92" s="115">
        <v>43399</v>
      </c>
      <c r="L92" s="113">
        <v>621</v>
      </c>
      <c r="M92" s="113" t="s">
        <v>2449</v>
      </c>
      <c r="N92" s="370"/>
    </row>
    <row r="93" spans="1:14">
      <c r="A93" s="113" t="s">
        <v>37</v>
      </c>
      <c r="B93" s="113" t="s">
        <v>388</v>
      </c>
      <c r="C93" s="113">
        <v>1092.55</v>
      </c>
      <c r="D93" s="113">
        <v>1095.8499999999999</v>
      </c>
      <c r="E93" s="113">
        <v>1067</v>
      </c>
      <c r="F93" s="113">
        <v>1082.8499999999999</v>
      </c>
      <c r="G93" s="113">
        <v>1083</v>
      </c>
      <c r="H93" s="113">
        <v>1109.5999999999999</v>
      </c>
      <c r="I93" s="113">
        <v>408899</v>
      </c>
      <c r="J93" s="113">
        <v>442442468.25</v>
      </c>
      <c r="K93" s="115">
        <v>43399</v>
      </c>
      <c r="L93" s="113">
        <v>30991</v>
      </c>
      <c r="M93" s="113" t="s">
        <v>455</v>
      </c>
      <c r="N93" s="370"/>
    </row>
    <row r="94" spans="1:14">
      <c r="A94" s="113" t="s">
        <v>38</v>
      </c>
      <c r="B94" s="113" t="s">
        <v>388</v>
      </c>
      <c r="C94" s="113">
        <v>202.9</v>
      </c>
      <c r="D94" s="113">
        <v>213.45</v>
      </c>
      <c r="E94" s="113">
        <v>200.4</v>
      </c>
      <c r="F94" s="113">
        <v>207.55</v>
      </c>
      <c r="G94" s="113">
        <v>207.1</v>
      </c>
      <c r="H94" s="113">
        <v>207.05</v>
      </c>
      <c r="I94" s="113">
        <v>3171759</v>
      </c>
      <c r="J94" s="113">
        <v>658338151</v>
      </c>
      <c r="K94" s="115">
        <v>43399</v>
      </c>
      <c r="L94" s="113">
        <v>27415</v>
      </c>
      <c r="M94" s="113" t="s">
        <v>456</v>
      </c>
      <c r="N94" s="370"/>
    </row>
    <row r="95" spans="1:14">
      <c r="A95" s="113" t="s">
        <v>2132</v>
      </c>
      <c r="B95" s="113" t="s">
        <v>388</v>
      </c>
      <c r="C95" s="113">
        <v>610.15</v>
      </c>
      <c r="D95" s="113">
        <v>610.15</v>
      </c>
      <c r="E95" s="113">
        <v>591.65</v>
      </c>
      <c r="F95" s="113">
        <v>596.54999999999995</v>
      </c>
      <c r="G95" s="113">
        <v>596.20000000000005</v>
      </c>
      <c r="H95" s="113">
        <v>610.54999999999995</v>
      </c>
      <c r="I95" s="113">
        <v>792</v>
      </c>
      <c r="J95" s="113">
        <v>474126</v>
      </c>
      <c r="K95" s="115">
        <v>43399</v>
      </c>
      <c r="L95" s="113">
        <v>56</v>
      </c>
      <c r="M95" s="113" t="s">
        <v>3597</v>
      </c>
      <c r="N95" s="370"/>
    </row>
    <row r="96" spans="1:14">
      <c r="A96" s="113" t="s">
        <v>457</v>
      </c>
      <c r="B96" s="113" t="s">
        <v>388</v>
      </c>
      <c r="C96" s="113">
        <v>153.19999999999999</v>
      </c>
      <c r="D96" s="113">
        <v>154.19999999999999</v>
      </c>
      <c r="E96" s="113">
        <v>140.05000000000001</v>
      </c>
      <c r="F96" s="113">
        <v>145.35</v>
      </c>
      <c r="G96" s="113">
        <v>144</v>
      </c>
      <c r="H96" s="113">
        <v>153.19999999999999</v>
      </c>
      <c r="I96" s="113">
        <v>503084</v>
      </c>
      <c r="J96" s="113">
        <v>73938732.799999997</v>
      </c>
      <c r="K96" s="115">
        <v>43399</v>
      </c>
      <c r="L96" s="113">
        <v>9919</v>
      </c>
      <c r="M96" s="113" t="s">
        <v>458</v>
      </c>
      <c r="N96" s="370"/>
    </row>
    <row r="97" spans="1:14">
      <c r="A97" s="113" t="s">
        <v>459</v>
      </c>
      <c r="B97" s="113" t="s">
        <v>388</v>
      </c>
      <c r="C97" s="113">
        <v>41</v>
      </c>
      <c r="D97" s="113">
        <v>43.75</v>
      </c>
      <c r="E97" s="113">
        <v>40.700000000000003</v>
      </c>
      <c r="F97" s="113">
        <v>43.2</v>
      </c>
      <c r="G97" s="113">
        <v>43.2</v>
      </c>
      <c r="H97" s="113">
        <v>41.8</v>
      </c>
      <c r="I97" s="113">
        <v>7150</v>
      </c>
      <c r="J97" s="113">
        <v>306269.90000000002</v>
      </c>
      <c r="K97" s="115">
        <v>43399</v>
      </c>
      <c r="L97" s="113">
        <v>134</v>
      </c>
      <c r="M97" s="113" t="s">
        <v>460</v>
      </c>
      <c r="N97" s="370"/>
    </row>
    <row r="98" spans="1:14">
      <c r="A98" s="113" t="s">
        <v>2776</v>
      </c>
      <c r="B98" s="113" t="s">
        <v>388</v>
      </c>
      <c r="C98" s="113">
        <v>24.15</v>
      </c>
      <c r="D98" s="113">
        <v>24.5</v>
      </c>
      <c r="E98" s="113">
        <v>23.1</v>
      </c>
      <c r="F98" s="113">
        <v>24.45</v>
      </c>
      <c r="G98" s="113">
        <v>24.5</v>
      </c>
      <c r="H98" s="113">
        <v>24.45</v>
      </c>
      <c r="I98" s="113">
        <v>26764</v>
      </c>
      <c r="J98" s="113">
        <v>643340.44999999995</v>
      </c>
      <c r="K98" s="115">
        <v>43399</v>
      </c>
      <c r="L98" s="113">
        <v>270</v>
      </c>
      <c r="M98" s="113" t="s">
        <v>2777</v>
      </c>
      <c r="N98" s="370"/>
    </row>
    <row r="99" spans="1:14">
      <c r="A99" s="113" t="s">
        <v>461</v>
      </c>
      <c r="B99" s="113" t="s">
        <v>2767</v>
      </c>
      <c r="C99" s="113">
        <v>5.25</v>
      </c>
      <c r="D99" s="113">
        <v>5.25</v>
      </c>
      <c r="E99" s="113">
        <v>5.25</v>
      </c>
      <c r="F99" s="113">
        <v>5.25</v>
      </c>
      <c r="G99" s="113">
        <v>5.25</v>
      </c>
      <c r="H99" s="113">
        <v>5.5</v>
      </c>
      <c r="I99" s="113">
        <v>26729</v>
      </c>
      <c r="J99" s="113">
        <v>140327.25</v>
      </c>
      <c r="K99" s="115">
        <v>43399</v>
      </c>
      <c r="L99" s="113">
        <v>69</v>
      </c>
      <c r="M99" s="113" t="s">
        <v>2165</v>
      </c>
      <c r="N99" s="370"/>
    </row>
    <row r="100" spans="1:14">
      <c r="A100" s="113" t="s">
        <v>2463</v>
      </c>
      <c r="B100" s="113" t="s">
        <v>388</v>
      </c>
      <c r="C100" s="113">
        <v>93.05</v>
      </c>
      <c r="D100" s="113">
        <v>95.45</v>
      </c>
      <c r="E100" s="113">
        <v>93</v>
      </c>
      <c r="F100" s="113">
        <v>94.2</v>
      </c>
      <c r="G100" s="113">
        <v>94.15</v>
      </c>
      <c r="H100" s="113">
        <v>95.4</v>
      </c>
      <c r="I100" s="113">
        <v>9306</v>
      </c>
      <c r="J100" s="113">
        <v>877289.75</v>
      </c>
      <c r="K100" s="115">
        <v>43399</v>
      </c>
      <c r="L100" s="113">
        <v>243</v>
      </c>
      <c r="M100" s="113" t="s">
        <v>2464</v>
      </c>
      <c r="N100" s="370"/>
    </row>
    <row r="101" spans="1:14">
      <c r="A101" s="113" t="s">
        <v>3479</v>
      </c>
      <c r="B101" s="113" t="s">
        <v>388</v>
      </c>
      <c r="C101" s="113">
        <v>24.05</v>
      </c>
      <c r="D101" s="113">
        <v>26.9</v>
      </c>
      <c r="E101" s="113">
        <v>24.05</v>
      </c>
      <c r="F101" s="113">
        <v>25.05</v>
      </c>
      <c r="G101" s="113">
        <v>25.05</v>
      </c>
      <c r="H101" s="113">
        <v>24.25</v>
      </c>
      <c r="I101" s="113">
        <v>1465</v>
      </c>
      <c r="J101" s="113">
        <v>38585.599999999999</v>
      </c>
      <c r="K101" s="115">
        <v>43399</v>
      </c>
      <c r="L101" s="113">
        <v>30</v>
      </c>
      <c r="M101" s="113" t="s">
        <v>3480</v>
      </c>
      <c r="N101" s="370"/>
    </row>
    <row r="102" spans="1:14">
      <c r="A102" s="113" t="s">
        <v>2099</v>
      </c>
      <c r="B102" s="113" t="s">
        <v>388</v>
      </c>
      <c r="C102" s="113">
        <v>54.1</v>
      </c>
      <c r="D102" s="113">
        <v>54.95</v>
      </c>
      <c r="E102" s="113">
        <v>49.7</v>
      </c>
      <c r="F102" s="113">
        <v>51.7</v>
      </c>
      <c r="G102" s="113">
        <v>53</v>
      </c>
      <c r="H102" s="113">
        <v>53.5</v>
      </c>
      <c r="I102" s="113">
        <v>35194</v>
      </c>
      <c r="J102" s="113">
        <v>1861269.8</v>
      </c>
      <c r="K102" s="115">
        <v>43399</v>
      </c>
      <c r="L102" s="113">
        <v>208</v>
      </c>
      <c r="M102" s="113" t="s">
        <v>2100</v>
      </c>
      <c r="N102" s="370"/>
    </row>
    <row r="103" spans="1:14">
      <c r="A103" s="113" t="s">
        <v>2778</v>
      </c>
      <c r="B103" s="113" t="s">
        <v>388</v>
      </c>
      <c r="C103" s="113">
        <v>299.95</v>
      </c>
      <c r="D103" s="113">
        <v>309</v>
      </c>
      <c r="E103" s="113">
        <v>295</v>
      </c>
      <c r="F103" s="113">
        <v>300.75</v>
      </c>
      <c r="G103" s="113">
        <v>300.10000000000002</v>
      </c>
      <c r="H103" s="113">
        <v>290.3</v>
      </c>
      <c r="I103" s="113">
        <v>4955</v>
      </c>
      <c r="J103" s="113">
        <v>1503996</v>
      </c>
      <c r="K103" s="115">
        <v>43399</v>
      </c>
      <c r="L103" s="113">
        <v>83</v>
      </c>
      <c r="M103" s="113" t="s">
        <v>2779</v>
      </c>
      <c r="N103" s="370"/>
    </row>
    <row r="104" spans="1:14">
      <c r="A104" s="113" t="s">
        <v>462</v>
      </c>
      <c r="B104" s="113" t="s">
        <v>388</v>
      </c>
      <c r="C104" s="113">
        <v>52.6</v>
      </c>
      <c r="D104" s="113">
        <v>54.25</v>
      </c>
      <c r="E104" s="113">
        <v>49.5</v>
      </c>
      <c r="F104" s="113">
        <v>50.3</v>
      </c>
      <c r="G104" s="113">
        <v>49.5</v>
      </c>
      <c r="H104" s="113">
        <v>52.4</v>
      </c>
      <c r="I104" s="113">
        <v>7443</v>
      </c>
      <c r="J104" s="113">
        <v>381818.45</v>
      </c>
      <c r="K104" s="115">
        <v>43399</v>
      </c>
      <c r="L104" s="113">
        <v>143</v>
      </c>
      <c r="M104" s="113" t="s">
        <v>463</v>
      </c>
      <c r="N104" s="370"/>
    </row>
    <row r="105" spans="1:14">
      <c r="A105" s="113" t="s">
        <v>464</v>
      </c>
      <c r="B105" s="113" t="s">
        <v>388</v>
      </c>
      <c r="C105" s="113">
        <v>103.9</v>
      </c>
      <c r="D105" s="113">
        <v>108.3</v>
      </c>
      <c r="E105" s="113">
        <v>99</v>
      </c>
      <c r="F105" s="113">
        <v>102.9</v>
      </c>
      <c r="G105" s="113">
        <v>103.75</v>
      </c>
      <c r="H105" s="113">
        <v>103.15</v>
      </c>
      <c r="I105" s="113">
        <v>9646</v>
      </c>
      <c r="J105" s="113">
        <v>1001468.95</v>
      </c>
      <c r="K105" s="115">
        <v>43399</v>
      </c>
      <c r="L105" s="113">
        <v>178</v>
      </c>
      <c r="M105" s="113" t="s">
        <v>465</v>
      </c>
      <c r="N105" s="370"/>
    </row>
    <row r="106" spans="1:14">
      <c r="A106" s="113" t="s">
        <v>466</v>
      </c>
      <c r="B106" s="113" t="s">
        <v>388</v>
      </c>
      <c r="C106" s="113">
        <v>24</v>
      </c>
      <c r="D106" s="113">
        <v>25.05</v>
      </c>
      <c r="E106" s="113">
        <v>23.75</v>
      </c>
      <c r="F106" s="113">
        <v>24.25</v>
      </c>
      <c r="G106" s="113">
        <v>23.8</v>
      </c>
      <c r="H106" s="113">
        <v>24.1</v>
      </c>
      <c r="I106" s="113">
        <v>12354</v>
      </c>
      <c r="J106" s="113">
        <v>300972.95</v>
      </c>
      <c r="K106" s="115">
        <v>43399</v>
      </c>
      <c r="L106" s="113">
        <v>90</v>
      </c>
      <c r="M106" s="113" t="s">
        <v>467</v>
      </c>
      <c r="N106" s="370"/>
    </row>
    <row r="107" spans="1:14">
      <c r="A107" s="113" t="s">
        <v>2133</v>
      </c>
      <c r="B107" s="113" t="s">
        <v>388</v>
      </c>
      <c r="C107" s="113">
        <v>33.549999999999997</v>
      </c>
      <c r="D107" s="113">
        <v>37.5</v>
      </c>
      <c r="E107" s="113">
        <v>33</v>
      </c>
      <c r="F107" s="113">
        <v>34.200000000000003</v>
      </c>
      <c r="G107" s="113">
        <v>34.799999999999997</v>
      </c>
      <c r="H107" s="113">
        <v>34.1</v>
      </c>
      <c r="I107" s="113">
        <v>226669</v>
      </c>
      <c r="J107" s="113">
        <v>7855933.1500000004</v>
      </c>
      <c r="K107" s="115">
        <v>43399</v>
      </c>
      <c r="L107" s="113">
        <v>474</v>
      </c>
      <c r="M107" s="113" t="s">
        <v>2134</v>
      </c>
      <c r="N107" s="370"/>
    </row>
    <row r="108" spans="1:14">
      <c r="A108" s="113" t="s">
        <v>2780</v>
      </c>
      <c r="B108" s="113" t="s">
        <v>388</v>
      </c>
      <c r="C108" s="113">
        <v>21.6</v>
      </c>
      <c r="D108" s="113">
        <v>23.05</v>
      </c>
      <c r="E108" s="113">
        <v>21.6</v>
      </c>
      <c r="F108" s="113">
        <v>22.4</v>
      </c>
      <c r="G108" s="113">
        <v>22.25</v>
      </c>
      <c r="H108" s="113">
        <v>22.2</v>
      </c>
      <c r="I108" s="113">
        <v>12042</v>
      </c>
      <c r="J108" s="113">
        <v>272441.40000000002</v>
      </c>
      <c r="K108" s="115">
        <v>43399</v>
      </c>
      <c r="L108" s="113">
        <v>97</v>
      </c>
      <c r="M108" s="113" t="s">
        <v>2781</v>
      </c>
      <c r="N108" s="370"/>
    </row>
    <row r="109" spans="1:14">
      <c r="A109" s="113" t="s">
        <v>39</v>
      </c>
      <c r="B109" s="113" t="s">
        <v>388</v>
      </c>
      <c r="C109" s="113">
        <v>319.25</v>
      </c>
      <c r="D109" s="113">
        <v>331.5</v>
      </c>
      <c r="E109" s="113">
        <v>317.64999999999998</v>
      </c>
      <c r="F109" s="113">
        <v>321.3</v>
      </c>
      <c r="G109" s="113">
        <v>320</v>
      </c>
      <c r="H109" s="113">
        <v>319.25</v>
      </c>
      <c r="I109" s="113">
        <v>2897084</v>
      </c>
      <c r="J109" s="113">
        <v>942130957.85000002</v>
      </c>
      <c r="K109" s="115">
        <v>43399</v>
      </c>
      <c r="L109" s="113">
        <v>30688</v>
      </c>
      <c r="M109" s="113" t="s">
        <v>468</v>
      </c>
      <c r="N109" s="370"/>
    </row>
    <row r="110" spans="1:14">
      <c r="A110" s="113" t="s">
        <v>2017</v>
      </c>
      <c r="B110" s="113" t="s">
        <v>388</v>
      </c>
      <c r="C110" s="113">
        <v>104</v>
      </c>
      <c r="D110" s="113">
        <v>108.5</v>
      </c>
      <c r="E110" s="113">
        <v>103.05</v>
      </c>
      <c r="F110" s="113">
        <v>106.65</v>
      </c>
      <c r="G110" s="113">
        <v>107.05</v>
      </c>
      <c r="H110" s="113">
        <v>103.8</v>
      </c>
      <c r="I110" s="113">
        <v>28811</v>
      </c>
      <c r="J110" s="113">
        <v>3068683.75</v>
      </c>
      <c r="K110" s="115">
        <v>43399</v>
      </c>
      <c r="L110" s="113">
        <v>501</v>
      </c>
      <c r="M110" s="113" t="s">
        <v>469</v>
      </c>
      <c r="N110" s="370"/>
    </row>
    <row r="111" spans="1:14">
      <c r="A111" s="113" t="s">
        <v>470</v>
      </c>
      <c r="B111" s="113" t="s">
        <v>388</v>
      </c>
      <c r="C111" s="113">
        <v>285.7</v>
      </c>
      <c r="D111" s="113">
        <v>289.95</v>
      </c>
      <c r="E111" s="113">
        <v>284.05</v>
      </c>
      <c r="F111" s="113">
        <v>288.5</v>
      </c>
      <c r="G111" s="113">
        <v>289.7</v>
      </c>
      <c r="H111" s="113">
        <v>286.7</v>
      </c>
      <c r="I111" s="113">
        <v>6834</v>
      </c>
      <c r="J111" s="113">
        <v>1959083.15</v>
      </c>
      <c r="K111" s="115">
        <v>43399</v>
      </c>
      <c r="L111" s="113">
        <v>410</v>
      </c>
      <c r="M111" s="113" t="s">
        <v>471</v>
      </c>
      <c r="N111" s="370"/>
    </row>
    <row r="112" spans="1:14">
      <c r="A112" s="113" t="s">
        <v>472</v>
      </c>
      <c r="B112" s="113" t="s">
        <v>388</v>
      </c>
      <c r="C112" s="113">
        <v>248.2</v>
      </c>
      <c r="D112" s="113">
        <v>248.4</v>
      </c>
      <c r="E112" s="113">
        <v>240</v>
      </c>
      <c r="F112" s="113">
        <v>243</v>
      </c>
      <c r="G112" s="113">
        <v>243</v>
      </c>
      <c r="H112" s="113">
        <v>243.9</v>
      </c>
      <c r="I112" s="113">
        <v>2072</v>
      </c>
      <c r="J112" s="113">
        <v>504647.7</v>
      </c>
      <c r="K112" s="115">
        <v>43399</v>
      </c>
      <c r="L112" s="113">
        <v>76</v>
      </c>
      <c r="M112" s="113" t="s">
        <v>473</v>
      </c>
      <c r="N112" s="370"/>
    </row>
    <row r="113" spans="1:14">
      <c r="A113" s="113" t="s">
        <v>2028</v>
      </c>
      <c r="B113" s="113" t="s">
        <v>388</v>
      </c>
      <c r="C113" s="113">
        <v>41.35</v>
      </c>
      <c r="D113" s="113">
        <v>42.8</v>
      </c>
      <c r="E113" s="113">
        <v>41.3</v>
      </c>
      <c r="F113" s="113">
        <v>42</v>
      </c>
      <c r="G113" s="113">
        <v>42</v>
      </c>
      <c r="H113" s="113">
        <v>41.9</v>
      </c>
      <c r="I113" s="113">
        <v>2842</v>
      </c>
      <c r="J113" s="113">
        <v>119013.8</v>
      </c>
      <c r="K113" s="115">
        <v>43399</v>
      </c>
      <c r="L113" s="113">
        <v>79</v>
      </c>
      <c r="M113" s="113" t="s">
        <v>2029</v>
      </c>
      <c r="N113" s="370"/>
    </row>
    <row r="114" spans="1:14">
      <c r="A114" s="113" t="s">
        <v>474</v>
      </c>
      <c r="B114" s="113" t="s">
        <v>388</v>
      </c>
      <c r="C114" s="113">
        <v>27.9</v>
      </c>
      <c r="D114" s="113">
        <v>27.9</v>
      </c>
      <c r="E114" s="113">
        <v>26.2</v>
      </c>
      <c r="F114" s="113">
        <v>26.8</v>
      </c>
      <c r="G114" s="113">
        <v>26.75</v>
      </c>
      <c r="H114" s="113">
        <v>26.9</v>
      </c>
      <c r="I114" s="113">
        <v>49615</v>
      </c>
      <c r="J114" s="113">
        <v>1329091.1499999999</v>
      </c>
      <c r="K114" s="115">
        <v>43399</v>
      </c>
      <c r="L114" s="113">
        <v>317</v>
      </c>
      <c r="M114" s="113" t="s">
        <v>475</v>
      </c>
      <c r="N114" s="370"/>
    </row>
    <row r="115" spans="1:14">
      <c r="A115" s="113" t="s">
        <v>476</v>
      </c>
      <c r="B115" s="113" t="s">
        <v>388</v>
      </c>
      <c r="C115" s="113">
        <v>126.65</v>
      </c>
      <c r="D115" s="113">
        <v>126.65</v>
      </c>
      <c r="E115" s="113">
        <v>120.35</v>
      </c>
      <c r="F115" s="113">
        <v>122.65</v>
      </c>
      <c r="G115" s="113">
        <v>120.35</v>
      </c>
      <c r="H115" s="113">
        <v>126.75</v>
      </c>
      <c r="I115" s="113">
        <v>32310</v>
      </c>
      <c r="J115" s="113">
        <v>4022307</v>
      </c>
      <c r="K115" s="115">
        <v>43399</v>
      </c>
      <c r="L115" s="113">
        <v>693</v>
      </c>
      <c r="M115" s="113" t="s">
        <v>477</v>
      </c>
      <c r="N115" s="370"/>
    </row>
    <row r="116" spans="1:14">
      <c r="A116" s="113" t="s">
        <v>478</v>
      </c>
      <c r="B116" s="113" t="s">
        <v>388</v>
      </c>
      <c r="C116" s="113">
        <v>14.4</v>
      </c>
      <c r="D116" s="113">
        <v>15.5</v>
      </c>
      <c r="E116" s="113">
        <v>14.15</v>
      </c>
      <c r="F116" s="113">
        <v>14.75</v>
      </c>
      <c r="G116" s="113">
        <v>14.8</v>
      </c>
      <c r="H116" s="113">
        <v>14.4</v>
      </c>
      <c r="I116" s="113">
        <v>52898</v>
      </c>
      <c r="J116" s="113">
        <v>786480.4</v>
      </c>
      <c r="K116" s="115">
        <v>43399</v>
      </c>
      <c r="L116" s="113">
        <v>476</v>
      </c>
      <c r="M116" s="113" t="s">
        <v>479</v>
      </c>
      <c r="N116" s="370"/>
    </row>
    <row r="117" spans="1:14">
      <c r="A117" s="113" t="s">
        <v>480</v>
      </c>
      <c r="B117" s="113" t="s">
        <v>388</v>
      </c>
      <c r="C117" s="113">
        <v>112</v>
      </c>
      <c r="D117" s="113">
        <v>112.1</v>
      </c>
      <c r="E117" s="113">
        <v>107.3</v>
      </c>
      <c r="F117" s="113">
        <v>108.95</v>
      </c>
      <c r="G117" s="113">
        <v>107.3</v>
      </c>
      <c r="H117" s="113">
        <v>112.6</v>
      </c>
      <c r="I117" s="113">
        <v>59920</v>
      </c>
      <c r="J117" s="113">
        <v>6554992.8499999996</v>
      </c>
      <c r="K117" s="115">
        <v>43399</v>
      </c>
      <c r="L117" s="113">
        <v>1859</v>
      </c>
      <c r="M117" s="113" t="s">
        <v>481</v>
      </c>
      <c r="N117" s="370"/>
    </row>
    <row r="118" spans="1:14">
      <c r="A118" s="113" t="s">
        <v>40</v>
      </c>
      <c r="B118" s="113" t="s">
        <v>388</v>
      </c>
      <c r="C118" s="113">
        <v>112.9</v>
      </c>
      <c r="D118" s="113">
        <v>114.65</v>
      </c>
      <c r="E118" s="113">
        <v>111.1</v>
      </c>
      <c r="F118" s="113">
        <v>113.15</v>
      </c>
      <c r="G118" s="113">
        <v>113</v>
      </c>
      <c r="H118" s="113">
        <v>112.85</v>
      </c>
      <c r="I118" s="113">
        <v>14901621</v>
      </c>
      <c r="J118" s="113">
        <v>1683859030.7</v>
      </c>
      <c r="K118" s="115">
        <v>43399</v>
      </c>
      <c r="L118" s="113">
        <v>65566</v>
      </c>
      <c r="M118" s="113" t="s">
        <v>482</v>
      </c>
      <c r="N118" s="370"/>
    </row>
    <row r="119" spans="1:14">
      <c r="A119" s="113" t="s">
        <v>2710</v>
      </c>
      <c r="B119" s="113" t="s">
        <v>388</v>
      </c>
      <c r="C119" s="113">
        <v>150.15</v>
      </c>
      <c r="D119" s="113">
        <v>153.55000000000001</v>
      </c>
      <c r="E119" s="113">
        <v>146.55000000000001</v>
      </c>
      <c r="F119" s="113">
        <v>147</v>
      </c>
      <c r="G119" s="113">
        <v>147</v>
      </c>
      <c r="H119" s="113">
        <v>150.6</v>
      </c>
      <c r="I119" s="113">
        <v>1933</v>
      </c>
      <c r="J119" s="113">
        <v>288583.7</v>
      </c>
      <c r="K119" s="115">
        <v>43399</v>
      </c>
      <c r="L119" s="113">
        <v>20</v>
      </c>
      <c r="M119" s="113" t="s">
        <v>2711</v>
      </c>
      <c r="N119" s="370"/>
    </row>
    <row r="120" spans="1:14">
      <c r="A120" s="113" t="s">
        <v>41</v>
      </c>
      <c r="B120" s="113" t="s">
        <v>388</v>
      </c>
      <c r="C120" s="113">
        <v>1200</v>
      </c>
      <c r="D120" s="113">
        <v>1202</v>
      </c>
      <c r="E120" s="113">
        <v>1168.3499999999999</v>
      </c>
      <c r="F120" s="113">
        <v>1190.3</v>
      </c>
      <c r="G120" s="113">
        <v>1192.2</v>
      </c>
      <c r="H120" s="113">
        <v>1200.05</v>
      </c>
      <c r="I120" s="113">
        <v>1440249</v>
      </c>
      <c r="J120" s="113">
        <v>1705646248.7</v>
      </c>
      <c r="K120" s="115">
        <v>43399</v>
      </c>
      <c r="L120" s="113">
        <v>58132</v>
      </c>
      <c r="M120" s="113" t="s">
        <v>483</v>
      </c>
      <c r="N120" s="370"/>
    </row>
    <row r="121" spans="1:14">
      <c r="A121" s="113" t="s">
        <v>484</v>
      </c>
      <c r="B121" s="113" t="s">
        <v>388</v>
      </c>
      <c r="C121" s="113">
        <v>173</v>
      </c>
      <c r="D121" s="113">
        <v>181.95</v>
      </c>
      <c r="E121" s="113">
        <v>170</v>
      </c>
      <c r="F121" s="113">
        <v>173.2</v>
      </c>
      <c r="G121" s="113">
        <v>172.5</v>
      </c>
      <c r="H121" s="113">
        <v>171.9</v>
      </c>
      <c r="I121" s="113">
        <v>90893</v>
      </c>
      <c r="J121" s="113">
        <v>15949973.699999999</v>
      </c>
      <c r="K121" s="115">
        <v>43399</v>
      </c>
      <c r="L121" s="113">
        <v>2627</v>
      </c>
      <c r="M121" s="113" t="s">
        <v>485</v>
      </c>
      <c r="N121" s="370"/>
    </row>
    <row r="122" spans="1:14">
      <c r="A122" s="113" t="s">
        <v>2235</v>
      </c>
      <c r="B122" s="113" t="s">
        <v>388</v>
      </c>
      <c r="C122" s="113">
        <v>180</v>
      </c>
      <c r="D122" s="113">
        <v>190</v>
      </c>
      <c r="E122" s="113">
        <v>178.5</v>
      </c>
      <c r="F122" s="113">
        <v>180</v>
      </c>
      <c r="G122" s="113">
        <v>180</v>
      </c>
      <c r="H122" s="113">
        <v>180</v>
      </c>
      <c r="I122" s="113">
        <v>1698</v>
      </c>
      <c r="J122" s="113">
        <v>308733.09999999998</v>
      </c>
      <c r="K122" s="115">
        <v>43399</v>
      </c>
      <c r="L122" s="113">
        <v>83</v>
      </c>
      <c r="M122" s="113" t="s">
        <v>2236</v>
      </c>
      <c r="N122" s="370"/>
    </row>
    <row r="123" spans="1:14">
      <c r="A123" s="113" t="s">
        <v>486</v>
      </c>
      <c r="B123" s="113" t="s">
        <v>388</v>
      </c>
      <c r="C123" s="113">
        <v>530.45000000000005</v>
      </c>
      <c r="D123" s="113">
        <v>548.70000000000005</v>
      </c>
      <c r="E123" s="113">
        <v>524</v>
      </c>
      <c r="F123" s="113">
        <v>536.75</v>
      </c>
      <c r="G123" s="113">
        <v>543</v>
      </c>
      <c r="H123" s="113">
        <v>530.45000000000005</v>
      </c>
      <c r="I123" s="113">
        <v>11174</v>
      </c>
      <c r="J123" s="113">
        <v>6012177.7000000002</v>
      </c>
      <c r="K123" s="115">
        <v>43399</v>
      </c>
      <c r="L123" s="113">
        <v>1049</v>
      </c>
      <c r="M123" s="113" t="s">
        <v>487</v>
      </c>
      <c r="N123" s="370"/>
    </row>
    <row r="124" spans="1:14">
      <c r="A124" s="113" t="s">
        <v>2653</v>
      </c>
      <c r="B124" s="113" t="s">
        <v>388</v>
      </c>
      <c r="C124" s="113">
        <v>158</v>
      </c>
      <c r="D124" s="113">
        <v>160.75</v>
      </c>
      <c r="E124" s="113">
        <v>156</v>
      </c>
      <c r="F124" s="113">
        <v>158.94999999999999</v>
      </c>
      <c r="G124" s="113">
        <v>160.69999999999999</v>
      </c>
      <c r="H124" s="113">
        <v>157.5</v>
      </c>
      <c r="I124" s="113">
        <v>33671</v>
      </c>
      <c r="J124" s="113">
        <v>5354306.0999999996</v>
      </c>
      <c r="K124" s="115">
        <v>43399</v>
      </c>
      <c r="L124" s="113">
        <v>2053</v>
      </c>
      <c r="M124" s="113" t="s">
        <v>2654</v>
      </c>
      <c r="N124" s="370"/>
    </row>
    <row r="125" spans="1:14">
      <c r="A125" s="113" t="s">
        <v>488</v>
      </c>
      <c r="B125" s="113" t="s">
        <v>388</v>
      </c>
      <c r="C125" s="113">
        <v>877.95</v>
      </c>
      <c r="D125" s="113">
        <v>879.9</v>
      </c>
      <c r="E125" s="113">
        <v>852.1</v>
      </c>
      <c r="F125" s="113">
        <v>870.75</v>
      </c>
      <c r="G125" s="113">
        <v>874</v>
      </c>
      <c r="H125" s="113">
        <v>880</v>
      </c>
      <c r="I125" s="113">
        <v>91534</v>
      </c>
      <c r="J125" s="113">
        <v>79164737.450000003</v>
      </c>
      <c r="K125" s="115">
        <v>43399</v>
      </c>
      <c r="L125" s="113">
        <v>6829</v>
      </c>
      <c r="M125" s="113" t="s">
        <v>489</v>
      </c>
      <c r="N125" s="370"/>
    </row>
    <row r="126" spans="1:14">
      <c r="A126" s="113" t="s">
        <v>490</v>
      </c>
      <c r="B126" s="113" t="s">
        <v>388</v>
      </c>
      <c r="C126" s="113">
        <v>78.150000000000006</v>
      </c>
      <c r="D126" s="113">
        <v>78.2</v>
      </c>
      <c r="E126" s="113">
        <v>77</v>
      </c>
      <c r="F126" s="113">
        <v>77.25</v>
      </c>
      <c r="G126" s="113">
        <v>77.05</v>
      </c>
      <c r="H126" s="113">
        <v>78.150000000000006</v>
      </c>
      <c r="I126" s="113">
        <v>49109</v>
      </c>
      <c r="J126" s="113">
        <v>3805631.45</v>
      </c>
      <c r="K126" s="115">
        <v>43399</v>
      </c>
      <c r="L126" s="113">
        <v>616</v>
      </c>
      <c r="M126" s="113" t="s">
        <v>491</v>
      </c>
      <c r="N126" s="370"/>
    </row>
    <row r="127" spans="1:14">
      <c r="A127" s="113" t="s">
        <v>492</v>
      </c>
      <c r="B127" s="113" t="s">
        <v>388</v>
      </c>
      <c r="C127" s="113">
        <v>1673.3</v>
      </c>
      <c r="D127" s="113">
        <v>1711.5</v>
      </c>
      <c r="E127" s="113">
        <v>1673.3</v>
      </c>
      <c r="F127" s="113">
        <v>1681.9</v>
      </c>
      <c r="G127" s="113">
        <v>1675</v>
      </c>
      <c r="H127" s="113">
        <v>1688.7</v>
      </c>
      <c r="I127" s="113">
        <v>7091</v>
      </c>
      <c r="J127" s="113">
        <v>12017707.75</v>
      </c>
      <c r="K127" s="115">
        <v>43399</v>
      </c>
      <c r="L127" s="113">
        <v>960</v>
      </c>
      <c r="M127" s="113" t="s">
        <v>493</v>
      </c>
      <c r="N127" s="370"/>
    </row>
    <row r="128" spans="1:14">
      <c r="A128" s="113" t="s">
        <v>2432</v>
      </c>
      <c r="B128" s="113" t="s">
        <v>388</v>
      </c>
      <c r="C128" s="113">
        <v>111.4</v>
      </c>
      <c r="D128" s="113">
        <v>112.75</v>
      </c>
      <c r="E128" s="113">
        <v>110</v>
      </c>
      <c r="F128" s="113">
        <v>110.75</v>
      </c>
      <c r="G128" s="113">
        <v>110.25</v>
      </c>
      <c r="H128" s="113">
        <v>111.55</v>
      </c>
      <c r="I128" s="113">
        <v>46120</v>
      </c>
      <c r="J128" s="113">
        <v>5129591.2</v>
      </c>
      <c r="K128" s="115">
        <v>43399</v>
      </c>
      <c r="L128" s="113">
        <v>1631</v>
      </c>
      <c r="M128" s="113" t="s">
        <v>2433</v>
      </c>
      <c r="N128" s="370"/>
    </row>
    <row r="129" spans="1:14">
      <c r="A129" s="113" t="s">
        <v>494</v>
      </c>
      <c r="B129" s="113" t="s">
        <v>388</v>
      </c>
      <c r="C129" s="113">
        <v>507.05</v>
      </c>
      <c r="D129" s="113">
        <v>510.8</v>
      </c>
      <c r="E129" s="113">
        <v>459</v>
      </c>
      <c r="F129" s="113">
        <v>490.05</v>
      </c>
      <c r="G129" s="113">
        <v>493</v>
      </c>
      <c r="H129" s="113">
        <v>507.65</v>
      </c>
      <c r="I129" s="113">
        <v>240166</v>
      </c>
      <c r="J129" s="113">
        <v>119704064.05</v>
      </c>
      <c r="K129" s="115">
        <v>43399</v>
      </c>
      <c r="L129" s="113">
        <v>1764</v>
      </c>
      <c r="M129" s="113" t="s">
        <v>495</v>
      </c>
      <c r="N129" s="370"/>
    </row>
    <row r="130" spans="1:14">
      <c r="A130" s="113" t="s">
        <v>496</v>
      </c>
      <c r="B130" s="113" t="s">
        <v>388</v>
      </c>
      <c r="C130" s="113">
        <v>30.45</v>
      </c>
      <c r="D130" s="113">
        <v>30.55</v>
      </c>
      <c r="E130" s="113">
        <v>29.5</v>
      </c>
      <c r="F130" s="113">
        <v>30.55</v>
      </c>
      <c r="G130" s="113">
        <v>30.55</v>
      </c>
      <c r="H130" s="113">
        <v>29.1</v>
      </c>
      <c r="I130" s="113">
        <v>153991</v>
      </c>
      <c r="J130" s="113">
        <v>4659767.6500000004</v>
      </c>
      <c r="K130" s="115">
        <v>43399</v>
      </c>
      <c r="L130" s="113">
        <v>811</v>
      </c>
      <c r="M130" s="113" t="s">
        <v>497</v>
      </c>
      <c r="N130" s="370"/>
    </row>
    <row r="131" spans="1:14">
      <c r="A131" s="113" t="s">
        <v>3655</v>
      </c>
      <c r="B131" s="113" t="s">
        <v>2767</v>
      </c>
      <c r="C131" s="113">
        <v>0.2</v>
      </c>
      <c r="D131" s="113">
        <v>0.2</v>
      </c>
      <c r="E131" s="113">
        <v>0.2</v>
      </c>
      <c r="F131" s="113">
        <v>0.2</v>
      </c>
      <c r="G131" s="113">
        <v>0.2</v>
      </c>
      <c r="H131" s="113">
        <v>0.15</v>
      </c>
      <c r="I131" s="113">
        <v>3861</v>
      </c>
      <c r="J131" s="113">
        <v>772.2</v>
      </c>
      <c r="K131" s="115">
        <v>43399</v>
      </c>
      <c r="L131" s="113">
        <v>8</v>
      </c>
      <c r="M131" s="113" t="s">
        <v>3656</v>
      </c>
      <c r="N131" s="370"/>
    </row>
    <row r="132" spans="1:14">
      <c r="A132" s="113" t="s">
        <v>498</v>
      </c>
      <c r="B132" s="113" t="s">
        <v>388</v>
      </c>
      <c r="C132" s="113">
        <v>3218</v>
      </c>
      <c r="D132" s="113">
        <v>3330.05</v>
      </c>
      <c r="E132" s="113">
        <v>3180</v>
      </c>
      <c r="F132" s="113">
        <v>3220.3</v>
      </c>
      <c r="G132" s="113">
        <v>3214</v>
      </c>
      <c r="H132" s="113">
        <v>3201.35</v>
      </c>
      <c r="I132" s="113">
        <v>43868</v>
      </c>
      <c r="J132" s="113">
        <v>142361288.40000001</v>
      </c>
      <c r="K132" s="115">
        <v>43399</v>
      </c>
      <c r="L132" s="113">
        <v>8016</v>
      </c>
      <c r="M132" s="113" t="s">
        <v>499</v>
      </c>
      <c r="N132" s="370"/>
    </row>
    <row r="133" spans="1:14">
      <c r="A133" s="113" t="s">
        <v>500</v>
      </c>
      <c r="B133" s="113" t="s">
        <v>388</v>
      </c>
      <c r="C133" s="113">
        <v>324.25</v>
      </c>
      <c r="D133" s="113">
        <v>350.3</v>
      </c>
      <c r="E133" s="113">
        <v>319.75</v>
      </c>
      <c r="F133" s="113">
        <v>337.85</v>
      </c>
      <c r="G133" s="113">
        <v>326.05</v>
      </c>
      <c r="H133" s="113">
        <v>329.55</v>
      </c>
      <c r="I133" s="113">
        <v>81364</v>
      </c>
      <c r="J133" s="113">
        <v>27841193</v>
      </c>
      <c r="K133" s="115">
        <v>43399</v>
      </c>
      <c r="L133" s="113">
        <v>4233</v>
      </c>
      <c r="M133" s="113" t="s">
        <v>501</v>
      </c>
      <c r="N133" s="370"/>
    </row>
    <row r="134" spans="1:14">
      <c r="A134" s="113" t="s">
        <v>2184</v>
      </c>
      <c r="B134" s="113" t="s">
        <v>388</v>
      </c>
      <c r="C134" s="113">
        <v>538</v>
      </c>
      <c r="D134" s="113">
        <v>538</v>
      </c>
      <c r="E134" s="113">
        <v>515</v>
      </c>
      <c r="F134" s="113">
        <v>523.85</v>
      </c>
      <c r="G134" s="113">
        <v>528</v>
      </c>
      <c r="H134" s="113">
        <v>531.15</v>
      </c>
      <c r="I134" s="113">
        <v>384752</v>
      </c>
      <c r="J134" s="113">
        <v>200766196.25</v>
      </c>
      <c r="K134" s="115">
        <v>43399</v>
      </c>
      <c r="L134" s="113">
        <v>35461</v>
      </c>
      <c r="M134" s="113" t="s">
        <v>2185</v>
      </c>
      <c r="N134" s="370"/>
    </row>
    <row r="135" spans="1:14">
      <c r="A135" s="113" t="s">
        <v>502</v>
      </c>
      <c r="B135" s="113" t="s">
        <v>388</v>
      </c>
      <c r="C135" s="113">
        <v>144.4</v>
      </c>
      <c r="D135" s="113">
        <v>144.4</v>
      </c>
      <c r="E135" s="113">
        <v>140</v>
      </c>
      <c r="F135" s="113">
        <v>142.35</v>
      </c>
      <c r="G135" s="113">
        <v>144</v>
      </c>
      <c r="H135" s="113">
        <v>141.94999999999999</v>
      </c>
      <c r="I135" s="113">
        <v>16157</v>
      </c>
      <c r="J135" s="113">
        <v>2294667.6</v>
      </c>
      <c r="K135" s="115">
        <v>43399</v>
      </c>
      <c r="L135" s="113">
        <v>289</v>
      </c>
      <c r="M135" s="113" t="s">
        <v>503</v>
      </c>
      <c r="N135" s="370"/>
    </row>
    <row r="136" spans="1:14">
      <c r="A136" s="113" t="s">
        <v>42</v>
      </c>
      <c r="B136" s="113" t="s">
        <v>388</v>
      </c>
      <c r="C136" s="113">
        <v>723</v>
      </c>
      <c r="D136" s="113">
        <v>727.9</v>
      </c>
      <c r="E136" s="113">
        <v>708.5</v>
      </c>
      <c r="F136" s="113">
        <v>719.8</v>
      </c>
      <c r="G136" s="113">
        <v>719.95</v>
      </c>
      <c r="H136" s="113">
        <v>720.95</v>
      </c>
      <c r="I136" s="113">
        <v>2052071</v>
      </c>
      <c r="J136" s="113">
        <v>1476015622.5999999</v>
      </c>
      <c r="K136" s="115">
        <v>43399</v>
      </c>
      <c r="L136" s="113">
        <v>48086</v>
      </c>
      <c r="M136" s="113" t="s">
        <v>504</v>
      </c>
      <c r="N136" s="370"/>
    </row>
    <row r="137" spans="1:14">
      <c r="A137" s="113" t="s">
        <v>2094</v>
      </c>
      <c r="B137" s="113" t="s">
        <v>388</v>
      </c>
      <c r="C137" s="113">
        <v>50.4</v>
      </c>
      <c r="D137" s="113">
        <v>52.55</v>
      </c>
      <c r="E137" s="113">
        <v>48.3</v>
      </c>
      <c r="F137" s="113">
        <v>48.6</v>
      </c>
      <c r="G137" s="113">
        <v>48.65</v>
      </c>
      <c r="H137" s="113">
        <v>50.3</v>
      </c>
      <c r="I137" s="113">
        <v>2252</v>
      </c>
      <c r="J137" s="113">
        <v>110974</v>
      </c>
      <c r="K137" s="115">
        <v>43399</v>
      </c>
      <c r="L137" s="113">
        <v>67</v>
      </c>
      <c r="M137" s="113" t="s">
        <v>2095</v>
      </c>
      <c r="N137" s="370"/>
    </row>
    <row r="138" spans="1:14">
      <c r="A138" s="113" t="s">
        <v>505</v>
      </c>
      <c r="B138" s="113" t="s">
        <v>388</v>
      </c>
      <c r="C138" s="113">
        <v>1027</v>
      </c>
      <c r="D138" s="113">
        <v>1080.05</v>
      </c>
      <c r="E138" s="113">
        <v>1006.25</v>
      </c>
      <c r="F138" s="113">
        <v>1051.9000000000001</v>
      </c>
      <c r="G138" s="113">
        <v>1039</v>
      </c>
      <c r="H138" s="113">
        <v>1039.0999999999999</v>
      </c>
      <c r="I138" s="113">
        <v>9402</v>
      </c>
      <c r="J138" s="113">
        <v>9777227.8499999996</v>
      </c>
      <c r="K138" s="115">
        <v>43399</v>
      </c>
      <c r="L138" s="113">
        <v>1042</v>
      </c>
      <c r="M138" s="113" t="s">
        <v>506</v>
      </c>
      <c r="N138" s="370"/>
    </row>
    <row r="139" spans="1:14">
      <c r="A139" s="113" t="s">
        <v>2465</v>
      </c>
      <c r="B139" s="113" t="s">
        <v>388</v>
      </c>
      <c r="C139" s="113">
        <v>57.2</v>
      </c>
      <c r="D139" s="113">
        <v>59.05</v>
      </c>
      <c r="E139" s="113">
        <v>56.6</v>
      </c>
      <c r="F139" s="113">
        <v>57.2</v>
      </c>
      <c r="G139" s="113">
        <v>56.7</v>
      </c>
      <c r="H139" s="113">
        <v>57.9</v>
      </c>
      <c r="I139" s="113">
        <v>24742</v>
      </c>
      <c r="J139" s="113">
        <v>1421804.25</v>
      </c>
      <c r="K139" s="115">
        <v>43399</v>
      </c>
      <c r="L139" s="113">
        <v>222</v>
      </c>
      <c r="M139" s="113" t="s">
        <v>2466</v>
      </c>
      <c r="N139" s="370"/>
    </row>
    <row r="140" spans="1:14">
      <c r="A140" s="113" t="s">
        <v>2360</v>
      </c>
      <c r="B140" s="113" t="s">
        <v>388</v>
      </c>
      <c r="C140" s="113">
        <v>39.799999999999997</v>
      </c>
      <c r="D140" s="113">
        <v>41.5</v>
      </c>
      <c r="E140" s="113">
        <v>38.799999999999997</v>
      </c>
      <c r="F140" s="113">
        <v>39.25</v>
      </c>
      <c r="G140" s="113">
        <v>39</v>
      </c>
      <c r="H140" s="113">
        <v>39.799999999999997</v>
      </c>
      <c r="I140" s="113">
        <v>2740</v>
      </c>
      <c r="J140" s="113">
        <v>108785.9</v>
      </c>
      <c r="K140" s="115">
        <v>43399</v>
      </c>
      <c r="L140" s="113">
        <v>94</v>
      </c>
      <c r="M140" s="113" t="s">
        <v>2361</v>
      </c>
      <c r="N140" s="370"/>
    </row>
    <row r="141" spans="1:14">
      <c r="A141" s="113" t="s">
        <v>2398</v>
      </c>
      <c r="B141" s="113" t="s">
        <v>388</v>
      </c>
      <c r="C141" s="113">
        <v>466</v>
      </c>
      <c r="D141" s="113">
        <v>483.85</v>
      </c>
      <c r="E141" s="113">
        <v>466</v>
      </c>
      <c r="F141" s="113">
        <v>473.55</v>
      </c>
      <c r="G141" s="113">
        <v>474.4</v>
      </c>
      <c r="H141" s="113">
        <v>472.15</v>
      </c>
      <c r="I141" s="113">
        <v>43549</v>
      </c>
      <c r="J141" s="113">
        <v>20723732.550000001</v>
      </c>
      <c r="K141" s="115">
        <v>43399</v>
      </c>
      <c r="L141" s="113">
        <v>1853</v>
      </c>
      <c r="M141" s="113" t="s">
        <v>2399</v>
      </c>
      <c r="N141" s="370"/>
    </row>
    <row r="142" spans="1:14">
      <c r="A142" s="113" t="s">
        <v>507</v>
      </c>
      <c r="B142" s="113" t="s">
        <v>388</v>
      </c>
      <c r="C142" s="113">
        <v>381</v>
      </c>
      <c r="D142" s="113">
        <v>388</v>
      </c>
      <c r="E142" s="113">
        <v>372.9</v>
      </c>
      <c r="F142" s="113">
        <v>379.9</v>
      </c>
      <c r="G142" s="113">
        <v>377.9</v>
      </c>
      <c r="H142" s="113">
        <v>379.7</v>
      </c>
      <c r="I142" s="113">
        <v>227299</v>
      </c>
      <c r="J142" s="113">
        <v>86790496.700000003</v>
      </c>
      <c r="K142" s="115">
        <v>43399</v>
      </c>
      <c r="L142" s="113">
        <v>9003</v>
      </c>
      <c r="M142" s="113" t="s">
        <v>2936</v>
      </c>
      <c r="N142" s="370"/>
    </row>
    <row r="143" spans="1:14">
      <c r="A143" s="113" t="s">
        <v>508</v>
      </c>
      <c r="B143" s="113" t="s">
        <v>388</v>
      </c>
      <c r="C143" s="113">
        <v>26.05</v>
      </c>
      <c r="D143" s="113">
        <v>26.3</v>
      </c>
      <c r="E143" s="113">
        <v>25.8</v>
      </c>
      <c r="F143" s="113">
        <v>26.15</v>
      </c>
      <c r="G143" s="113">
        <v>26.2</v>
      </c>
      <c r="H143" s="113">
        <v>26.25</v>
      </c>
      <c r="I143" s="113">
        <v>27864</v>
      </c>
      <c r="J143" s="113">
        <v>725875.1</v>
      </c>
      <c r="K143" s="115">
        <v>43399</v>
      </c>
      <c r="L143" s="113">
        <v>172</v>
      </c>
      <c r="M143" s="113" t="s">
        <v>509</v>
      </c>
      <c r="N143" s="370"/>
    </row>
    <row r="144" spans="1:14">
      <c r="A144" s="113" t="s">
        <v>43</v>
      </c>
      <c r="B144" s="113" t="s">
        <v>388</v>
      </c>
      <c r="C144" s="113">
        <v>562</v>
      </c>
      <c r="D144" s="113">
        <v>564</v>
      </c>
      <c r="E144" s="113">
        <v>534.54999999999995</v>
      </c>
      <c r="F144" s="113">
        <v>537.70000000000005</v>
      </c>
      <c r="G144" s="113">
        <v>535.75</v>
      </c>
      <c r="H144" s="113">
        <v>561.04999999999995</v>
      </c>
      <c r="I144" s="113">
        <v>9229395</v>
      </c>
      <c r="J144" s="113">
        <v>5046929199.1999998</v>
      </c>
      <c r="K144" s="115">
        <v>43399</v>
      </c>
      <c r="L144" s="113">
        <v>127572</v>
      </c>
      <c r="M144" s="113" t="s">
        <v>510</v>
      </c>
      <c r="N144" s="370"/>
    </row>
    <row r="145" spans="1:14">
      <c r="A145" s="113" t="s">
        <v>511</v>
      </c>
      <c r="B145" s="113" t="s">
        <v>388</v>
      </c>
      <c r="C145" s="113">
        <v>67</v>
      </c>
      <c r="D145" s="113">
        <v>67.5</v>
      </c>
      <c r="E145" s="113">
        <v>65.400000000000006</v>
      </c>
      <c r="F145" s="113">
        <v>66.5</v>
      </c>
      <c r="G145" s="113">
        <v>66.150000000000006</v>
      </c>
      <c r="H145" s="113">
        <v>66.400000000000006</v>
      </c>
      <c r="I145" s="113">
        <v>29259</v>
      </c>
      <c r="J145" s="113">
        <v>1949245.4</v>
      </c>
      <c r="K145" s="115">
        <v>43399</v>
      </c>
      <c r="L145" s="113">
        <v>644</v>
      </c>
      <c r="M145" s="113" t="s">
        <v>512</v>
      </c>
      <c r="N145" s="370"/>
    </row>
    <row r="146" spans="1:14">
      <c r="A146" s="113" t="s">
        <v>2312</v>
      </c>
      <c r="B146" s="113" t="s">
        <v>388</v>
      </c>
      <c r="C146" s="113">
        <v>2825</v>
      </c>
      <c r="D146" s="113">
        <v>2825</v>
      </c>
      <c r="E146" s="113">
        <v>2801.05</v>
      </c>
      <c r="F146" s="113">
        <v>2812.15</v>
      </c>
      <c r="G146" s="113">
        <v>2822</v>
      </c>
      <c r="H146" s="113">
        <v>2795</v>
      </c>
      <c r="I146" s="113">
        <v>249</v>
      </c>
      <c r="J146" s="113">
        <v>699913</v>
      </c>
      <c r="K146" s="115">
        <v>43399</v>
      </c>
      <c r="L146" s="113">
        <v>16</v>
      </c>
      <c r="M146" s="113" t="s">
        <v>2313</v>
      </c>
      <c r="N146" s="370"/>
    </row>
    <row r="147" spans="1:14">
      <c r="A147" s="113" t="s">
        <v>3027</v>
      </c>
      <c r="B147" s="113" t="s">
        <v>388</v>
      </c>
      <c r="C147" s="113">
        <v>1028</v>
      </c>
      <c r="D147" s="113">
        <v>1033.26</v>
      </c>
      <c r="E147" s="113">
        <v>1018.31</v>
      </c>
      <c r="F147" s="113">
        <v>1018.31</v>
      </c>
      <c r="G147" s="113">
        <v>1018.31</v>
      </c>
      <c r="H147" s="113">
        <v>1035.83</v>
      </c>
      <c r="I147" s="113">
        <v>59</v>
      </c>
      <c r="J147" s="113">
        <v>60346.67</v>
      </c>
      <c r="K147" s="115">
        <v>43399</v>
      </c>
      <c r="L147" s="113">
        <v>8</v>
      </c>
      <c r="M147" s="113" t="s">
        <v>3028</v>
      </c>
      <c r="N147" s="370"/>
    </row>
    <row r="148" spans="1:14">
      <c r="A148" s="113" t="s">
        <v>513</v>
      </c>
      <c r="B148" s="113" t="s">
        <v>388</v>
      </c>
      <c r="C148" s="113">
        <v>41.15</v>
      </c>
      <c r="D148" s="113">
        <v>42.5</v>
      </c>
      <c r="E148" s="113">
        <v>39.9</v>
      </c>
      <c r="F148" s="113">
        <v>40.6</v>
      </c>
      <c r="G148" s="113">
        <v>40.1</v>
      </c>
      <c r="H148" s="113">
        <v>40.4</v>
      </c>
      <c r="I148" s="113">
        <v>8752</v>
      </c>
      <c r="J148" s="113">
        <v>357717.75</v>
      </c>
      <c r="K148" s="115">
        <v>43399</v>
      </c>
      <c r="L148" s="113">
        <v>100</v>
      </c>
      <c r="M148" s="113" t="s">
        <v>514</v>
      </c>
      <c r="N148" s="370"/>
    </row>
    <row r="149" spans="1:14">
      <c r="A149" s="113" t="s">
        <v>2362</v>
      </c>
      <c r="B149" s="113" t="s">
        <v>388</v>
      </c>
      <c r="C149" s="113">
        <v>14</v>
      </c>
      <c r="D149" s="113">
        <v>14.95</v>
      </c>
      <c r="E149" s="113">
        <v>13.6</v>
      </c>
      <c r="F149" s="113">
        <v>13.95</v>
      </c>
      <c r="G149" s="113">
        <v>14.15</v>
      </c>
      <c r="H149" s="113">
        <v>14.6</v>
      </c>
      <c r="I149" s="113">
        <v>9074</v>
      </c>
      <c r="J149" s="113">
        <v>128386.35</v>
      </c>
      <c r="K149" s="115">
        <v>43399</v>
      </c>
      <c r="L149" s="113">
        <v>112</v>
      </c>
      <c r="M149" s="113" t="s">
        <v>2363</v>
      </c>
      <c r="N149" s="370"/>
    </row>
    <row r="150" spans="1:14">
      <c r="A150" s="113" t="s">
        <v>2467</v>
      </c>
      <c r="B150" s="113" t="s">
        <v>388</v>
      </c>
      <c r="C150" s="113">
        <v>4.5</v>
      </c>
      <c r="D150" s="113">
        <v>4.8</v>
      </c>
      <c r="E150" s="113">
        <v>4.4000000000000004</v>
      </c>
      <c r="F150" s="113">
        <v>4.55</v>
      </c>
      <c r="G150" s="113">
        <v>4.5999999999999996</v>
      </c>
      <c r="H150" s="113">
        <v>4.5999999999999996</v>
      </c>
      <c r="I150" s="113">
        <v>93397</v>
      </c>
      <c r="J150" s="113">
        <v>430655.85</v>
      </c>
      <c r="K150" s="115">
        <v>43399</v>
      </c>
      <c r="L150" s="113">
        <v>244</v>
      </c>
      <c r="M150" s="113" t="s">
        <v>2468</v>
      </c>
      <c r="N150" s="370"/>
    </row>
    <row r="151" spans="1:14">
      <c r="A151" s="113" t="s">
        <v>44</v>
      </c>
      <c r="B151" s="113" t="s">
        <v>388</v>
      </c>
      <c r="C151" s="113">
        <v>2483</v>
      </c>
      <c r="D151" s="113">
        <v>2533.6</v>
      </c>
      <c r="E151" s="113">
        <v>2446.6999999999998</v>
      </c>
      <c r="F151" s="113">
        <v>2513.75</v>
      </c>
      <c r="G151" s="113">
        <v>2519</v>
      </c>
      <c r="H151" s="113">
        <v>2477.5500000000002</v>
      </c>
      <c r="I151" s="113">
        <v>498124</v>
      </c>
      <c r="J151" s="113">
        <v>1241083749.3</v>
      </c>
      <c r="K151" s="115">
        <v>43399</v>
      </c>
      <c r="L151" s="113">
        <v>40164</v>
      </c>
      <c r="M151" s="113" t="s">
        <v>515</v>
      </c>
      <c r="N151" s="370"/>
    </row>
    <row r="152" spans="1:14">
      <c r="A152" s="113" t="s">
        <v>516</v>
      </c>
      <c r="B152" s="113" t="s">
        <v>388</v>
      </c>
      <c r="C152" s="113">
        <v>359</v>
      </c>
      <c r="D152" s="113">
        <v>359.75</v>
      </c>
      <c r="E152" s="113">
        <v>342.15</v>
      </c>
      <c r="F152" s="113">
        <v>343.55</v>
      </c>
      <c r="G152" s="113">
        <v>344.75</v>
      </c>
      <c r="H152" s="113">
        <v>359.45</v>
      </c>
      <c r="I152" s="113">
        <v>43662</v>
      </c>
      <c r="J152" s="113">
        <v>15087782.4</v>
      </c>
      <c r="K152" s="115">
        <v>43399</v>
      </c>
      <c r="L152" s="113">
        <v>2888</v>
      </c>
      <c r="M152" s="113" t="s">
        <v>517</v>
      </c>
      <c r="N152" s="370"/>
    </row>
    <row r="153" spans="1:14">
      <c r="A153" s="113" t="s">
        <v>518</v>
      </c>
      <c r="B153" s="113" t="s">
        <v>388</v>
      </c>
      <c r="C153" s="113">
        <v>483</v>
      </c>
      <c r="D153" s="113">
        <v>485.55</v>
      </c>
      <c r="E153" s="113">
        <v>470.6</v>
      </c>
      <c r="F153" s="113">
        <v>472.9</v>
      </c>
      <c r="G153" s="113">
        <v>470.6</v>
      </c>
      <c r="H153" s="113">
        <v>482.5</v>
      </c>
      <c r="I153" s="113">
        <v>195567</v>
      </c>
      <c r="J153" s="113">
        <v>93296723.299999997</v>
      </c>
      <c r="K153" s="115">
        <v>43399</v>
      </c>
      <c r="L153" s="113">
        <v>5175</v>
      </c>
      <c r="M153" s="113" t="s">
        <v>519</v>
      </c>
      <c r="N153" s="370"/>
    </row>
    <row r="154" spans="1:14">
      <c r="A154" s="113" t="s">
        <v>189</v>
      </c>
      <c r="B154" s="113" t="s">
        <v>388</v>
      </c>
      <c r="C154" s="113">
        <v>5380</v>
      </c>
      <c r="D154" s="113">
        <v>5434</v>
      </c>
      <c r="E154" s="113">
        <v>5258</v>
      </c>
      <c r="F154" s="113">
        <v>5399.2</v>
      </c>
      <c r="G154" s="113">
        <v>5388</v>
      </c>
      <c r="H154" s="113">
        <v>5367.65</v>
      </c>
      <c r="I154" s="113">
        <v>290536</v>
      </c>
      <c r="J154" s="113">
        <v>1562741598.4000001</v>
      </c>
      <c r="K154" s="115">
        <v>43399</v>
      </c>
      <c r="L154" s="113">
        <v>33234</v>
      </c>
      <c r="M154" s="113" t="s">
        <v>520</v>
      </c>
      <c r="N154" s="370"/>
    </row>
    <row r="155" spans="1:14">
      <c r="A155" s="113" t="s">
        <v>521</v>
      </c>
      <c r="B155" s="113" t="s">
        <v>388</v>
      </c>
      <c r="C155" s="113">
        <v>9.8000000000000007</v>
      </c>
      <c r="D155" s="113">
        <v>10.1</v>
      </c>
      <c r="E155" s="113">
        <v>9.75</v>
      </c>
      <c r="F155" s="113">
        <v>10</v>
      </c>
      <c r="G155" s="113">
        <v>9.9499999999999993</v>
      </c>
      <c r="H155" s="113">
        <v>9.85</v>
      </c>
      <c r="I155" s="113">
        <v>2795611</v>
      </c>
      <c r="J155" s="113">
        <v>27866073.25</v>
      </c>
      <c r="K155" s="115">
        <v>43399</v>
      </c>
      <c r="L155" s="113">
        <v>4152</v>
      </c>
      <c r="M155" s="113" t="s">
        <v>3152</v>
      </c>
      <c r="N155" s="370"/>
    </row>
    <row r="156" spans="1:14">
      <c r="A156" s="113" t="s">
        <v>522</v>
      </c>
      <c r="B156" s="113" t="s">
        <v>388</v>
      </c>
      <c r="C156" s="113">
        <v>2674.75</v>
      </c>
      <c r="D156" s="113">
        <v>2674.75</v>
      </c>
      <c r="E156" s="113">
        <v>2637</v>
      </c>
      <c r="F156" s="113">
        <v>2642.6</v>
      </c>
      <c r="G156" s="113">
        <v>2644.05</v>
      </c>
      <c r="H156" s="113">
        <v>2651.4</v>
      </c>
      <c r="I156" s="113">
        <v>15488</v>
      </c>
      <c r="J156" s="113">
        <v>41016174.100000001</v>
      </c>
      <c r="K156" s="115">
        <v>43399</v>
      </c>
      <c r="L156" s="113">
        <v>3178</v>
      </c>
      <c r="M156" s="113" t="s">
        <v>3153</v>
      </c>
      <c r="N156" s="370"/>
    </row>
    <row r="157" spans="1:14">
      <c r="A157" s="113" t="s">
        <v>188</v>
      </c>
      <c r="B157" s="113" t="s">
        <v>388</v>
      </c>
      <c r="C157" s="113">
        <v>2329.9499999999998</v>
      </c>
      <c r="D157" s="113">
        <v>2376.8000000000002</v>
      </c>
      <c r="E157" s="113">
        <v>2278.5</v>
      </c>
      <c r="F157" s="113">
        <v>2338.9</v>
      </c>
      <c r="G157" s="113">
        <v>2323</v>
      </c>
      <c r="H157" s="113">
        <v>2335</v>
      </c>
      <c r="I157" s="113">
        <v>3795831</v>
      </c>
      <c r="J157" s="113">
        <v>8865790370.7999992</v>
      </c>
      <c r="K157" s="115">
        <v>43399</v>
      </c>
      <c r="L157" s="113">
        <v>157950</v>
      </c>
      <c r="M157" s="113" t="s">
        <v>1943</v>
      </c>
      <c r="N157" s="370"/>
    </row>
    <row r="158" spans="1:14">
      <c r="A158" s="113" t="s">
        <v>523</v>
      </c>
      <c r="B158" s="113" t="s">
        <v>388</v>
      </c>
      <c r="C158" s="113">
        <v>96.15</v>
      </c>
      <c r="D158" s="113">
        <v>98.35</v>
      </c>
      <c r="E158" s="113">
        <v>95.55</v>
      </c>
      <c r="F158" s="113">
        <v>96.5</v>
      </c>
      <c r="G158" s="113">
        <v>95.7</v>
      </c>
      <c r="H158" s="113">
        <v>97.1</v>
      </c>
      <c r="I158" s="113">
        <v>18361</v>
      </c>
      <c r="J158" s="113">
        <v>1779305.95</v>
      </c>
      <c r="K158" s="115">
        <v>43399</v>
      </c>
      <c r="L158" s="113">
        <v>322</v>
      </c>
      <c r="M158" s="113" t="s">
        <v>524</v>
      </c>
      <c r="N158" s="370"/>
    </row>
    <row r="159" spans="1:14">
      <c r="A159" s="113" t="s">
        <v>525</v>
      </c>
      <c r="B159" s="113" t="s">
        <v>388</v>
      </c>
      <c r="C159" s="113">
        <v>437</v>
      </c>
      <c r="D159" s="113">
        <v>444.45</v>
      </c>
      <c r="E159" s="113">
        <v>431.45</v>
      </c>
      <c r="F159" s="113">
        <v>434.45</v>
      </c>
      <c r="G159" s="113">
        <v>432</v>
      </c>
      <c r="H159" s="113">
        <v>436.4</v>
      </c>
      <c r="I159" s="113">
        <v>7521</v>
      </c>
      <c r="J159" s="113">
        <v>3287331.45</v>
      </c>
      <c r="K159" s="115">
        <v>43399</v>
      </c>
      <c r="L159" s="113">
        <v>511</v>
      </c>
      <c r="M159" s="113" t="s">
        <v>526</v>
      </c>
      <c r="N159" s="370"/>
    </row>
    <row r="160" spans="1:14">
      <c r="A160" s="113" t="s">
        <v>2469</v>
      </c>
      <c r="B160" s="113" t="s">
        <v>388</v>
      </c>
      <c r="C160" s="113">
        <v>45.8</v>
      </c>
      <c r="D160" s="113">
        <v>47.7</v>
      </c>
      <c r="E160" s="113">
        <v>45.75</v>
      </c>
      <c r="F160" s="113">
        <v>47.1</v>
      </c>
      <c r="G160" s="113">
        <v>47.35</v>
      </c>
      <c r="H160" s="113">
        <v>46.45</v>
      </c>
      <c r="I160" s="113">
        <v>6435</v>
      </c>
      <c r="J160" s="113">
        <v>301133.3</v>
      </c>
      <c r="K160" s="115">
        <v>43399</v>
      </c>
      <c r="L160" s="113">
        <v>122</v>
      </c>
      <c r="M160" s="113" t="s">
        <v>2470</v>
      </c>
      <c r="N160" s="370"/>
    </row>
    <row r="161" spans="1:14">
      <c r="A161" s="113" t="s">
        <v>527</v>
      </c>
      <c r="B161" s="113" t="s">
        <v>388</v>
      </c>
      <c r="C161" s="113">
        <v>1028.3499999999999</v>
      </c>
      <c r="D161" s="113">
        <v>1062.55</v>
      </c>
      <c r="E161" s="113">
        <v>1006.55</v>
      </c>
      <c r="F161" s="113">
        <v>1034.2</v>
      </c>
      <c r="G161" s="113">
        <v>1038</v>
      </c>
      <c r="H161" s="113">
        <v>1022</v>
      </c>
      <c r="I161" s="113">
        <v>611671</v>
      </c>
      <c r="J161" s="113">
        <v>634749320.04999995</v>
      </c>
      <c r="K161" s="115">
        <v>43399</v>
      </c>
      <c r="L161" s="113">
        <v>21874</v>
      </c>
      <c r="M161" s="113" t="s">
        <v>528</v>
      </c>
      <c r="N161" s="370"/>
    </row>
    <row r="162" spans="1:14">
      <c r="A162" s="113" t="s">
        <v>529</v>
      </c>
      <c r="B162" s="113" t="s">
        <v>388</v>
      </c>
      <c r="C162" s="113">
        <v>5.85</v>
      </c>
      <c r="D162" s="113">
        <v>6.15</v>
      </c>
      <c r="E162" s="113">
        <v>5.85</v>
      </c>
      <c r="F162" s="113">
        <v>6</v>
      </c>
      <c r="G162" s="113">
        <v>6.1</v>
      </c>
      <c r="H162" s="113">
        <v>5.9</v>
      </c>
      <c r="I162" s="113">
        <v>283897</v>
      </c>
      <c r="J162" s="113">
        <v>1688336.05</v>
      </c>
      <c r="K162" s="115">
        <v>43399</v>
      </c>
      <c r="L162" s="113">
        <v>379</v>
      </c>
      <c r="M162" s="113" t="s">
        <v>530</v>
      </c>
      <c r="N162" s="370"/>
    </row>
    <row r="163" spans="1:14">
      <c r="A163" s="113" t="s">
        <v>531</v>
      </c>
      <c r="B163" s="113" t="s">
        <v>388</v>
      </c>
      <c r="C163" s="113">
        <v>188.8</v>
      </c>
      <c r="D163" s="113">
        <v>189.4</v>
      </c>
      <c r="E163" s="113">
        <v>181.85</v>
      </c>
      <c r="F163" s="113">
        <v>187.8</v>
      </c>
      <c r="G163" s="113">
        <v>188</v>
      </c>
      <c r="H163" s="113">
        <v>187.15</v>
      </c>
      <c r="I163" s="113">
        <v>55955</v>
      </c>
      <c r="J163" s="113">
        <v>10405821.75</v>
      </c>
      <c r="K163" s="115">
        <v>43399</v>
      </c>
      <c r="L163" s="113">
        <v>1325</v>
      </c>
      <c r="M163" s="113" t="s">
        <v>532</v>
      </c>
      <c r="N163" s="370"/>
    </row>
    <row r="164" spans="1:14">
      <c r="A164" s="113" t="s">
        <v>533</v>
      </c>
      <c r="B164" s="113" t="s">
        <v>388</v>
      </c>
      <c r="C164" s="113">
        <v>76.400000000000006</v>
      </c>
      <c r="D164" s="113">
        <v>78.349999999999994</v>
      </c>
      <c r="E164" s="113">
        <v>75.599999999999994</v>
      </c>
      <c r="F164" s="113">
        <v>76.2</v>
      </c>
      <c r="G164" s="113">
        <v>75.599999999999994</v>
      </c>
      <c r="H164" s="113">
        <v>76.7</v>
      </c>
      <c r="I164" s="113">
        <v>19202</v>
      </c>
      <c r="J164" s="113">
        <v>1473675.5</v>
      </c>
      <c r="K164" s="115">
        <v>43399</v>
      </c>
      <c r="L164" s="113">
        <v>424</v>
      </c>
      <c r="M164" s="113" t="s">
        <v>534</v>
      </c>
      <c r="N164" s="370"/>
    </row>
    <row r="165" spans="1:14">
      <c r="A165" s="113" t="s">
        <v>535</v>
      </c>
      <c r="B165" s="113" t="s">
        <v>388</v>
      </c>
      <c r="C165" s="113">
        <v>98</v>
      </c>
      <c r="D165" s="113">
        <v>101.6</v>
      </c>
      <c r="E165" s="113">
        <v>97.35</v>
      </c>
      <c r="F165" s="113">
        <v>100.35</v>
      </c>
      <c r="G165" s="113">
        <v>99.95</v>
      </c>
      <c r="H165" s="113">
        <v>97.65</v>
      </c>
      <c r="I165" s="113">
        <v>5931366</v>
      </c>
      <c r="J165" s="113">
        <v>592373217.79999995</v>
      </c>
      <c r="K165" s="115">
        <v>43399</v>
      </c>
      <c r="L165" s="113">
        <v>29701</v>
      </c>
      <c r="M165" s="113" t="s">
        <v>536</v>
      </c>
      <c r="N165" s="370"/>
    </row>
    <row r="166" spans="1:14">
      <c r="A166" s="113" t="s">
        <v>2471</v>
      </c>
      <c r="B166" s="113" t="s">
        <v>388</v>
      </c>
      <c r="C166" s="113">
        <v>49</v>
      </c>
      <c r="D166" s="113">
        <v>49</v>
      </c>
      <c r="E166" s="113">
        <v>49</v>
      </c>
      <c r="F166" s="113">
        <v>49</v>
      </c>
      <c r="G166" s="113">
        <v>49</v>
      </c>
      <c r="H166" s="113">
        <v>49</v>
      </c>
      <c r="I166" s="113">
        <v>215</v>
      </c>
      <c r="J166" s="113">
        <v>10535</v>
      </c>
      <c r="K166" s="115">
        <v>43399</v>
      </c>
      <c r="L166" s="113">
        <v>3</v>
      </c>
      <c r="M166" s="113" t="s">
        <v>2472</v>
      </c>
      <c r="N166" s="370"/>
    </row>
    <row r="167" spans="1:14">
      <c r="A167" s="113" t="s">
        <v>537</v>
      </c>
      <c r="B167" s="113" t="s">
        <v>388</v>
      </c>
      <c r="C167" s="113">
        <v>1775.9</v>
      </c>
      <c r="D167" s="113">
        <v>1802.85</v>
      </c>
      <c r="E167" s="113">
        <v>1745.3</v>
      </c>
      <c r="F167" s="113">
        <v>1760.35</v>
      </c>
      <c r="G167" s="113">
        <v>1750.1</v>
      </c>
      <c r="H167" s="113">
        <v>1758.9</v>
      </c>
      <c r="I167" s="113">
        <v>715</v>
      </c>
      <c r="J167" s="113">
        <v>1257676.6000000001</v>
      </c>
      <c r="K167" s="115">
        <v>43399</v>
      </c>
      <c r="L167" s="113">
        <v>105</v>
      </c>
      <c r="M167" s="113" t="s">
        <v>538</v>
      </c>
      <c r="N167" s="370"/>
    </row>
    <row r="168" spans="1:14">
      <c r="A168" s="113" t="s">
        <v>539</v>
      </c>
      <c r="B168" s="113" t="s">
        <v>388</v>
      </c>
      <c r="C168" s="113">
        <v>185.5</v>
      </c>
      <c r="D168" s="113">
        <v>192.1</v>
      </c>
      <c r="E168" s="113">
        <v>175</v>
      </c>
      <c r="F168" s="113">
        <v>176.15</v>
      </c>
      <c r="G168" s="113">
        <v>175.05</v>
      </c>
      <c r="H168" s="113">
        <v>182.95</v>
      </c>
      <c r="I168" s="113">
        <v>73856</v>
      </c>
      <c r="J168" s="113">
        <v>13340385.85</v>
      </c>
      <c r="K168" s="115">
        <v>43399</v>
      </c>
      <c r="L168" s="113">
        <v>1859</v>
      </c>
      <c r="M168" s="113" t="s">
        <v>540</v>
      </c>
      <c r="N168" s="370"/>
    </row>
    <row r="169" spans="1:14">
      <c r="A169" s="113" t="s">
        <v>2666</v>
      </c>
      <c r="B169" s="113" t="s">
        <v>388</v>
      </c>
      <c r="C169" s="113">
        <v>375.05</v>
      </c>
      <c r="D169" s="113">
        <v>389.25</v>
      </c>
      <c r="E169" s="113">
        <v>368.1</v>
      </c>
      <c r="F169" s="113">
        <v>380.45</v>
      </c>
      <c r="G169" s="113">
        <v>384.55</v>
      </c>
      <c r="H169" s="113">
        <v>380.05</v>
      </c>
      <c r="I169" s="113">
        <v>1687866</v>
      </c>
      <c r="J169" s="113">
        <v>637565756.89999998</v>
      </c>
      <c r="K169" s="115">
        <v>43399</v>
      </c>
      <c r="L169" s="113">
        <v>37337</v>
      </c>
      <c r="M169" s="113" t="s">
        <v>2667</v>
      </c>
      <c r="N169" s="370"/>
    </row>
    <row r="170" spans="1:14">
      <c r="A170" s="113" t="s">
        <v>2135</v>
      </c>
      <c r="B170" s="113" t="s">
        <v>388</v>
      </c>
      <c r="C170" s="113">
        <v>50.5</v>
      </c>
      <c r="D170" s="113">
        <v>51.1</v>
      </c>
      <c r="E170" s="113">
        <v>49.5</v>
      </c>
      <c r="F170" s="113">
        <v>50.85</v>
      </c>
      <c r="G170" s="113">
        <v>50.9</v>
      </c>
      <c r="H170" s="113">
        <v>50.3</v>
      </c>
      <c r="I170" s="113">
        <v>35294</v>
      </c>
      <c r="J170" s="113">
        <v>1792233.5</v>
      </c>
      <c r="K170" s="115">
        <v>43399</v>
      </c>
      <c r="L170" s="113">
        <v>123</v>
      </c>
      <c r="M170" s="113" t="s">
        <v>2136</v>
      </c>
      <c r="N170" s="370"/>
    </row>
    <row r="171" spans="1:14">
      <c r="A171" s="113" t="s">
        <v>45</v>
      </c>
      <c r="B171" s="113" t="s">
        <v>388</v>
      </c>
      <c r="C171" s="113">
        <v>99.3</v>
      </c>
      <c r="D171" s="113">
        <v>101.6</v>
      </c>
      <c r="E171" s="113">
        <v>97.85</v>
      </c>
      <c r="F171" s="113">
        <v>98.85</v>
      </c>
      <c r="G171" s="113">
        <v>98.95</v>
      </c>
      <c r="H171" s="113">
        <v>98.45</v>
      </c>
      <c r="I171" s="113">
        <v>19408496</v>
      </c>
      <c r="J171" s="113">
        <v>1928600740.55</v>
      </c>
      <c r="K171" s="115">
        <v>43399</v>
      </c>
      <c r="L171" s="113">
        <v>56324</v>
      </c>
      <c r="M171" s="113" t="s">
        <v>541</v>
      </c>
      <c r="N171" s="370"/>
    </row>
    <row r="172" spans="1:14">
      <c r="A172" s="113" t="s">
        <v>542</v>
      </c>
      <c r="B172" s="113" t="s">
        <v>388</v>
      </c>
      <c r="C172" s="113">
        <v>2525.9</v>
      </c>
      <c r="D172" s="113">
        <v>2525.9</v>
      </c>
      <c r="E172" s="113">
        <v>2485</v>
      </c>
      <c r="F172" s="113">
        <v>2491.35</v>
      </c>
      <c r="G172" s="113">
        <v>2489.15</v>
      </c>
      <c r="H172" s="113">
        <v>2529.7199999999998</v>
      </c>
      <c r="I172" s="113">
        <v>2424</v>
      </c>
      <c r="J172" s="113">
        <v>6073777.54</v>
      </c>
      <c r="K172" s="115">
        <v>43399</v>
      </c>
      <c r="L172" s="113">
        <v>289</v>
      </c>
      <c r="M172" s="113" t="s">
        <v>543</v>
      </c>
      <c r="N172" s="370"/>
    </row>
    <row r="173" spans="1:14">
      <c r="A173" s="113" t="s">
        <v>46</v>
      </c>
      <c r="B173" s="113" t="s">
        <v>388</v>
      </c>
      <c r="C173" s="113">
        <v>75.7</v>
      </c>
      <c r="D173" s="113">
        <v>75.95</v>
      </c>
      <c r="E173" s="113">
        <v>73.8</v>
      </c>
      <c r="F173" s="113">
        <v>74.55</v>
      </c>
      <c r="G173" s="113">
        <v>74.25</v>
      </c>
      <c r="H173" s="113">
        <v>74.900000000000006</v>
      </c>
      <c r="I173" s="113">
        <v>5300359</v>
      </c>
      <c r="J173" s="113">
        <v>396970611.39999998</v>
      </c>
      <c r="K173" s="115">
        <v>43399</v>
      </c>
      <c r="L173" s="113">
        <v>16031</v>
      </c>
      <c r="M173" s="113" t="s">
        <v>544</v>
      </c>
      <c r="N173" s="370"/>
    </row>
    <row r="174" spans="1:14">
      <c r="A174" s="113" t="s">
        <v>545</v>
      </c>
      <c r="B174" s="113" t="s">
        <v>388</v>
      </c>
      <c r="C174" s="113">
        <v>68</v>
      </c>
      <c r="D174" s="113">
        <v>71.849999999999994</v>
      </c>
      <c r="E174" s="113">
        <v>64.599999999999994</v>
      </c>
      <c r="F174" s="113">
        <v>67.8</v>
      </c>
      <c r="G174" s="113">
        <v>68</v>
      </c>
      <c r="H174" s="113">
        <v>69.45</v>
      </c>
      <c r="I174" s="113">
        <v>3316</v>
      </c>
      <c r="J174" s="113">
        <v>223064.4</v>
      </c>
      <c r="K174" s="115">
        <v>43399</v>
      </c>
      <c r="L174" s="113">
        <v>81</v>
      </c>
      <c r="M174" s="113" t="s">
        <v>546</v>
      </c>
      <c r="N174" s="370"/>
    </row>
    <row r="175" spans="1:14">
      <c r="A175" s="113" t="s">
        <v>2782</v>
      </c>
      <c r="B175" s="113" t="s">
        <v>388</v>
      </c>
      <c r="C175" s="113">
        <v>7.85</v>
      </c>
      <c r="D175" s="113">
        <v>7.9</v>
      </c>
      <c r="E175" s="113">
        <v>7.15</v>
      </c>
      <c r="F175" s="113">
        <v>7.25</v>
      </c>
      <c r="G175" s="113">
        <v>7.3</v>
      </c>
      <c r="H175" s="113">
        <v>7.55</v>
      </c>
      <c r="I175" s="113">
        <v>14889</v>
      </c>
      <c r="J175" s="113">
        <v>109380.4</v>
      </c>
      <c r="K175" s="115">
        <v>43399</v>
      </c>
      <c r="L175" s="113">
        <v>87</v>
      </c>
      <c r="M175" s="113" t="s">
        <v>2783</v>
      </c>
      <c r="N175" s="370"/>
    </row>
    <row r="176" spans="1:14">
      <c r="A176" s="113" t="s">
        <v>547</v>
      </c>
      <c r="B176" s="113" t="s">
        <v>388</v>
      </c>
      <c r="C176" s="113">
        <v>1627.5</v>
      </c>
      <c r="D176" s="113">
        <v>1746.75</v>
      </c>
      <c r="E176" s="113">
        <v>1621</v>
      </c>
      <c r="F176" s="113">
        <v>1672.9</v>
      </c>
      <c r="G176" s="113">
        <v>1658.65</v>
      </c>
      <c r="H176" s="113">
        <v>1635.3</v>
      </c>
      <c r="I176" s="113">
        <v>6401</v>
      </c>
      <c r="J176" s="113">
        <v>10753069.050000001</v>
      </c>
      <c r="K176" s="115">
        <v>43399</v>
      </c>
      <c r="L176" s="113">
        <v>1285</v>
      </c>
      <c r="M176" s="113" t="s">
        <v>548</v>
      </c>
      <c r="N176" s="370"/>
    </row>
    <row r="177" spans="1:14">
      <c r="A177" s="113" t="s">
        <v>2063</v>
      </c>
      <c r="B177" s="113" t="s">
        <v>388</v>
      </c>
      <c r="C177" s="113">
        <v>201</v>
      </c>
      <c r="D177" s="113">
        <v>201</v>
      </c>
      <c r="E177" s="113">
        <v>190</v>
      </c>
      <c r="F177" s="113">
        <v>190.55</v>
      </c>
      <c r="G177" s="113">
        <v>190</v>
      </c>
      <c r="H177" s="113">
        <v>199</v>
      </c>
      <c r="I177" s="113">
        <v>1605</v>
      </c>
      <c r="J177" s="113">
        <v>312093.40000000002</v>
      </c>
      <c r="K177" s="115">
        <v>43399</v>
      </c>
      <c r="L177" s="113">
        <v>28</v>
      </c>
      <c r="M177" s="113" t="s">
        <v>2064</v>
      </c>
      <c r="N177" s="370"/>
    </row>
    <row r="178" spans="1:14">
      <c r="A178" s="113" t="s">
        <v>47</v>
      </c>
      <c r="B178" s="113" t="s">
        <v>388</v>
      </c>
      <c r="C178" s="113">
        <v>928</v>
      </c>
      <c r="D178" s="113">
        <v>932</v>
      </c>
      <c r="E178" s="113">
        <v>904.3</v>
      </c>
      <c r="F178" s="113">
        <v>908.95</v>
      </c>
      <c r="G178" s="113">
        <v>906</v>
      </c>
      <c r="H178" s="113">
        <v>923.15</v>
      </c>
      <c r="I178" s="113">
        <v>1054016</v>
      </c>
      <c r="J178" s="113">
        <v>964412426.10000002</v>
      </c>
      <c r="K178" s="115">
        <v>43399</v>
      </c>
      <c r="L178" s="113">
        <v>24297</v>
      </c>
      <c r="M178" s="113" t="s">
        <v>549</v>
      </c>
      <c r="N178" s="370"/>
    </row>
    <row r="179" spans="1:14">
      <c r="A179" s="113" t="s">
        <v>550</v>
      </c>
      <c r="B179" s="113" t="s">
        <v>388</v>
      </c>
      <c r="C179" s="113">
        <v>3712</v>
      </c>
      <c r="D179" s="113">
        <v>3787</v>
      </c>
      <c r="E179" s="113">
        <v>3700</v>
      </c>
      <c r="F179" s="113">
        <v>3769.7</v>
      </c>
      <c r="G179" s="113">
        <v>3711.3</v>
      </c>
      <c r="H179" s="113">
        <v>3762.95</v>
      </c>
      <c r="I179" s="113">
        <v>5539</v>
      </c>
      <c r="J179" s="113">
        <v>20732034.800000001</v>
      </c>
      <c r="K179" s="115">
        <v>43399</v>
      </c>
      <c r="L179" s="113">
        <v>2060</v>
      </c>
      <c r="M179" s="113" t="s">
        <v>551</v>
      </c>
      <c r="N179" s="370"/>
    </row>
    <row r="180" spans="1:14">
      <c r="A180" s="113" t="s">
        <v>552</v>
      </c>
      <c r="B180" s="113" t="s">
        <v>388</v>
      </c>
      <c r="C180" s="113">
        <v>1120.9000000000001</v>
      </c>
      <c r="D180" s="113">
        <v>1128.05</v>
      </c>
      <c r="E180" s="113">
        <v>1100.6500000000001</v>
      </c>
      <c r="F180" s="113">
        <v>1104.6500000000001</v>
      </c>
      <c r="G180" s="113">
        <v>1100.6500000000001</v>
      </c>
      <c r="H180" s="113">
        <v>1117.25</v>
      </c>
      <c r="I180" s="113">
        <v>2755</v>
      </c>
      <c r="J180" s="113">
        <v>3064168.8</v>
      </c>
      <c r="K180" s="115">
        <v>43399</v>
      </c>
      <c r="L180" s="113">
        <v>360</v>
      </c>
      <c r="M180" s="113" t="s">
        <v>553</v>
      </c>
      <c r="N180" s="370"/>
    </row>
    <row r="181" spans="1:14">
      <c r="A181" s="113" t="s">
        <v>554</v>
      </c>
      <c r="B181" s="113" t="s">
        <v>388</v>
      </c>
      <c r="C181" s="113">
        <v>1187.0999999999999</v>
      </c>
      <c r="D181" s="113">
        <v>1224</v>
      </c>
      <c r="E181" s="113">
        <v>1174.95</v>
      </c>
      <c r="F181" s="113">
        <v>1185.2</v>
      </c>
      <c r="G181" s="113">
        <v>1185.3</v>
      </c>
      <c r="H181" s="113">
        <v>1187.3499999999999</v>
      </c>
      <c r="I181" s="113">
        <v>125624</v>
      </c>
      <c r="J181" s="113">
        <v>150469769.34999999</v>
      </c>
      <c r="K181" s="115">
        <v>43399</v>
      </c>
      <c r="L181" s="113">
        <v>6074</v>
      </c>
      <c r="M181" s="113" t="s">
        <v>555</v>
      </c>
      <c r="N181" s="370"/>
    </row>
    <row r="182" spans="1:14">
      <c r="A182" s="113" t="s">
        <v>3508</v>
      </c>
      <c r="B182" s="113" t="s">
        <v>388</v>
      </c>
      <c r="C182" s="113">
        <v>3.45</v>
      </c>
      <c r="D182" s="113">
        <v>3.55</v>
      </c>
      <c r="E182" s="113">
        <v>3.2</v>
      </c>
      <c r="F182" s="113">
        <v>3.25</v>
      </c>
      <c r="G182" s="113">
        <v>3.25</v>
      </c>
      <c r="H182" s="113">
        <v>3.4</v>
      </c>
      <c r="I182" s="113">
        <v>334829</v>
      </c>
      <c r="J182" s="113">
        <v>1122854.3999999999</v>
      </c>
      <c r="K182" s="115">
        <v>43399</v>
      </c>
      <c r="L182" s="113">
        <v>293</v>
      </c>
      <c r="M182" s="113" t="s">
        <v>2730</v>
      </c>
      <c r="N182" s="370"/>
    </row>
    <row r="183" spans="1:14">
      <c r="A183" s="113" t="s">
        <v>2664</v>
      </c>
      <c r="B183" s="113" t="s">
        <v>388</v>
      </c>
      <c r="C183" s="113">
        <v>283.35000000000002</v>
      </c>
      <c r="D183" s="113">
        <v>286</v>
      </c>
      <c r="E183" s="113">
        <v>275</v>
      </c>
      <c r="F183" s="113">
        <v>282.55</v>
      </c>
      <c r="G183" s="113">
        <v>281.10000000000002</v>
      </c>
      <c r="H183" s="113">
        <v>283.3</v>
      </c>
      <c r="I183" s="113">
        <v>11372</v>
      </c>
      <c r="J183" s="113">
        <v>3183904.8</v>
      </c>
      <c r="K183" s="115">
        <v>43399</v>
      </c>
      <c r="L183" s="113">
        <v>1247</v>
      </c>
      <c r="M183" s="113" t="s">
        <v>2665</v>
      </c>
      <c r="N183" s="370"/>
    </row>
    <row r="184" spans="1:14">
      <c r="A184" s="113" t="s">
        <v>2137</v>
      </c>
      <c r="B184" s="113" t="s">
        <v>388</v>
      </c>
      <c r="C184" s="113">
        <v>25.95</v>
      </c>
      <c r="D184" s="113">
        <v>26</v>
      </c>
      <c r="E184" s="113">
        <v>24.1</v>
      </c>
      <c r="F184" s="113">
        <v>24.6</v>
      </c>
      <c r="G184" s="113">
        <v>25</v>
      </c>
      <c r="H184" s="113">
        <v>24.8</v>
      </c>
      <c r="I184" s="113">
        <v>949</v>
      </c>
      <c r="J184" s="113">
        <v>24096.55</v>
      </c>
      <c r="K184" s="115">
        <v>43399</v>
      </c>
      <c r="L184" s="113">
        <v>22</v>
      </c>
      <c r="M184" s="113" t="s">
        <v>2138</v>
      </c>
      <c r="N184" s="370"/>
    </row>
    <row r="185" spans="1:14">
      <c r="A185" s="113" t="s">
        <v>2784</v>
      </c>
      <c r="B185" s="113" t="s">
        <v>2767</v>
      </c>
      <c r="C185" s="113">
        <v>19.850000000000001</v>
      </c>
      <c r="D185" s="113">
        <v>19.899999999999999</v>
      </c>
      <c r="E185" s="113">
        <v>19.75</v>
      </c>
      <c r="F185" s="113">
        <v>19.850000000000001</v>
      </c>
      <c r="G185" s="113">
        <v>19.75</v>
      </c>
      <c r="H185" s="113">
        <v>19.75</v>
      </c>
      <c r="I185" s="113">
        <v>481</v>
      </c>
      <c r="J185" s="113">
        <v>9561.5499999999993</v>
      </c>
      <c r="K185" s="115">
        <v>43399</v>
      </c>
      <c r="L185" s="113">
        <v>9</v>
      </c>
      <c r="M185" s="113" t="s">
        <v>2785</v>
      </c>
      <c r="N185" s="370"/>
    </row>
    <row r="186" spans="1:14">
      <c r="A186" s="113" t="s">
        <v>190</v>
      </c>
      <c r="B186" s="113" t="s">
        <v>388</v>
      </c>
      <c r="C186" s="113">
        <v>83.2</v>
      </c>
      <c r="D186" s="113">
        <v>91</v>
      </c>
      <c r="E186" s="113">
        <v>81.55</v>
      </c>
      <c r="F186" s="113">
        <v>88.25</v>
      </c>
      <c r="G186" s="113">
        <v>87.9</v>
      </c>
      <c r="H186" s="113">
        <v>83.35</v>
      </c>
      <c r="I186" s="113">
        <v>24139398</v>
      </c>
      <c r="J186" s="113">
        <v>2115169720.9000001</v>
      </c>
      <c r="K186" s="115">
        <v>43399</v>
      </c>
      <c r="L186" s="113">
        <v>86485</v>
      </c>
      <c r="M186" s="113" t="s">
        <v>2088</v>
      </c>
      <c r="N186" s="370"/>
    </row>
    <row r="187" spans="1:14">
      <c r="A187" s="113" t="s">
        <v>241</v>
      </c>
      <c r="B187" s="113" t="s">
        <v>388</v>
      </c>
      <c r="C187" s="113">
        <v>539.9</v>
      </c>
      <c r="D187" s="113">
        <v>543.75</v>
      </c>
      <c r="E187" s="113">
        <v>521.25</v>
      </c>
      <c r="F187" s="113">
        <v>528.65</v>
      </c>
      <c r="G187" s="113">
        <v>528</v>
      </c>
      <c r="H187" s="113">
        <v>543.25</v>
      </c>
      <c r="I187" s="113">
        <v>1309540</v>
      </c>
      <c r="J187" s="113">
        <v>695261637.10000002</v>
      </c>
      <c r="K187" s="115">
        <v>43399</v>
      </c>
      <c r="L187" s="113">
        <v>34828</v>
      </c>
      <c r="M187" s="113" t="s">
        <v>556</v>
      </c>
      <c r="N187" s="370"/>
    </row>
    <row r="188" spans="1:14">
      <c r="A188" s="113" t="s">
        <v>557</v>
      </c>
      <c r="B188" s="113" t="s">
        <v>388</v>
      </c>
      <c r="C188" s="113">
        <v>92.7</v>
      </c>
      <c r="D188" s="113">
        <v>93.15</v>
      </c>
      <c r="E188" s="113">
        <v>90</v>
      </c>
      <c r="F188" s="113">
        <v>90.75</v>
      </c>
      <c r="G188" s="113">
        <v>90.6</v>
      </c>
      <c r="H188" s="113">
        <v>91.45</v>
      </c>
      <c r="I188" s="113">
        <v>494194</v>
      </c>
      <c r="J188" s="113">
        <v>45259855.549999997</v>
      </c>
      <c r="K188" s="115">
        <v>43399</v>
      </c>
      <c r="L188" s="113">
        <v>3856</v>
      </c>
      <c r="M188" s="113" t="s">
        <v>558</v>
      </c>
      <c r="N188" s="370"/>
    </row>
    <row r="189" spans="1:14">
      <c r="A189" s="113" t="s">
        <v>559</v>
      </c>
      <c r="B189" s="113" t="s">
        <v>388</v>
      </c>
      <c r="C189" s="113">
        <v>290</v>
      </c>
      <c r="D189" s="113">
        <v>292.39999999999998</v>
      </c>
      <c r="E189" s="113">
        <v>280.5</v>
      </c>
      <c r="F189" s="113">
        <v>282.5</v>
      </c>
      <c r="G189" s="113">
        <v>283.25</v>
      </c>
      <c r="H189" s="113">
        <v>290.95</v>
      </c>
      <c r="I189" s="113">
        <v>591121</v>
      </c>
      <c r="J189" s="113">
        <v>168544604</v>
      </c>
      <c r="K189" s="115">
        <v>43399</v>
      </c>
      <c r="L189" s="113">
        <v>13532</v>
      </c>
      <c r="M189" s="113" t="s">
        <v>3154</v>
      </c>
      <c r="N189" s="370"/>
    </row>
    <row r="190" spans="1:14">
      <c r="A190" s="113" t="s">
        <v>560</v>
      </c>
      <c r="B190" s="113" t="s">
        <v>388</v>
      </c>
      <c r="C190" s="113">
        <v>214.75</v>
      </c>
      <c r="D190" s="113">
        <v>223</v>
      </c>
      <c r="E190" s="113">
        <v>210.15</v>
      </c>
      <c r="F190" s="113">
        <v>216.6</v>
      </c>
      <c r="G190" s="113">
        <v>215.15</v>
      </c>
      <c r="H190" s="113">
        <v>214.4</v>
      </c>
      <c r="I190" s="113">
        <v>87170</v>
      </c>
      <c r="J190" s="113">
        <v>18917052.199999999</v>
      </c>
      <c r="K190" s="115">
        <v>43399</v>
      </c>
      <c r="L190" s="113">
        <v>3142</v>
      </c>
      <c r="M190" s="113" t="s">
        <v>561</v>
      </c>
      <c r="N190" s="370"/>
    </row>
    <row r="191" spans="1:14">
      <c r="A191" s="113" t="s">
        <v>562</v>
      </c>
      <c r="B191" s="113" t="s">
        <v>388</v>
      </c>
      <c r="C191" s="113">
        <v>198.1</v>
      </c>
      <c r="D191" s="113">
        <v>204.2</v>
      </c>
      <c r="E191" s="113">
        <v>195.95</v>
      </c>
      <c r="F191" s="113">
        <v>196.4</v>
      </c>
      <c r="G191" s="113">
        <v>196</v>
      </c>
      <c r="H191" s="113">
        <v>198.35</v>
      </c>
      <c r="I191" s="113">
        <v>190239</v>
      </c>
      <c r="J191" s="113">
        <v>37672260.450000003</v>
      </c>
      <c r="K191" s="115">
        <v>43399</v>
      </c>
      <c r="L191" s="113">
        <v>4861</v>
      </c>
      <c r="M191" s="113" t="s">
        <v>563</v>
      </c>
      <c r="N191" s="370"/>
    </row>
    <row r="192" spans="1:14">
      <c r="A192" s="113" t="s">
        <v>2786</v>
      </c>
      <c r="B192" s="113" t="s">
        <v>2767</v>
      </c>
      <c r="C192" s="113">
        <v>2.5</v>
      </c>
      <c r="D192" s="113">
        <v>2.5499999999999998</v>
      </c>
      <c r="E192" s="113">
        <v>2.4</v>
      </c>
      <c r="F192" s="113">
        <v>2.4500000000000002</v>
      </c>
      <c r="G192" s="113">
        <v>2.5499999999999998</v>
      </c>
      <c r="H192" s="113">
        <v>2.5</v>
      </c>
      <c r="I192" s="113">
        <v>29551</v>
      </c>
      <c r="J192" s="113">
        <v>73544.7</v>
      </c>
      <c r="K192" s="115">
        <v>43399</v>
      </c>
      <c r="L192" s="113">
        <v>35</v>
      </c>
      <c r="M192" s="113" t="s">
        <v>2787</v>
      </c>
      <c r="N192" s="370"/>
    </row>
    <row r="193" spans="1:14">
      <c r="A193" s="113" t="s">
        <v>564</v>
      </c>
      <c r="B193" s="113" t="s">
        <v>388</v>
      </c>
      <c r="C193" s="113">
        <v>51.65</v>
      </c>
      <c r="D193" s="113">
        <v>54</v>
      </c>
      <c r="E193" s="113">
        <v>51.65</v>
      </c>
      <c r="F193" s="113">
        <v>52.95</v>
      </c>
      <c r="G193" s="113">
        <v>52.8</v>
      </c>
      <c r="H193" s="113">
        <v>52.7</v>
      </c>
      <c r="I193" s="113">
        <v>82069</v>
      </c>
      <c r="J193" s="113">
        <v>4339096.75</v>
      </c>
      <c r="K193" s="115">
        <v>43399</v>
      </c>
      <c r="L193" s="113">
        <v>1781</v>
      </c>
      <c r="M193" s="113" t="s">
        <v>565</v>
      </c>
      <c r="N193" s="370"/>
    </row>
    <row r="194" spans="1:14">
      <c r="A194" s="113" t="s">
        <v>566</v>
      </c>
      <c r="B194" s="113" t="s">
        <v>388</v>
      </c>
      <c r="C194" s="113">
        <v>300</v>
      </c>
      <c r="D194" s="113">
        <v>302.8</v>
      </c>
      <c r="E194" s="113">
        <v>286.35000000000002</v>
      </c>
      <c r="F194" s="113">
        <v>294.2</v>
      </c>
      <c r="G194" s="113">
        <v>291.2</v>
      </c>
      <c r="H194" s="113">
        <v>296.35000000000002</v>
      </c>
      <c r="I194" s="113">
        <v>23724</v>
      </c>
      <c r="J194" s="113">
        <v>6981857.5999999996</v>
      </c>
      <c r="K194" s="115">
        <v>43399</v>
      </c>
      <c r="L194" s="113">
        <v>982</v>
      </c>
      <c r="M194" s="113" t="s">
        <v>1975</v>
      </c>
      <c r="N194" s="370"/>
    </row>
    <row r="195" spans="1:14">
      <c r="A195" s="113" t="s">
        <v>2161</v>
      </c>
      <c r="B195" s="113" t="s">
        <v>388</v>
      </c>
      <c r="C195" s="113">
        <v>30.8</v>
      </c>
      <c r="D195" s="113">
        <v>31</v>
      </c>
      <c r="E195" s="113">
        <v>28.6</v>
      </c>
      <c r="F195" s="113">
        <v>29.05</v>
      </c>
      <c r="G195" s="113">
        <v>28.65</v>
      </c>
      <c r="H195" s="113">
        <v>30.1</v>
      </c>
      <c r="I195" s="113">
        <v>24920</v>
      </c>
      <c r="J195" s="113">
        <v>733312.45</v>
      </c>
      <c r="K195" s="115">
        <v>43399</v>
      </c>
      <c r="L195" s="113">
        <v>246</v>
      </c>
      <c r="M195" s="113" t="s">
        <v>2162</v>
      </c>
      <c r="N195" s="370"/>
    </row>
    <row r="196" spans="1:14">
      <c r="A196" s="113" t="s">
        <v>2788</v>
      </c>
      <c r="B196" s="113" t="s">
        <v>388</v>
      </c>
      <c r="C196" s="113">
        <v>21.5</v>
      </c>
      <c r="D196" s="113">
        <v>24.7</v>
      </c>
      <c r="E196" s="113">
        <v>20.149999999999999</v>
      </c>
      <c r="F196" s="113">
        <v>23.05</v>
      </c>
      <c r="G196" s="113">
        <v>23</v>
      </c>
      <c r="H196" s="113">
        <v>22.15</v>
      </c>
      <c r="I196" s="113">
        <v>3840</v>
      </c>
      <c r="J196" s="113">
        <v>90489</v>
      </c>
      <c r="K196" s="115">
        <v>43399</v>
      </c>
      <c r="L196" s="113">
        <v>46</v>
      </c>
      <c r="M196" s="113" t="s">
        <v>2789</v>
      </c>
      <c r="N196" s="370"/>
    </row>
    <row r="197" spans="1:14">
      <c r="A197" s="113" t="s">
        <v>2473</v>
      </c>
      <c r="B197" s="113" t="s">
        <v>388</v>
      </c>
      <c r="C197" s="113">
        <v>2</v>
      </c>
      <c r="D197" s="113">
        <v>2.0499999999999998</v>
      </c>
      <c r="E197" s="113">
        <v>1.95</v>
      </c>
      <c r="F197" s="113">
        <v>1.95</v>
      </c>
      <c r="G197" s="113">
        <v>2</v>
      </c>
      <c r="H197" s="113">
        <v>2</v>
      </c>
      <c r="I197" s="113">
        <v>324305</v>
      </c>
      <c r="J197" s="113">
        <v>653924.15</v>
      </c>
      <c r="K197" s="115">
        <v>43399</v>
      </c>
      <c r="L197" s="113">
        <v>157</v>
      </c>
      <c r="M197" s="113" t="s">
        <v>2474</v>
      </c>
      <c r="N197" s="370"/>
    </row>
    <row r="198" spans="1:14">
      <c r="A198" s="113" t="s">
        <v>1889</v>
      </c>
      <c r="B198" s="113" t="s">
        <v>388</v>
      </c>
      <c r="C198" s="113">
        <v>906.1</v>
      </c>
      <c r="D198" s="113">
        <v>909.65</v>
      </c>
      <c r="E198" s="113">
        <v>874.2</v>
      </c>
      <c r="F198" s="113">
        <v>878.5</v>
      </c>
      <c r="G198" s="113">
        <v>875</v>
      </c>
      <c r="H198" s="113">
        <v>904.6</v>
      </c>
      <c r="I198" s="113">
        <v>1098026</v>
      </c>
      <c r="J198" s="113">
        <v>976516540.89999998</v>
      </c>
      <c r="K198" s="115">
        <v>43399</v>
      </c>
      <c r="L198" s="113">
        <v>36002</v>
      </c>
      <c r="M198" s="113" t="s">
        <v>3155</v>
      </c>
      <c r="N198" s="370"/>
    </row>
    <row r="199" spans="1:14">
      <c r="A199" s="113" t="s">
        <v>48</v>
      </c>
      <c r="B199" s="113" t="s">
        <v>388</v>
      </c>
      <c r="C199" s="113">
        <v>551.70000000000005</v>
      </c>
      <c r="D199" s="113">
        <v>559.9</v>
      </c>
      <c r="E199" s="113">
        <v>541.79999999999995</v>
      </c>
      <c r="F199" s="113">
        <v>553.35</v>
      </c>
      <c r="G199" s="113">
        <v>551</v>
      </c>
      <c r="H199" s="113">
        <v>546.70000000000005</v>
      </c>
      <c r="I199" s="113">
        <v>861948</v>
      </c>
      <c r="J199" s="113">
        <v>475085197.94999999</v>
      </c>
      <c r="K199" s="115">
        <v>43399</v>
      </c>
      <c r="L199" s="113">
        <v>28070</v>
      </c>
      <c r="M199" s="113" t="s">
        <v>567</v>
      </c>
      <c r="N199" s="370"/>
    </row>
    <row r="200" spans="1:14">
      <c r="A200" s="113" t="s">
        <v>568</v>
      </c>
      <c r="B200" s="113" t="s">
        <v>388</v>
      </c>
      <c r="C200" s="113">
        <v>162</v>
      </c>
      <c r="D200" s="113">
        <v>171.8</v>
      </c>
      <c r="E200" s="113">
        <v>160.1</v>
      </c>
      <c r="F200" s="113">
        <v>165.6</v>
      </c>
      <c r="G200" s="113">
        <v>164.6</v>
      </c>
      <c r="H200" s="113">
        <v>163.35</v>
      </c>
      <c r="I200" s="113">
        <v>13838</v>
      </c>
      <c r="J200" s="113">
        <v>2309002.35</v>
      </c>
      <c r="K200" s="115">
        <v>43399</v>
      </c>
      <c r="L200" s="113">
        <v>657</v>
      </c>
      <c r="M200" s="113" t="s">
        <v>569</v>
      </c>
      <c r="N200" s="370"/>
    </row>
    <row r="201" spans="1:14">
      <c r="A201" s="113" t="s">
        <v>570</v>
      </c>
      <c r="B201" s="113" t="s">
        <v>388</v>
      </c>
      <c r="C201" s="113">
        <v>5049</v>
      </c>
      <c r="D201" s="113">
        <v>5236.05</v>
      </c>
      <c r="E201" s="113">
        <v>4951</v>
      </c>
      <c r="F201" s="113">
        <v>5233.6000000000004</v>
      </c>
      <c r="G201" s="113">
        <v>5236.05</v>
      </c>
      <c r="H201" s="113">
        <v>4986.75</v>
      </c>
      <c r="I201" s="113">
        <v>1775</v>
      </c>
      <c r="J201" s="113">
        <v>9231363</v>
      </c>
      <c r="K201" s="115">
        <v>43399</v>
      </c>
      <c r="L201" s="113">
        <v>402</v>
      </c>
      <c r="M201" s="113" t="s">
        <v>571</v>
      </c>
      <c r="N201" s="370"/>
    </row>
    <row r="202" spans="1:14">
      <c r="A202" s="113" t="s">
        <v>2073</v>
      </c>
      <c r="B202" s="113" t="s">
        <v>388</v>
      </c>
      <c r="C202" s="113">
        <v>72.349999999999994</v>
      </c>
      <c r="D202" s="113">
        <v>73.75</v>
      </c>
      <c r="E202" s="113">
        <v>70</v>
      </c>
      <c r="F202" s="113">
        <v>72.45</v>
      </c>
      <c r="G202" s="113">
        <v>72</v>
      </c>
      <c r="H202" s="113">
        <v>72.400000000000006</v>
      </c>
      <c r="I202" s="113">
        <v>2377</v>
      </c>
      <c r="J202" s="113">
        <v>171478.5</v>
      </c>
      <c r="K202" s="115">
        <v>43399</v>
      </c>
      <c r="L202" s="113">
        <v>132</v>
      </c>
      <c r="M202" s="113" t="s">
        <v>2074</v>
      </c>
      <c r="N202" s="370"/>
    </row>
    <row r="203" spans="1:14">
      <c r="A203" s="113" t="s">
        <v>49</v>
      </c>
      <c r="B203" s="113" t="s">
        <v>388</v>
      </c>
      <c r="C203" s="113">
        <v>297.10000000000002</v>
      </c>
      <c r="D203" s="113">
        <v>306</v>
      </c>
      <c r="E203" s="113">
        <v>287</v>
      </c>
      <c r="F203" s="113">
        <v>297.95</v>
      </c>
      <c r="G203" s="113">
        <v>297.45</v>
      </c>
      <c r="H203" s="113">
        <v>295.55</v>
      </c>
      <c r="I203" s="113">
        <v>7858963</v>
      </c>
      <c r="J203" s="113">
        <v>2341727929.5500002</v>
      </c>
      <c r="K203" s="115">
        <v>43399</v>
      </c>
      <c r="L203" s="113">
        <v>77538</v>
      </c>
      <c r="M203" s="113" t="s">
        <v>572</v>
      </c>
      <c r="N203" s="370"/>
    </row>
    <row r="204" spans="1:14">
      <c r="A204" s="113" t="s">
        <v>50</v>
      </c>
      <c r="B204" s="113" t="s">
        <v>388</v>
      </c>
      <c r="C204" s="113">
        <v>71</v>
      </c>
      <c r="D204" s="113">
        <v>71.05</v>
      </c>
      <c r="E204" s="113">
        <v>67.25</v>
      </c>
      <c r="F204" s="113">
        <v>67.5</v>
      </c>
      <c r="G204" s="113">
        <v>67.400000000000006</v>
      </c>
      <c r="H204" s="113">
        <v>70.25</v>
      </c>
      <c r="I204" s="113">
        <v>26351665</v>
      </c>
      <c r="J204" s="113">
        <v>1806711273.5999999</v>
      </c>
      <c r="K204" s="115">
        <v>43399</v>
      </c>
      <c r="L204" s="113">
        <v>84792</v>
      </c>
      <c r="M204" s="113" t="s">
        <v>573</v>
      </c>
      <c r="N204" s="370"/>
    </row>
    <row r="205" spans="1:14">
      <c r="A205" s="113" t="s">
        <v>192</v>
      </c>
      <c r="B205" s="113" t="s">
        <v>388</v>
      </c>
      <c r="C205" s="113">
        <v>26.35</v>
      </c>
      <c r="D205" s="113">
        <v>27.15</v>
      </c>
      <c r="E205" s="113">
        <v>26.1</v>
      </c>
      <c r="F205" s="113">
        <v>26.75</v>
      </c>
      <c r="G205" s="113">
        <v>26.85</v>
      </c>
      <c r="H205" s="113">
        <v>26.05</v>
      </c>
      <c r="I205" s="113">
        <v>601984</v>
      </c>
      <c r="J205" s="113">
        <v>16028883.800000001</v>
      </c>
      <c r="K205" s="115">
        <v>43399</v>
      </c>
      <c r="L205" s="113">
        <v>1652</v>
      </c>
      <c r="M205" s="113" t="s">
        <v>574</v>
      </c>
      <c r="N205" s="370"/>
    </row>
    <row r="206" spans="1:14">
      <c r="A206" s="113" t="s">
        <v>3156</v>
      </c>
      <c r="B206" s="113" t="s">
        <v>388</v>
      </c>
      <c r="C206" s="113">
        <v>49.05</v>
      </c>
      <c r="D206" s="113">
        <v>49.05</v>
      </c>
      <c r="E206" s="113">
        <v>46.25</v>
      </c>
      <c r="F206" s="113">
        <v>46.85</v>
      </c>
      <c r="G206" s="113">
        <v>46.3</v>
      </c>
      <c r="H206" s="113">
        <v>47.95</v>
      </c>
      <c r="I206" s="113">
        <v>16062</v>
      </c>
      <c r="J206" s="113">
        <v>776481.95</v>
      </c>
      <c r="K206" s="115">
        <v>43399</v>
      </c>
      <c r="L206" s="113">
        <v>274</v>
      </c>
      <c r="M206" s="113" t="s">
        <v>3157</v>
      </c>
      <c r="N206" s="370"/>
    </row>
    <row r="207" spans="1:14">
      <c r="A207" s="113" t="s">
        <v>575</v>
      </c>
      <c r="B207" s="113" t="s">
        <v>388</v>
      </c>
      <c r="C207" s="113">
        <v>242.45</v>
      </c>
      <c r="D207" s="113">
        <v>251.95</v>
      </c>
      <c r="E207" s="113">
        <v>233</v>
      </c>
      <c r="F207" s="113">
        <v>247.2</v>
      </c>
      <c r="G207" s="113">
        <v>251.95</v>
      </c>
      <c r="H207" s="113">
        <v>243.8</v>
      </c>
      <c r="I207" s="113">
        <v>2608</v>
      </c>
      <c r="J207" s="113">
        <v>642303.80000000005</v>
      </c>
      <c r="K207" s="115">
        <v>43399</v>
      </c>
      <c r="L207" s="113">
        <v>150</v>
      </c>
      <c r="M207" s="113" t="s">
        <v>576</v>
      </c>
      <c r="N207" s="370"/>
    </row>
    <row r="208" spans="1:14">
      <c r="A208" s="113" t="s">
        <v>2790</v>
      </c>
      <c r="B208" s="113" t="s">
        <v>2767</v>
      </c>
      <c r="C208" s="113">
        <v>0.45</v>
      </c>
      <c r="D208" s="113">
        <v>0.55000000000000004</v>
      </c>
      <c r="E208" s="113">
        <v>0.45</v>
      </c>
      <c r="F208" s="113">
        <v>0.5</v>
      </c>
      <c r="G208" s="113">
        <v>0.5</v>
      </c>
      <c r="H208" s="113">
        <v>0.5</v>
      </c>
      <c r="I208" s="113">
        <v>18133</v>
      </c>
      <c r="J208" s="113">
        <v>9051.0499999999993</v>
      </c>
      <c r="K208" s="115">
        <v>43399</v>
      </c>
      <c r="L208" s="113">
        <v>26</v>
      </c>
      <c r="M208" s="113" t="s">
        <v>2791</v>
      </c>
      <c r="N208" s="370"/>
    </row>
    <row r="209" spans="1:14">
      <c r="A209" s="113" t="s">
        <v>2475</v>
      </c>
      <c r="B209" s="113" t="s">
        <v>388</v>
      </c>
      <c r="C209" s="113">
        <v>73.400000000000006</v>
      </c>
      <c r="D209" s="113">
        <v>75.400000000000006</v>
      </c>
      <c r="E209" s="113">
        <v>73</v>
      </c>
      <c r="F209" s="113">
        <v>74</v>
      </c>
      <c r="G209" s="113">
        <v>73.45</v>
      </c>
      <c r="H209" s="113">
        <v>73.849999999999994</v>
      </c>
      <c r="I209" s="113">
        <v>12583</v>
      </c>
      <c r="J209" s="113">
        <v>929875</v>
      </c>
      <c r="K209" s="115">
        <v>43399</v>
      </c>
      <c r="L209" s="113">
        <v>284</v>
      </c>
      <c r="M209" s="113" t="s">
        <v>2476</v>
      </c>
      <c r="N209" s="370"/>
    </row>
    <row r="210" spans="1:14">
      <c r="A210" s="113" t="s">
        <v>577</v>
      </c>
      <c r="B210" s="113" t="s">
        <v>388</v>
      </c>
      <c r="C210" s="113">
        <v>16.649999999999999</v>
      </c>
      <c r="D210" s="113">
        <v>16.8</v>
      </c>
      <c r="E210" s="113">
        <v>16.2</v>
      </c>
      <c r="F210" s="113">
        <v>16.3</v>
      </c>
      <c r="G210" s="113">
        <v>16.25</v>
      </c>
      <c r="H210" s="113">
        <v>16.45</v>
      </c>
      <c r="I210" s="113">
        <v>16591</v>
      </c>
      <c r="J210" s="113">
        <v>272194.15000000002</v>
      </c>
      <c r="K210" s="115">
        <v>43399</v>
      </c>
      <c r="L210" s="113">
        <v>88</v>
      </c>
      <c r="M210" s="113" t="s">
        <v>578</v>
      </c>
      <c r="N210" s="370"/>
    </row>
    <row r="211" spans="1:14">
      <c r="A211" s="113" t="s">
        <v>51</v>
      </c>
      <c r="B211" s="113" t="s">
        <v>388</v>
      </c>
      <c r="C211" s="113">
        <v>642</v>
      </c>
      <c r="D211" s="113">
        <v>644.4</v>
      </c>
      <c r="E211" s="113">
        <v>600</v>
      </c>
      <c r="F211" s="113">
        <v>604.04999999999995</v>
      </c>
      <c r="G211" s="113">
        <v>602.5</v>
      </c>
      <c r="H211" s="113">
        <v>618.29999999999995</v>
      </c>
      <c r="I211" s="113">
        <v>7768428</v>
      </c>
      <c r="J211" s="113">
        <v>4814749196.1999998</v>
      </c>
      <c r="K211" s="115">
        <v>43399</v>
      </c>
      <c r="L211" s="113">
        <v>150919</v>
      </c>
      <c r="M211" s="113" t="s">
        <v>579</v>
      </c>
      <c r="N211" s="370"/>
    </row>
    <row r="212" spans="1:14">
      <c r="A212" s="113" t="s">
        <v>2792</v>
      </c>
      <c r="B212" s="113" t="s">
        <v>388</v>
      </c>
      <c r="C212" s="113">
        <v>138</v>
      </c>
      <c r="D212" s="113">
        <v>142.94999999999999</v>
      </c>
      <c r="E212" s="113">
        <v>132.85</v>
      </c>
      <c r="F212" s="113">
        <v>142.44999999999999</v>
      </c>
      <c r="G212" s="113">
        <v>142</v>
      </c>
      <c r="H212" s="113">
        <v>136.15</v>
      </c>
      <c r="I212" s="113">
        <v>239917</v>
      </c>
      <c r="J212" s="113">
        <v>33415597.949999999</v>
      </c>
      <c r="K212" s="115">
        <v>43399</v>
      </c>
      <c r="L212" s="113">
        <v>2835</v>
      </c>
      <c r="M212" s="113" t="s">
        <v>2793</v>
      </c>
      <c r="N212" s="370"/>
    </row>
    <row r="213" spans="1:14">
      <c r="A213" s="113" t="s">
        <v>580</v>
      </c>
      <c r="B213" s="113" t="s">
        <v>388</v>
      </c>
      <c r="C213" s="113">
        <v>587.29999999999995</v>
      </c>
      <c r="D213" s="113">
        <v>595</v>
      </c>
      <c r="E213" s="113">
        <v>570.5</v>
      </c>
      <c r="F213" s="113">
        <v>578.1</v>
      </c>
      <c r="G213" s="113">
        <v>571.54999999999995</v>
      </c>
      <c r="H213" s="113">
        <v>591.5</v>
      </c>
      <c r="I213" s="113">
        <v>19518</v>
      </c>
      <c r="J213" s="113">
        <v>11320526.050000001</v>
      </c>
      <c r="K213" s="115">
        <v>43399</v>
      </c>
      <c r="L213" s="113">
        <v>2927</v>
      </c>
      <c r="M213" s="113" t="s">
        <v>581</v>
      </c>
      <c r="N213" s="370"/>
    </row>
    <row r="214" spans="1:14">
      <c r="A214" s="113" t="s">
        <v>2794</v>
      </c>
      <c r="B214" s="113" t="s">
        <v>388</v>
      </c>
      <c r="C214" s="113">
        <v>46.35</v>
      </c>
      <c r="D214" s="113">
        <v>46.9</v>
      </c>
      <c r="E214" s="113">
        <v>45.2</v>
      </c>
      <c r="F214" s="113">
        <v>45.7</v>
      </c>
      <c r="G214" s="113">
        <v>46</v>
      </c>
      <c r="H214" s="113">
        <v>45.95</v>
      </c>
      <c r="I214" s="113">
        <v>38930</v>
      </c>
      <c r="J214" s="113">
        <v>1789747</v>
      </c>
      <c r="K214" s="115">
        <v>43399</v>
      </c>
      <c r="L214" s="113">
        <v>587</v>
      </c>
      <c r="M214" s="113" t="s">
        <v>2795</v>
      </c>
      <c r="N214" s="370"/>
    </row>
    <row r="215" spans="1:14">
      <c r="A215" s="113" t="s">
        <v>2402</v>
      </c>
      <c r="B215" s="113" t="s">
        <v>388</v>
      </c>
      <c r="C215" s="113">
        <v>10.4</v>
      </c>
      <c r="D215" s="113">
        <v>11</v>
      </c>
      <c r="E215" s="113">
        <v>10.4</v>
      </c>
      <c r="F215" s="113">
        <v>10.4</v>
      </c>
      <c r="G215" s="113">
        <v>10.4</v>
      </c>
      <c r="H215" s="113">
        <v>10.9</v>
      </c>
      <c r="I215" s="113">
        <v>3136</v>
      </c>
      <c r="J215" s="113">
        <v>32799.800000000003</v>
      </c>
      <c r="K215" s="115">
        <v>43399</v>
      </c>
      <c r="L215" s="113">
        <v>21</v>
      </c>
      <c r="M215" s="113" t="s">
        <v>2249</v>
      </c>
      <c r="N215" s="370"/>
    </row>
    <row r="216" spans="1:14">
      <c r="A216" s="113" t="s">
        <v>2990</v>
      </c>
      <c r="B216" s="113" t="s">
        <v>388</v>
      </c>
      <c r="C216" s="113">
        <v>5.35</v>
      </c>
      <c r="D216" s="113">
        <v>5.8</v>
      </c>
      <c r="E216" s="113">
        <v>5.35</v>
      </c>
      <c r="F216" s="113">
        <v>5.35</v>
      </c>
      <c r="G216" s="113">
        <v>5.35</v>
      </c>
      <c r="H216" s="113">
        <v>5.6</v>
      </c>
      <c r="I216" s="113">
        <v>6828</v>
      </c>
      <c r="J216" s="113">
        <v>37152.949999999997</v>
      </c>
      <c r="K216" s="115">
        <v>43399</v>
      </c>
      <c r="L216" s="113">
        <v>44</v>
      </c>
      <c r="M216" s="113" t="s">
        <v>2991</v>
      </c>
      <c r="N216" s="370"/>
    </row>
    <row r="217" spans="1:14">
      <c r="A217" s="113" t="s">
        <v>582</v>
      </c>
      <c r="B217" s="113" t="s">
        <v>388</v>
      </c>
      <c r="C217" s="113">
        <v>164.8</v>
      </c>
      <c r="D217" s="113">
        <v>168</v>
      </c>
      <c r="E217" s="113">
        <v>161</v>
      </c>
      <c r="F217" s="113">
        <v>162.65</v>
      </c>
      <c r="G217" s="113">
        <v>163</v>
      </c>
      <c r="H217" s="113">
        <v>163.69999999999999</v>
      </c>
      <c r="I217" s="113">
        <v>217040</v>
      </c>
      <c r="J217" s="113">
        <v>35368280.350000001</v>
      </c>
      <c r="K217" s="115">
        <v>43399</v>
      </c>
      <c r="L217" s="113">
        <v>2522</v>
      </c>
      <c r="M217" s="113" t="s">
        <v>3158</v>
      </c>
      <c r="N217" s="370"/>
    </row>
    <row r="218" spans="1:14">
      <c r="A218" s="113" t="s">
        <v>583</v>
      </c>
      <c r="B218" s="113" t="s">
        <v>388</v>
      </c>
      <c r="C218" s="113">
        <v>23.3</v>
      </c>
      <c r="D218" s="113">
        <v>23.6</v>
      </c>
      <c r="E218" s="113">
        <v>22</v>
      </c>
      <c r="F218" s="113">
        <v>22.75</v>
      </c>
      <c r="G218" s="113">
        <v>22.7</v>
      </c>
      <c r="H218" s="113">
        <v>23.25</v>
      </c>
      <c r="I218" s="113">
        <v>119143</v>
      </c>
      <c r="J218" s="113">
        <v>2740390.85</v>
      </c>
      <c r="K218" s="115">
        <v>43399</v>
      </c>
      <c r="L218" s="113">
        <v>1411</v>
      </c>
      <c r="M218" s="113" t="s">
        <v>584</v>
      </c>
      <c r="N218" s="370"/>
    </row>
    <row r="219" spans="1:14">
      <c r="A219" s="113" t="s">
        <v>1986</v>
      </c>
      <c r="B219" s="113" t="s">
        <v>388</v>
      </c>
      <c r="C219" s="113">
        <v>130.85</v>
      </c>
      <c r="D219" s="113">
        <v>133</v>
      </c>
      <c r="E219" s="113">
        <v>130.30000000000001</v>
      </c>
      <c r="F219" s="113">
        <v>131.15</v>
      </c>
      <c r="G219" s="113">
        <v>132</v>
      </c>
      <c r="H219" s="113">
        <v>131.15</v>
      </c>
      <c r="I219" s="113">
        <v>34255</v>
      </c>
      <c r="J219" s="113">
        <v>4507795.5</v>
      </c>
      <c r="K219" s="115">
        <v>43399</v>
      </c>
      <c r="L219" s="113">
        <v>859</v>
      </c>
      <c r="M219" s="113" t="s">
        <v>2117</v>
      </c>
      <c r="N219" s="370"/>
    </row>
    <row r="220" spans="1:14">
      <c r="A220" s="113" t="s">
        <v>585</v>
      </c>
      <c r="B220" s="113" t="s">
        <v>388</v>
      </c>
      <c r="C220" s="113">
        <v>3.45</v>
      </c>
      <c r="D220" s="113">
        <v>3.55</v>
      </c>
      <c r="E220" s="113">
        <v>3.4</v>
      </c>
      <c r="F220" s="113">
        <v>3.4</v>
      </c>
      <c r="G220" s="113">
        <v>3.4</v>
      </c>
      <c r="H220" s="113">
        <v>3.55</v>
      </c>
      <c r="I220" s="113">
        <v>16631</v>
      </c>
      <c r="J220" s="113">
        <v>57371.45</v>
      </c>
      <c r="K220" s="115">
        <v>43399</v>
      </c>
      <c r="L220" s="113">
        <v>34</v>
      </c>
      <c r="M220" s="113" t="s">
        <v>586</v>
      </c>
      <c r="N220" s="370"/>
    </row>
    <row r="221" spans="1:14">
      <c r="A221" s="113" t="s">
        <v>3610</v>
      </c>
      <c r="B221" s="113" t="s">
        <v>2767</v>
      </c>
      <c r="C221" s="113">
        <v>0.5</v>
      </c>
      <c r="D221" s="113">
        <v>0.5</v>
      </c>
      <c r="E221" s="113">
        <v>0.5</v>
      </c>
      <c r="F221" s="113">
        <v>0.5</v>
      </c>
      <c r="G221" s="113">
        <v>0.5</v>
      </c>
      <c r="H221" s="113">
        <v>0.45</v>
      </c>
      <c r="I221" s="113">
        <v>32472</v>
      </c>
      <c r="J221" s="113">
        <v>16236</v>
      </c>
      <c r="K221" s="115">
        <v>43399</v>
      </c>
      <c r="L221" s="113">
        <v>17</v>
      </c>
      <c r="M221" s="113" t="s">
        <v>3611</v>
      </c>
      <c r="N221" s="370"/>
    </row>
    <row r="222" spans="1:14">
      <c r="A222" s="113" t="s">
        <v>587</v>
      </c>
      <c r="B222" s="113" t="s">
        <v>388</v>
      </c>
      <c r="C222" s="113">
        <v>2620</v>
      </c>
      <c r="D222" s="113">
        <v>2719</v>
      </c>
      <c r="E222" s="113">
        <v>2620</v>
      </c>
      <c r="F222" s="113">
        <v>2703.35</v>
      </c>
      <c r="G222" s="113">
        <v>2719</v>
      </c>
      <c r="H222" s="113">
        <v>2660.35</v>
      </c>
      <c r="I222" s="113">
        <v>1835</v>
      </c>
      <c r="J222" s="113">
        <v>4950809.5999999996</v>
      </c>
      <c r="K222" s="115">
        <v>43399</v>
      </c>
      <c r="L222" s="113">
        <v>470</v>
      </c>
      <c r="M222" s="113" t="s">
        <v>588</v>
      </c>
      <c r="N222" s="370"/>
    </row>
    <row r="223" spans="1:14">
      <c r="A223" s="113" t="s">
        <v>589</v>
      </c>
      <c r="B223" s="113" t="s">
        <v>388</v>
      </c>
      <c r="C223" s="113">
        <v>518.5</v>
      </c>
      <c r="D223" s="113">
        <v>534.25</v>
      </c>
      <c r="E223" s="113">
        <v>513.54999999999995</v>
      </c>
      <c r="F223" s="113">
        <v>528.4</v>
      </c>
      <c r="G223" s="113">
        <v>525</v>
      </c>
      <c r="H223" s="113">
        <v>518.1</v>
      </c>
      <c r="I223" s="113">
        <v>10324</v>
      </c>
      <c r="J223" s="113">
        <v>5435497.0999999996</v>
      </c>
      <c r="K223" s="115">
        <v>43399</v>
      </c>
      <c r="L223" s="113">
        <v>1609</v>
      </c>
      <c r="M223" s="113" t="s">
        <v>590</v>
      </c>
      <c r="N223" s="370"/>
    </row>
    <row r="224" spans="1:14">
      <c r="A224" s="113" t="s">
        <v>591</v>
      </c>
      <c r="B224" s="113" t="s">
        <v>388</v>
      </c>
      <c r="C224" s="113">
        <v>120</v>
      </c>
      <c r="D224" s="113">
        <v>121</v>
      </c>
      <c r="E224" s="113">
        <v>116</v>
      </c>
      <c r="F224" s="113">
        <v>117.4</v>
      </c>
      <c r="G224" s="113">
        <v>117</v>
      </c>
      <c r="H224" s="113">
        <v>117.55</v>
      </c>
      <c r="I224" s="113">
        <v>211311</v>
      </c>
      <c r="J224" s="113">
        <v>25035745.399999999</v>
      </c>
      <c r="K224" s="115">
        <v>43399</v>
      </c>
      <c r="L224" s="113">
        <v>2852</v>
      </c>
      <c r="M224" s="113" t="s">
        <v>592</v>
      </c>
      <c r="N224" s="370"/>
    </row>
    <row r="225" spans="1:14">
      <c r="A225" s="113" t="s">
        <v>593</v>
      </c>
      <c r="B225" s="113" t="s">
        <v>2767</v>
      </c>
      <c r="C225" s="113">
        <v>82.35</v>
      </c>
      <c r="D225" s="113">
        <v>82.35</v>
      </c>
      <c r="E225" s="113">
        <v>82.35</v>
      </c>
      <c r="F225" s="113">
        <v>82.35</v>
      </c>
      <c r="G225" s="113">
        <v>82.35</v>
      </c>
      <c r="H225" s="113">
        <v>86.65</v>
      </c>
      <c r="I225" s="113">
        <v>98588</v>
      </c>
      <c r="J225" s="113">
        <v>8118721.7999999998</v>
      </c>
      <c r="K225" s="115">
        <v>43399</v>
      </c>
      <c r="L225" s="113">
        <v>601</v>
      </c>
      <c r="M225" s="113" t="s">
        <v>594</v>
      </c>
      <c r="N225" s="370"/>
    </row>
    <row r="226" spans="1:14">
      <c r="A226" s="113" t="s">
        <v>2298</v>
      </c>
      <c r="B226" s="113" t="s">
        <v>388</v>
      </c>
      <c r="C226" s="113">
        <v>255</v>
      </c>
      <c r="D226" s="113">
        <v>264</v>
      </c>
      <c r="E226" s="113">
        <v>252.1</v>
      </c>
      <c r="F226" s="113">
        <v>256.75</v>
      </c>
      <c r="G226" s="113">
        <v>256.10000000000002</v>
      </c>
      <c r="H226" s="113">
        <v>255.45</v>
      </c>
      <c r="I226" s="113">
        <v>91600</v>
      </c>
      <c r="J226" s="113">
        <v>23537988.5</v>
      </c>
      <c r="K226" s="115">
        <v>43399</v>
      </c>
      <c r="L226" s="113">
        <v>3029</v>
      </c>
      <c r="M226" s="113" t="s">
        <v>3159</v>
      </c>
      <c r="N226" s="370"/>
    </row>
    <row r="227" spans="1:14">
      <c r="A227" s="113" t="s">
        <v>52</v>
      </c>
      <c r="B227" s="113" t="s">
        <v>388</v>
      </c>
      <c r="C227" s="113">
        <v>18890</v>
      </c>
      <c r="D227" s="113">
        <v>19015.7</v>
      </c>
      <c r="E227" s="113">
        <v>18285.3</v>
      </c>
      <c r="F227" s="113">
        <v>18609.8</v>
      </c>
      <c r="G227" s="113">
        <v>18800</v>
      </c>
      <c r="H227" s="113">
        <v>19031.8</v>
      </c>
      <c r="I227" s="113">
        <v>34083</v>
      </c>
      <c r="J227" s="113">
        <v>635429898.10000002</v>
      </c>
      <c r="K227" s="115">
        <v>43399</v>
      </c>
      <c r="L227" s="113">
        <v>12715</v>
      </c>
      <c r="M227" s="113" t="s">
        <v>595</v>
      </c>
      <c r="N227" s="370"/>
    </row>
    <row r="228" spans="1:14">
      <c r="A228" s="113" t="s">
        <v>53</v>
      </c>
      <c r="B228" s="113" t="s">
        <v>388</v>
      </c>
      <c r="C228" s="113">
        <v>277.25</v>
      </c>
      <c r="D228" s="113">
        <v>280.5</v>
      </c>
      <c r="E228" s="113">
        <v>266.5</v>
      </c>
      <c r="F228" s="113">
        <v>275.2</v>
      </c>
      <c r="G228" s="113">
        <v>280.39999999999998</v>
      </c>
      <c r="H228" s="113">
        <v>277</v>
      </c>
      <c r="I228" s="113">
        <v>7291686</v>
      </c>
      <c r="J228" s="113">
        <v>1990806781.75</v>
      </c>
      <c r="K228" s="115">
        <v>43399</v>
      </c>
      <c r="L228" s="113">
        <v>89791</v>
      </c>
      <c r="M228" s="113" t="s">
        <v>596</v>
      </c>
      <c r="N228" s="370"/>
    </row>
    <row r="229" spans="1:14">
      <c r="A229" s="113" t="s">
        <v>597</v>
      </c>
      <c r="B229" s="113" t="s">
        <v>388</v>
      </c>
      <c r="C229" s="113">
        <v>37.799999999999997</v>
      </c>
      <c r="D229" s="113">
        <v>38.9</v>
      </c>
      <c r="E229" s="113">
        <v>37.200000000000003</v>
      </c>
      <c r="F229" s="113">
        <v>37.9</v>
      </c>
      <c r="G229" s="113">
        <v>37.9</v>
      </c>
      <c r="H229" s="113">
        <v>37.5</v>
      </c>
      <c r="I229" s="113">
        <v>64789</v>
      </c>
      <c r="J229" s="113">
        <v>2461201.2000000002</v>
      </c>
      <c r="K229" s="115">
        <v>43399</v>
      </c>
      <c r="L229" s="113">
        <v>635</v>
      </c>
      <c r="M229" s="113" t="s">
        <v>598</v>
      </c>
      <c r="N229" s="370"/>
    </row>
    <row r="230" spans="1:14">
      <c r="A230" s="113" t="s">
        <v>2765</v>
      </c>
      <c r="B230" s="113" t="s">
        <v>2767</v>
      </c>
      <c r="C230" s="113">
        <v>15</v>
      </c>
      <c r="D230" s="113">
        <v>15.2</v>
      </c>
      <c r="E230" s="113">
        <v>14.1</v>
      </c>
      <c r="F230" s="113">
        <v>14.1</v>
      </c>
      <c r="G230" s="113">
        <v>14.1</v>
      </c>
      <c r="H230" s="113">
        <v>14.8</v>
      </c>
      <c r="I230" s="113">
        <v>97509</v>
      </c>
      <c r="J230" s="113">
        <v>1392695.45</v>
      </c>
      <c r="K230" s="115">
        <v>43399</v>
      </c>
      <c r="L230" s="113">
        <v>285</v>
      </c>
      <c r="M230" s="113" t="s">
        <v>2796</v>
      </c>
      <c r="N230" s="370"/>
    </row>
    <row r="231" spans="1:14">
      <c r="A231" s="113" t="s">
        <v>599</v>
      </c>
      <c r="B231" s="113" t="s">
        <v>388</v>
      </c>
      <c r="C231" s="113">
        <v>167</v>
      </c>
      <c r="D231" s="113">
        <v>168</v>
      </c>
      <c r="E231" s="113">
        <v>160.1</v>
      </c>
      <c r="F231" s="113">
        <v>162.9</v>
      </c>
      <c r="G231" s="113">
        <v>161.6</v>
      </c>
      <c r="H231" s="113">
        <v>170.7</v>
      </c>
      <c r="I231" s="113">
        <v>34019</v>
      </c>
      <c r="J231" s="113">
        <v>5613289.0499999998</v>
      </c>
      <c r="K231" s="115">
        <v>43399</v>
      </c>
      <c r="L231" s="113">
        <v>1179</v>
      </c>
      <c r="M231" s="113" t="s">
        <v>600</v>
      </c>
      <c r="N231" s="370"/>
    </row>
    <row r="232" spans="1:14">
      <c r="A232" s="113" t="s">
        <v>193</v>
      </c>
      <c r="B232" s="113" t="s">
        <v>388</v>
      </c>
      <c r="C232" s="113">
        <v>5339.45</v>
      </c>
      <c r="D232" s="113">
        <v>5389</v>
      </c>
      <c r="E232" s="113">
        <v>5257.2</v>
      </c>
      <c r="F232" s="113">
        <v>5320.5</v>
      </c>
      <c r="G232" s="113">
        <v>5317.8</v>
      </c>
      <c r="H232" s="113">
        <v>5309.3</v>
      </c>
      <c r="I232" s="113">
        <v>133717</v>
      </c>
      <c r="J232" s="113">
        <v>712842960.35000002</v>
      </c>
      <c r="K232" s="115">
        <v>43399</v>
      </c>
      <c r="L232" s="113">
        <v>24240</v>
      </c>
      <c r="M232" s="113" t="s">
        <v>601</v>
      </c>
      <c r="N232" s="370"/>
    </row>
    <row r="233" spans="1:14">
      <c r="A233" s="113" t="s">
        <v>2271</v>
      </c>
      <c r="B233" s="113" t="s">
        <v>388</v>
      </c>
      <c r="C233" s="113">
        <v>120</v>
      </c>
      <c r="D233" s="113">
        <v>120.3</v>
      </c>
      <c r="E233" s="113">
        <v>115.05</v>
      </c>
      <c r="F233" s="113">
        <v>116.15</v>
      </c>
      <c r="G233" s="113">
        <v>115.05</v>
      </c>
      <c r="H233" s="113">
        <v>119.2</v>
      </c>
      <c r="I233" s="113">
        <v>2392</v>
      </c>
      <c r="J233" s="113">
        <v>279905.55</v>
      </c>
      <c r="K233" s="115">
        <v>43399</v>
      </c>
      <c r="L233" s="113">
        <v>105</v>
      </c>
      <c r="M233" s="113" t="s">
        <v>2275</v>
      </c>
      <c r="N233" s="370"/>
    </row>
    <row r="234" spans="1:14">
      <c r="A234" s="113" t="s">
        <v>602</v>
      </c>
      <c r="B234" s="113" t="s">
        <v>388</v>
      </c>
      <c r="C234" s="113">
        <v>52.25</v>
      </c>
      <c r="D234" s="113">
        <v>53.6</v>
      </c>
      <c r="E234" s="113">
        <v>52.15</v>
      </c>
      <c r="F234" s="113">
        <v>52.45</v>
      </c>
      <c r="G234" s="113">
        <v>52.3</v>
      </c>
      <c r="H234" s="113">
        <v>52.45</v>
      </c>
      <c r="I234" s="113">
        <v>17767</v>
      </c>
      <c r="J234" s="113">
        <v>939789.8</v>
      </c>
      <c r="K234" s="115">
        <v>43399</v>
      </c>
      <c r="L234" s="113">
        <v>408</v>
      </c>
      <c r="M234" s="113" t="s">
        <v>603</v>
      </c>
      <c r="N234" s="370"/>
    </row>
    <row r="235" spans="1:14">
      <c r="A235" s="113" t="s">
        <v>256</v>
      </c>
      <c r="B235" s="113" t="s">
        <v>388</v>
      </c>
      <c r="C235" s="113">
        <v>606.85</v>
      </c>
      <c r="D235" s="113">
        <v>607</v>
      </c>
      <c r="E235" s="113">
        <v>590</v>
      </c>
      <c r="F235" s="113">
        <v>597.79999999999995</v>
      </c>
      <c r="G235" s="113">
        <v>597</v>
      </c>
      <c r="H235" s="113">
        <v>603.85</v>
      </c>
      <c r="I235" s="113">
        <v>179064</v>
      </c>
      <c r="J235" s="113">
        <v>106502776.65000001</v>
      </c>
      <c r="K235" s="115">
        <v>43399</v>
      </c>
      <c r="L235" s="113">
        <v>12154</v>
      </c>
      <c r="M235" s="113" t="s">
        <v>2060</v>
      </c>
      <c r="N235" s="370"/>
    </row>
    <row r="236" spans="1:14">
      <c r="A236" s="113" t="s">
        <v>2477</v>
      </c>
      <c r="B236" s="113" t="s">
        <v>388</v>
      </c>
      <c r="C236" s="113">
        <v>2.5</v>
      </c>
      <c r="D236" s="113">
        <v>2.5499999999999998</v>
      </c>
      <c r="E236" s="113">
        <v>2.4</v>
      </c>
      <c r="F236" s="113">
        <v>2.4500000000000002</v>
      </c>
      <c r="G236" s="113">
        <v>2.4500000000000002</v>
      </c>
      <c r="H236" s="113">
        <v>2.5499999999999998</v>
      </c>
      <c r="I236" s="113">
        <v>11905</v>
      </c>
      <c r="J236" s="113">
        <v>29272.85</v>
      </c>
      <c r="K236" s="115">
        <v>43399</v>
      </c>
      <c r="L236" s="113">
        <v>44</v>
      </c>
      <c r="M236" s="113" t="s">
        <v>2478</v>
      </c>
      <c r="N236" s="370"/>
    </row>
    <row r="237" spans="1:14">
      <c r="A237" s="113" t="s">
        <v>604</v>
      </c>
      <c r="B237" s="113" t="s">
        <v>388</v>
      </c>
      <c r="C237" s="113">
        <v>45.8</v>
      </c>
      <c r="D237" s="113">
        <v>45.8</v>
      </c>
      <c r="E237" s="113">
        <v>44.55</v>
      </c>
      <c r="F237" s="113">
        <v>45.15</v>
      </c>
      <c r="G237" s="113">
        <v>44.8</v>
      </c>
      <c r="H237" s="113">
        <v>45.45</v>
      </c>
      <c r="I237" s="113">
        <v>3149</v>
      </c>
      <c r="J237" s="113">
        <v>141974.35</v>
      </c>
      <c r="K237" s="115">
        <v>43399</v>
      </c>
      <c r="L237" s="113">
        <v>35</v>
      </c>
      <c r="M237" s="113" t="s">
        <v>605</v>
      </c>
      <c r="N237" s="370"/>
    </row>
    <row r="238" spans="1:14">
      <c r="A238" s="113" t="s">
        <v>2918</v>
      </c>
      <c r="B238" s="113" t="s">
        <v>388</v>
      </c>
      <c r="C238" s="113">
        <v>2923</v>
      </c>
      <c r="D238" s="113">
        <v>2975</v>
      </c>
      <c r="E238" s="113">
        <v>2923</v>
      </c>
      <c r="F238" s="113">
        <v>2950</v>
      </c>
      <c r="G238" s="113">
        <v>2950</v>
      </c>
      <c r="H238" s="113">
        <v>2933.35</v>
      </c>
      <c r="I238" s="113">
        <v>39</v>
      </c>
      <c r="J238" s="113">
        <v>114976.05</v>
      </c>
      <c r="K238" s="115">
        <v>43399</v>
      </c>
      <c r="L238" s="113">
        <v>10</v>
      </c>
      <c r="M238" s="113" t="s">
        <v>2919</v>
      </c>
      <c r="N238" s="370"/>
    </row>
    <row r="239" spans="1:14">
      <c r="A239" s="113" t="s">
        <v>2972</v>
      </c>
      <c r="B239" s="113" t="s">
        <v>388</v>
      </c>
      <c r="C239" s="113">
        <v>113.59</v>
      </c>
      <c r="D239" s="113">
        <v>113.59</v>
      </c>
      <c r="E239" s="113">
        <v>105.2</v>
      </c>
      <c r="F239" s="113">
        <v>106</v>
      </c>
      <c r="G239" s="113">
        <v>106</v>
      </c>
      <c r="H239" s="113">
        <v>113.59</v>
      </c>
      <c r="I239" s="113">
        <v>64</v>
      </c>
      <c r="J239" s="113">
        <v>6889.35</v>
      </c>
      <c r="K239" s="115">
        <v>43399</v>
      </c>
      <c r="L239" s="113">
        <v>11</v>
      </c>
      <c r="M239" s="113" t="s">
        <v>2973</v>
      </c>
      <c r="N239" s="370"/>
    </row>
    <row r="240" spans="1:14">
      <c r="A240" s="113" t="s">
        <v>2797</v>
      </c>
      <c r="B240" s="113" t="s">
        <v>388</v>
      </c>
      <c r="C240" s="113">
        <v>3.85</v>
      </c>
      <c r="D240" s="113">
        <v>3.85</v>
      </c>
      <c r="E240" s="113">
        <v>3.65</v>
      </c>
      <c r="F240" s="113">
        <v>3.65</v>
      </c>
      <c r="G240" s="113">
        <v>3.7</v>
      </c>
      <c r="H240" s="113">
        <v>3.7</v>
      </c>
      <c r="I240" s="113">
        <v>56843</v>
      </c>
      <c r="J240" s="113">
        <v>211662.4</v>
      </c>
      <c r="K240" s="115">
        <v>43399</v>
      </c>
      <c r="L240" s="113">
        <v>86</v>
      </c>
      <c r="M240" s="113" t="s">
        <v>2798</v>
      </c>
      <c r="N240" s="370"/>
    </row>
    <row r="241" spans="1:14">
      <c r="A241" s="113" t="s">
        <v>2479</v>
      </c>
      <c r="B241" s="113" t="s">
        <v>388</v>
      </c>
      <c r="C241" s="113">
        <v>230</v>
      </c>
      <c r="D241" s="113">
        <v>239.9</v>
      </c>
      <c r="E241" s="113">
        <v>229</v>
      </c>
      <c r="F241" s="113">
        <v>231.05</v>
      </c>
      <c r="G241" s="113">
        <v>230</v>
      </c>
      <c r="H241" s="113">
        <v>234.5</v>
      </c>
      <c r="I241" s="113">
        <v>4216</v>
      </c>
      <c r="J241" s="113">
        <v>985655.25</v>
      </c>
      <c r="K241" s="115">
        <v>43399</v>
      </c>
      <c r="L241" s="113">
        <v>282</v>
      </c>
      <c r="M241" s="113" t="s">
        <v>2480</v>
      </c>
      <c r="N241" s="370"/>
    </row>
    <row r="242" spans="1:14">
      <c r="A242" s="113" t="s">
        <v>3160</v>
      </c>
      <c r="B242" s="113" t="s">
        <v>2767</v>
      </c>
      <c r="C242" s="113">
        <v>14.35</v>
      </c>
      <c r="D242" s="113">
        <v>15.75</v>
      </c>
      <c r="E242" s="113">
        <v>14.35</v>
      </c>
      <c r="F242" s="113">
        <v>15</v>
      </c>
      <c r="G242" s="113">
        <v>15.3</v>
      </c>
      <c r="H242" s="113">
        <v>15.1</v>
      </c>
      <c r="I242" s="113">
        <v>2405</v>
      </c>
      <c r="J242" s="113">
        <v>34611.75</v>
      </c>
      <c r="K242" s="115">
        <v>43399</v>
      </c>
      <c r="L242" s="113">
        <v>21</v>
      </c>
      <c r="M242" s="113" t="s">
        <v>3161</v>
      </c>
      <c r="N242" s="370"/>
    </row>
    <row r="243" spans="1:14">
      <c r="A243" s="113" t="s">
        <v>3162</v>
      </c>
      <c r="B243" s="113" t="s">
        <v>388</v>
      </c>
      <c r="C243" s="113">
        <v>78</v>
      </c>
      <c r="D243" s="113">
        <v>78</v>
      </c>
      <c r="E243" s="113">
        <v>74</v>
      </c>
      <c r="F243" s="113">
        <v>74.55</v>
      </c>
      <c r="G243" s="113">
        <v>74.7</v>
      </c>
      <c r="H243" s="113">
        <v>77</v>
      </c>
      <c r="I243" s="113">
        <v>78276</v>
      </c>
      <c r="J243" s="113">
        <v>5900339</v>
      </c>
      <c r="K243" s="115">
        <v>43399</v>
      </c>
      <c r="L243" s="113">
        <v>1680</v>
      </c>
      <c r="M243" s="113" t="s">
        <v>3163</v>
      </c>
      <c r="N243" s="370"/>
    </row>
    <row r="244" spans="1:14">
      <c r="A244" s="113" t="s">
        <v>195</v>
      </c>
      <c r="B244" s="113" t="s">
        <v>388</v>
      </c>
      <c r="C244" s="113">
        <v>342</v>
      </c>
      <c r="D244" s="113">
        <v>346</v>
      </c>
      <c r="E244" s="113">
        <v>332.25</v>
      </c>
      <c r="F244" s="113">
        <v>337.4</v>
      </c>
      <c r="G244" s="113">
        <v>338</v>
      </c>
      <c r="H244" s="113">
        <v>340.7</v>
      </c>
      <c r="I244" s="113">
        <v>1686930</v>
      </c>
      <c r="J244" s="113">
        <v>571833509.95000005</v>
      </c>
      <c r="K244" s="115">
        <v>43399</v>
      </c>
      <c r="L244" s="113">
        <v>24440</v>
      </c>
      <c r="M244" s="113" t="s">
        <v>606</v>
      </c>
      <c r="N244" s="370"/>
    </row>
    <row r="245" spans="1:14">
      <c r="A245" s="113" t="s">
        <v>2799</v>
      </c>
      <c r="B245" s="113" t="s">
        <v>388</v>
      </c>
      <c r="C245" s="113">
        <v>32.299999999999997</v>
      </c>
      <c r="D245" s="113">
        <v>33</v>
      </c>
      <c r="E245" s="113">
        <v>31.15</v>
      </c>
      <c r="F245" s="113">
        <v>31.25</v>
      </c>
      <c r="G245" s="113">
        <v>31.15</v>
      </c>
      <c r="H245" s="113">
        <v>32.75</v>
      </c>
      <c r="I245" s="113">
        <v>10404</v>
      </c>
      <c r="J245" s="113">
        <v>335579.6</v>
      </c>
      <c r="K245" s="115">
        <v>43399</v>
      </c>
      <c r="L245" s="113">
        <v>61</v>
      </c>
      <c r="M245" s="113" t="s">
        <v>2800</v>
      </c>
      <c r="N245" s="370"/>
    </row>
    <row r="246" spans="1:14">
      <c r="A246" s="113" t="s">
        <v>607</v>
      </c>
      <c r="B246" s="113" t="s">
        <v>388</v>
      </c>
      <c r="C246" s="113">
        <v>43.5</v>
      </c>
      <c r="D246" s="113">
        <v>44.35</v>
      </c>
      <c r="E246" s="113">
        <v>41.9</v>
      </c>
      <c r="F246" s="113">
        <v>43.25</v>
      </c>
      <c r="G246" s="113">
        <v>43.35</v>
      </c>
      <c r="H246" s="113">
        <v>43.4</v>
      </c>
      <c r="I246" s="113">
        <v>227462</v>
      </c>
      <c r="J246" s="113">
        <v>9818592.1500000004</v>
      </c>
      <c r="K246" s="115">
        <v>43399</v>
      </c>
      <c r="L246" s="113">
        <v>2648</v>
      </c>
      <c r="M246" s="113" t="s">
        <v>608</v>
      </c>
      <c r="N246" s="370"/>
    </row>
    <row r="247" spans="1:14">
      <c r="A247" s="113" t="s">
        <v>54</v>
      </c>
      <c r="B247" s="113" t="s">
        <v>388</v>
      </c>
      <c r="C247" s="113">
        <v>214</v>
      </c>
      <c r="D247" s="113">
        <v>215.8</v>
      </c>
      <c r="E247" s="113">
        <v>209.25</v>
      </c>
      <c r="F247" s="113">
        <v>212.55</v>
      </c>
      <c r="G247" s="113">
        <v>211.05</v>
      </c>
      <c r="H247" s="113">
        <v>211.65</v>
      </c>
      <c r="I247" s="113">
        <v>5676171</v>
      </c>
      <c r="J247" s="113">
        <v>1208163943.05</v>
      </c>
      <c r="K247" s="115">
        <v>43399</v>
      </c>
      <c r="L247" s="113">
        <v>40440</v>
      </c>
      <c r="M247" s="113" t="s">
        <v>609</v>
      </c>
      <c r="N247" s="370"/>
    </row>
    <row r="248" spans="1:14">
      <c r="A248" s="113" t="s">
        <v>2481</v>
      </c>
      <c r="B248" s="113" t="s">
        <v>388</v>
      </c>
      <c r="C248" s="113">
        <v>26</v>
      </c>
      <c r="D248" s="113">
        <v>27.15</v>
      </c>
      <c r="E248" s="113">
        <v>24.5</v>
      </c>
      <c r="F248" s="113">
        <v>25.15</v>
      </c>
      <c r="G248" s="113">
        <v>24.8</v>
      </c>
      <c r="H248" s="113">
        <v>26.2</v>
      </c>
      <c r="I248" s="113">
        <v>64532</v>
      </c>
      <c r="J248" s="113">
        <v>1627163.9</v>
      </c>
      <c r="K248" s="115">
        <v>43399</v>
      </c>
      <c r="L248" s="113">
        <v>191</v>
      </c>
      <c r="M248" s="113" t="s">
        <v>2482</v>
      </c>
      <c r="N248" s="370"/>
    </row>
    <row r="249" spans="1:14">
      <c r="A249" s="113" t="s">
        <v>610</v>
      </c>
      <c r="B249" s="113" t="s">
        <v>388</v>
      </c>
      <c r="C249" s="113">
        <v>255.3</v>
      </c>
      <c r="D249" s="113">
        <v>263.2</v>
      </c>
      <c r="E249" s="113">
        <v>246</v>
      </c>
      <c r="F249" s="113">
        <v>255.2</v>
      </c>
      <c r="G249" s="113">
        <v>253.5</v>
      </c>
      <c r="H249" s="113">
        <v>256.95</v>
      </c>
      <c r="I249" s="113">
        <v>2228229</v>
      </c>
      <c r="J249" s="113">
        <v>566891820.95000005</v>
      </c>
      <c r="K249" s="115">
        <v>43399</v>
      </c>
      <c r="L249" s="113">
        <v>26061</v>
      </c>
      <c r="M249" s="113" t="s">
        <v>2306</v>
      </c>
      <c r="N249" s="370"/>
    </row>
    <row r="250" spans="1:14">
      <c r="A250" s="113" t="s">
        <v>2801</v>
      </c>
      <c r="B250" s="113" t="s">
        <v>388</v>
      </c>
      <c r="C250" s="113">
        <v>125.35</v>
      </c>
      <c r="D250" s="113">
        <v>129.5</v>
      </c>
      <c r="E250" s="113">
        <v>125.3</v>
      </c>
      <c r="F250" s="113">
        <v>126</v>
      </c>
      <c r="G250" s="113">
        <v>129.5</v>
      </c>
      <c r="H250" s="113">
        <v>127.95</v>
      </c>
      <c r="I250" s="113">
        <v>55260</v>
      </c>
      <c r="J250" s="113">
        <v>6963995.25</v>
      </c>
      <c r="K250" s="115">
        <v>43399</v>
      </c>
      <c r="L250" s="113">
        <v>177</v>
      </c>
      <c r="M250" s="113" t="s">
        <v>2802</v>
      </c>
      <c r="N250" s="370"/>
    </row>
    <row r="251" spans="1:14">
      <c r="A251" s="113" t="s">
        <v>2281</v>
      </c>
      <c r="B251" s="113" t="s">
        <v>388</v>
      </c>
      <c r="C251" s="113">
        <v>176.1</v>
      </c>
      <c r="D251" s="113">
        <v>180.95</v>
      </c>
      <c r="E251" s="113">
        <v>171.1</v>
      </c>
      <c r="F251" s="113">
        <v>180.1</v>
      </c>
      <c r="G251" s="113">
        <v>180.15</v>
      </c>
      <c r="H251" s="113">
        <v>178.05</v>
      </c>
      <c r="I251" s="113">
        <v>46162</v>
      </c>
      <c r="J251" s="113">
        <v>8173380.4000000004</v>
      </c>
      <c r="K251" s="115">
        <v>43399</v>
      </c>
      <c r="L251" s="113">
        <v>1595</v>
      </c>
      <c r="M251" s="113" t="s">
        <v>2282</v>
      </c>
      <c r="N251" s="370"/>
    </row>
    <row r="252" spans="1:14">
      <c r="A252" s="113" t="s">
        <v>611</v>
      </c>
      <c r="B252" s="113" t="s">
        <v>388</v>
      </c>
      <c r="C252" s="113">
        <v>462.1</v>
      </c>
      <c r="D252" s="113">
        <v>464.75</v>
      </c>
      <c r="E252" s="113">
        <v>444</v>
      </c>
      <c r="F252" s="113">
        <v>450.45</v>
      </c>
      <c r="G252" s="113">
        <v>448.75</v>
      </c>
      <c r="H252" s="113">
        <v>462.1</v>
      </c>
      <c r="I252" s="113">
        <v>1079152</v>
      </c>
      <c r="J252" s="113">
        <v>487368315.75</v>
      </c>
      <c r="K252" s="115">
        <v>43399</v>
      </c>
      <c r="L252" s="113">
        <v>22164</v>
      </c>
      <c r="M252" s="113" t="s">
        <v>612</v>
      </c>
      <c r="N252" s="370"/>
    </row>
    <row r="253" spans="1:14">
      <c r="A253" s="113" t="s">
        <v>613</v>
      </c>
      <c r="B253" s="113" t="s">
        <v>388</v>
      </c>
      <c r="C253" s="113">
        <v>396.2</v>
      </c>
      <c r="D253" s="113">
        <v>402.95</v>
      </c>
      <c r="E253" s="113">
        <v>386.9</v>
      </c>
      <c r="F253" s="113">
        <v>396.3</v>
      </c>
      <c r="G253" s="113">
        <v>395</v>
      </c>
      <c r="H253" s="113">
        <v>398.55</v>
      </c>
      <c r="I253" s="113">
        <v>13164</v>
      </c>
      <c r="J253" s="113">
        <v>5215689.1500000004</v>
      </c>
      <c r="K253" s="115">
        <v>43399</v>
      </c>
      <c r="L253" s="113">
        <v>1149</v>
      </c>
      <c r="M253" s="113" t="s">
        <v>3164</v>
      </c>
      <c r="N253" s="370"/>
    </row>
    <row r="254" spans="1:14">
      <c r="A254" s="113" t="s">
        <v>2047</v>
      </c>
      <c r="B254" s="113" t="s">
        <v>388</v>
      </c>
      <c r="C254" s="113">
        <v>219.95</v>
      </c>
      <c r="D254" s="113">
        <v>219.95</v>
      </c>
      <c r="E254" s="113">
        <v>211.45</v>
      </c>
      <c r="F254" s="113">
        <v>216.5</v>
      </c>
      <c r="G254" s="113">
        <v>217.95</v>
      </c>
      <c r="H254" s="113">
        <v>216.7</v>
      </c>
      <c r="I254" s="113">
        <v>288</v>
      </c>
      <c r="J254" s="113">
        <v>62778.400000000001</v>
      </c>
      <c r="K254" s="115">
        <v>43399</v>
      </c>
      <c r="L254" s="113">
        <v>31</v>
      </c>
      <c r="M254" s="113" t="s">
        <v>2048</v>
      </c>
      <c r="N254" s="370"/>
    </row>
    <row r="255" spans="1:14">
      <c r="A255" s="113" t="s">
        <v>614</v>
      </c>
      <c r="B255" s="113" t="s">
        <v>388</v>
      </c>
      <c r="C255" s="113">
        <v>374.55</v>
      </c>
      <c r="D255" s="113">
        <v>374.55</v>
      </c>
      <c r="E255" s="113">
        <v>360.5</v>
      </c>
      <c r="F255" s="113">
        <v>361.9</v>
      </c>
      <c r="G255" s="113">
        <v>363.5</v>
      </c>
      <c r="H255" s="113">
        <v>370.85</v>
      </c>
      <c r="I255" s="113">
        <v>201764</v>
      </c>
      <c r="J255" s="113">
        <v>73579109.099999994</v>
      </c>
      <c r="K255" s="115">
        <v>43399</v>
      </c>
      <c r="L255" s="113">
        <v>1996</v>
      </c>
      <c r="M255" s="113" t="s">
        <v>615</v>
      </c>
      <c r="N255" s="370"/>
    </row>
    <row r="256" spans="1:14">
      <c r="A256" s="113" t="s">
        <v>616</v>
      </c>
      <c r="B256" s="113" t="s">
        <v>388</v>
      </c>
      <c r="C256" s="113">
        <v>70.05</v>
      </c>
      <c r="D256" s="113">
        <v>73.45</v>
      </c>
      <c r="E256" s="113">
        <v>70</v>
      </c>
      <c r="F256" s="113">
        <v>71.45</v>
      </c>
      <c r="G256" s="113">
        <v>71.95</v>
      </c>
      <c r="H256" s="113">
        <v>70.45</v>
      </c>
      <c r="I256" s="113">
        <v>10979</v>
      </c>
      <c r="J256" s="113">
        <v>788501.9</v>
      </c>
      <c r="K256" s="115">
        <v>43399</v>
      </c>
      <c r="L256" s="113">
        <v>168</v>
      </c>
      <c r="M256" s="113" t="s">
        <v>617</v>
      </c>
      <c r="N256" s="370"/>
    </row>
    <row r="257" spans="1:14">
      <c r="A257" s="113" t="s">
        <v>618</v>
      </c>
      <c r="B257" s="113" t="s">
        <v>388</v>
      </c>
      <c r="C257" s="113">
        <v>1112.1500000000001</v>
      </c>
      <c r="D257" s="113">
        <v>1112.1500000000001</v>
      </c>
      <c r="E257" s="113">
        <v>1064.25</v>
      </c>
      <c r="F257" s="113">
        <v>1067.1500000000001</v>
      </c>
      <c r="G257" s="113">
        <v>1071</v>
      </c>
      <c r="H257" s="113">
        <v>1122.2</v>
      </c>
      <c r="I257" s="113">
        <v>16438</v>
      </c>
      <c r="J257" s="113">
        <v>17710070</v>
      </c>
      <c r="K257" s="115">
        <v>43399</v>
      </c>
      <c r="L257" s="113">
        <v>1993</v>
      </c>
      <c r="M257" s="113" t="s">
        <v>619</v>
      </c>
      <c r="N257" s="370"/>
    </row>
    <row r="258" spans="1:14">
      <c r="A258" s="113" t="s">
        <v>2483</v>
      </c>
      <c r="B258" s="113" t="s">
        <v>388</v>
      </c>
      <c r="C258" s="113">
        <v>1.1000000000000001</v>
      </c>
      <c r="D258" s="113">
        <v>1.1499999999999999</v>
      </c>
      <c r="E258" s="113">
        <v>1.05</v>
      </c>
      <c r="F258" s="113">
        <v>1.1000000000000001</v>
      </c>
      <c r="G258" s="113">
        <v>1.1499999999999999</v>
      </c>
      <c r="H258" s="113">
        <v>1.1000000000000001</v>
      </c>
      <c r="I258" s="113">
        <v>556834</v>
      </c>
      <c r="J258" s="113">
        <v>609477.15</v>
      </c>
      <c r="K258" s="115">
        <v>43399</v>
      </c>
      <c r="L258" s="113">
        <v>164</v>
      </c>
      <c r="M258" s="113" t="s">
        <v>2484</v>
      </c>
      <c r="N258" s="370"/>
    </row>
    <row r="259" spans="1:14">
      <c r="A259" s="113" t="s">
        <v>233</v>
      </c>
      <c r="B259" s="113" t="s">
        <v>388</v>
      </c>
      <c r="C259" s="113">
        <v>145</v>
      </c>
      <c r="D259" s="113">
        <v>149</v>
      </c>
      <c r="E259" s="113">
        <v>142.25</v>
      </c>
      <c r="F259" s="113">
        <v>145.25</v>
      </c>
      <c r="G259" s="113">
        <v>145.5</v>
      </c>
      <c r="H259" s="113">
        <v>146.9</v>
      </c>
      <c r="I259" s="113">
        <v>1012026</v>
      </c>
      <c r="J259" s="113">
        <v>147511241.75</v>
      </c>
      <c r="K259" s="115">
        <v>43399</v>
      </c>
      <c r="L259" s="113">
        <v>14322</v>
      </c>
      <c r="M259" s="113" t="s">
        <v>3165</v>
      </c>
      <c r="N259" s="370"/>
    </row>
    <row r="260" spans="1:14">
      <c r="A260" s="113" t="s">
        <v>2485</v>
      </c>
      <c r="B260" s="113" t="s">
        <v>388</v>
      </c>
      <c r="C260" s="113">
        <v>1.8</v>
      </c>
      <c r="D260" s="113">
        <v>1.85</v>
      </c>
      <c r="E260" s="113">
        <v>1.7</v>
      </c>
      <c r="F260" s="113">
        <v>1.7</v>
      </c>
      <c r="G260" s="113">
        <v>1.75</v>
      </c>
      <c r="H260" s="113">
        <v>1.8</v>
      </c>
      <c r="I260" s="113">
        <v>96454</v>
      </c>
      <c r="J260" s="113">
        <v>166863.5</v>
      </c>
      <c r="K260" s="115">
        <v>43399</v>
      </c>
      <c r="L260" s="113">
        <v>91</v>
      </c>
      <c r="M260" s="113" t="s">
        <v>2486</v>
      </c>
      <c r="N260" s="370"/>
    </row>
    <row r="261" spans="1:14">
      <c r="A261" s="113" t="s">
        <v>2487</v>
      </c>
      <c r="B261" s="113" t="s">
        <v>388</v>
      </c>
      <c r="C261" s="113">
        <v>7.3</v>
      </c>
      <c r="D261" s="113">
        <v>7.45</v>
      </c>
      <c r="E261" s="113">
        <v>7.2</v>
      </c>
      <c r="F261" s="113">
        <v>7.4</v>
      </c>
      <c r="G261" s="113">
        <v>7.4</v>
      </c>
      <c r="H261" s="113">
        <v>7.3</v>
      </c>
      <c r="I261" s="113">
        <v>11628</v>
      </c>
      <c r="J261" s="113">
        <v>85024.1</v>
      </c>
      <c r="K261" s="115">
        <v>43399</v>
      </c>
      <c r="L261" s="113">
        <v>50</v>
      </c>
      <c r="M261" s="113" t="s">
        <v>2488</v>
      </c>
      <c r="N261" s="370"/>
    </row>
    <row r="262" spans="1:14">
      <c r="A262" s="113" t="s">
        <v>620</v>
      </c>
      <c r="B262" s="113" t="s">
        <v>388</v>
      </c>
      <c r="C262" s="113">
        <v>226.35</v>
      </c>
      <c r="D262" s="113">
        <v>235.45</v>
      </c>
      <c r="E262" s="113">
        <v>226</v>
      </c>
      <c r="F262" s="113">
        <v>233.8</v>
      </c>
      <c r="G262" s="113">
        <v>232.7</v>
      </c>
      <c r="H262" s="113">
        <v>225.95</v>
      </c>
      <c r="I262" s="113">
        <v>46011</v>
      </c>
      <c r="J262" s="113">
        <v>10590997</v>
      </c>
      <c r="K262" s="115">
        <v>43399</v>
      </c>
      <c r="L262" s="113">
        <v>3904</v>
      </c>
      <c r="M262" s="113" t="s">
        <v>621</v>
      </c>
      <c r="N262" s="370"/>
    </row>
    <row r="263" spans="1:14">
      <c r="A263" s="113" t="s">
        <v>2172</v>
      </c>
      <c r="B263" s="113" t="s">
        <v>388</v>
      </c>
      <c r="C263" s="113">
        <v>240.9</v>
      </c>
      <c r="D263" s="113">
        <v>241</v>
      </c>
      <c r="E263" s="113">
        <v>233.75</v>
      </c>
      <c r="F263" s="113">
        <v>238.9</v>
      </c>
      <c r="G263" s="113">
        <v>238.4</v>
      </c>
      <c r="H263" s="113">
        <v>239.45</v>
      </c>
      <c r="I263" s="113">
        <v>140773</v>
      </c>
      <c r="J263" s="113">
        <v>33448297.449999999</v>
      </c>
      <c r="K263" s="115">
        <v>43399</v>
      </c>
      <c r="L263" s="113">
        <v>2535</v>
      </c>
      <c r="M263" s="113" t="s">
        <v>2173</v>
      </c>
      <c r="N263" s="370"/>
    </row>
    <row r="264" spans="1:14">
      <c r="A264" s="113" t="s">
        <v>232</v>
      </c>
      <c r="B264" s="113" t="s">
        <v>388</v>
      </c>
      <c r="C264" s="113">
        <v>989.95</v>
      </c>
      <c r="D264" s="113">
        <v>1117.5999999999999</v>
      </c>
      <c r="E264" s="113">
        <v>985.85</v>
      </c>
      <c r="F264" s="113">
        <v>1106.05</v>
      </c>
      <c r="G264" s="113">
        <v>1104.45</v>
      </c>
      <c r="H264" s="113">
        <v>1016</v>
      </c>
      <c r="I264" s="113">
        <v>3141234</v>
      </c>
      <c r="J264" s="113">
        <v>3358450259.25</v>
      </c>
      <c r="K264" s="115">
        <v>43399</v>
      </c>
      <c r="L264" s="113">
        <v>96326</v>
      </c>
      <c r="M264" s="113" t="s">
        <v>622</v>
      </c>
      <c r="N264" s="370"/>
    </row>
    <row r="265" spans="1:14">
      <c r="A265" s="113" t="s">
        <v>2489</v>
      </c>
      <c r="B265" s="113" t="s">
        <v>388</v>
      </c>
      <c r="C265" s="113">
        <v>13</v>
      </c>
      <c r="D265" s="113">
        <v>13.5</v>
      </c>
      <c r="E265" s="113">
        <v>12.3</v>
      </c>
      <c r="F265" s="113">
        <v>12.95</v>
      </c>
      <c r="G265" s="113">
        <v>13.1</v>
      </c>
      <c r="H265" s="113">
        <v>13</v>
      </c>
      <c r="I265" s="113">
        <v>11942</v>
      </c>
      <c r="J265" s="113">
        <v>154397.75</v>
      </c>
      <c r="K265" s="115">
        <v>43399</v>
      </c>
      <c r="L265" s="113">
        <v>90</v>
      </c>
      <c r="M265" s="113" t="s">
        <v>2490</v>
      </c>
      <c r="N265" s="370"/>
    </row>
    <row r="266" spans="1:14">
      <c r="A266" s="113" t="s">
        <v>2364</v>
      </c>
      <c r="B266" s="113" t="s">
        <v>388</v>
      </c>
      <c r="C266" s="113">
        <v>9</v>
      </c>
      <c r="D266" s="113">
        <v>9.3000000000000007</v>
      </c>
      <c r="E266" s="113">
        <v>8.9</v>
      </c>
      <c r="F266" s="113">
        <v>9.15</v>
      </c>
      <c r="G266" s="113">
        <v>9.25</v>
      </c>
      <c r="H266" s="113">
        <v>9.0500000000000007</v>
      </c>
      <c r="I266" s="113">
        <v>14581</v>
      </c>
      <c r="J266" s="113">
        <v>130237.55</v>
      </c>
      <c r="K266" s="115">
        <v>43399</v>
      </c>
      <c r="L266" s="113">
        <v>40</v>
      </c>
      <c r="M266" s="113" t="s">
        <v>2365</v>
      </c>
      <c r="N266" s="370"/>
    </row>
    <row r="267" spans="1:14">
      <c r="A267" s="113" t="s">
        <v>3166</v>
      </c>
      <c r="B267" s="113" t="s">
        <v>388</v>
      </c>
      <c r="C267" s="113">
        <v>8.5500000000000007</v>
      </c>
      <c r="D267" s="113">
        <v>8.5500000000000007</v>
      </c>
      <c r="E267" s="113">
        <v>8.0500000000000007</v>
      </c>
      <c r="F267" s="113">
        <v>8.3000000000000007</v>
      </c>
      <c r="G267" s="113">
        <v>8.3000000000000007</v>
      </c>
      <c r="H267" s="113">
        <v>8.4</v>
      </c>
      <c r="I267" s="113">
        <v>9470</v>
      </c>
      <c r="J267" s="113">
        <v>77824.149999999994</v>
      </c>
      <c r="K267" s="115">
        <v>43399</v>
      </c>
      <c r="L267" s="113">
        <v>80</v>
      </c>
      <c r="M267" s="113" t="s">
        <v>3167</v>
      </c>
      <c r="N267" s="370"/>
    </row>
    <row r="268" spans="1:14">
      <c r="A268" s="113" t="s">
        <v>623</v>
      </c>
      <c r="B268" s="113" t="s">
        <v>388</v>
      </c>
      <c r="C268" s="113">
        <v>244.05</v>
      </c>
      <c r="D268" s="113">
        <v>251.25</v>
      </c>
      <c r="E268" s="113">
        <v>238.45</v>
      </c>
      <c r="F268" s="113">
        <v>246.1</v>
      </c>
      <c r="G268" s="113">
        <v>246.9</v>
      </c>
      <c r="H268" s="113">
        <v>244.7</v>
      </c>
      <c r="I268" s="113">
        <v>24823</v>
      </c>
      <c r="J268" s="113">
        <v>6109545.4000000004</v>
      </c>
      <c r="K268" s="115">
        <v>43399</v>
      </c>
      <c r="L268" s="113">
        <v>873</v>
      </c>
      <c r="M268" s="113" t="s">
        <v>624</v>
      </c>
      <c r="N268" s="370"/>
    </row>
    <row r="269" spans="1:14">
      <c r="A269" s="113" t="s">
        <v>2366</v>
      </c>
      <c r="B269" s="113" t="s">
        <v>388</v>
      </c>
      <c r="C269" s="113">
        <v>6.05</v>
      </c>
      <c r="D269" s="113">
        <v>6.2</v>
      </c>
      <c r="E269" s="113">
        <v>5.9</v>
      </c>
      <c r="F269" s="113">
        <v>6.1</v>
      </c>
      <c r="G269" s="113">
        <v>6.1</v>
      </c>
      <c r="H269" s="113">
        <v>6.1</v>
      </c>
      <c r="I269" s="113">
        <v>99013</v>
      </c>
      <c r="J269" s="113">
        <v>600760</v>
      </c>
      <c r="K269" s="115">
        <v>43399</v>
      </c>
      <c r="L269" s="113">
        <v>171</v>
      </c>
      <c r="M269" s="113" t="s">
        <v>2367</v>
      </c>
      <c r="N269" s="370"/>
    </row>
    <row r="270" spans="1:14">
      <c r="A270" s="113" t="s">
        <v>625</v>
      </c>
      <c r="B270" s="113" t="s">
        <v>388</v>
      </c>
      <c r="C270" s="113">
        <v>29.5</v>
      </c>
      <c r="D270" s="113">
        <v>29.8</v>
      </c>
      <c r="E270" s="113">
        <v>29.2</v>
      </c>
      <c r="F270" s="113">
        <v>29.3</v>
      </c>
      <c r="G270" s="113">
        <v>29.35</v>
      </c>
      <c r="H270" s="113">
        <v>29.4</v>
      </c>
      <c r="I270" s="113">
        <v>306513</v>
      </c>
      <c r="J270" s="113">
        <v>9010956.0500000007</v>
      </c>
      <c r="K270" s="115">
        <v>43399</v>
      </c>
      <c r="L270" s="113">
        <v>1599</v>
      </c>
      <c r="M270" s="113" t="s">
        <v>626</v>
      </c>
      <c r="N270" s="370"/>
    </row>
    <row r="271" spans="1:14">
      <c r="A271" s="113" t="s">
        <v>2675</v>
      </c>
      <c r="B271" s="113" t="s">
        <v>388</v>
      </c>
      <c r="C271" s="113">
        <v>41.3</v>
      </c>
      <c r="D271" s="113">
        <v>41.3</v>
      </c>
      <c r="E271" s="113">
        <v>39.049999999999997</v>
      </c>
      <c r="F271" s="113">
        <v>40.85</v>
      </c>
      <c r="G271" s="113">
        <v>40.049999999999997</v>
      </c>
      <c r="H271" s="113">
        <v>41.3</v>
      </c>
      <c r="I271" s="113">
        <v>199891</v>
      </c>
      <c r="J271" s="113">
        <v>8052399.4000000004</v>
      </c>
      <c r="K271" s="115">
        <v>43399</v>
      </c>
      <c r="L271" s="113">
        <v>1024</v>
      </c>
      <c r="M271" s="113" t="s">
        <v>2676</v>
      </c>
      <c r="N271" s="370"/>
    </row>
    <row r="272" spans="1:14">
      <c r="A272" s="113" t="s">
        <v>627</v>
      </c>
      <c r="B272" s="113" t="s">
        <v>388</v>
      </c>
      <c r="C272" s="113">
        <v>366.25</v>
      </c>
      <c r="D272" s="113">
        <v>374</v>
      </c>
      <c r="E272" s="113">
        <v>365.25</v>
      </c>
      <c r="F272" s="113">
        <v>365.75</v>
      </c>
      <c r="G272" s="113">
        <v>365.5</v>
      </c>
      <c r="H272" s="113">
        <v>371.5</v>
      </c>
      <c r="I272" s="113">
        <v>2589</v>
      </c>
      <c r="J272" s="113">
        <v>951379.9</v>
      </c>
      <c r="K272" s="115">
        <v>43399</v>
      </c>
      <c r="L272" s="113">
        <v>68</v>
      </c>
      <c r="M272" s="113" t="s">
        <v>628</v>
      </c>
      <c r="N272" s="370"/>
    </row>
    <row r="273" spans="1:14">
      <c r="A273" s="113" t="s">
        <v>629</v>
      </c>
      <c r="B273" s="113" t="s">
        <v>388</v>
      </c>
      <c r="C273" s="113">
        <v>168.8</v>
      </c>
      <c r="D273" s="113">
        <v>174.7</v>
      </c>
      <c r="E273" s="113">
        <v>166.1</v>
      </c>
      <c r="F273" s="113">
        <v>169.2</v>
      </c>
      <c r="G273" s="113">
        <v>169</v>
      </c>
      <c r="H273" s="113">
        <v>169.9</v>
      </c>
      <c r="I273" s="113">
        <v>158893</v>
      </c>
      <c r="J273" s="113">
        <v>27021032.600000001</v>
      </c>
      <c r="K273" s="115">
        <v>43399</v>
      </c>
      <c r="L273" s="113">
        <v>2672</v>
      </c>
      <c r="M273" s="113" t="s">
        <v>630</v>
      </c>
      <c r="N273" s="370"/>
    </row>
    <row r="274" spans="1:14">
      <c r="A274" s="113" t="s">
        <v>55</v>
      </c>
      <c r="B274" s="113" t="s">
        <v>388</v>
      </c>
      <c r="C274" s="113">
        <v>774</v>
      </c>
      <c r="D274" s="113">
        <v>788.55</v>
      </c>
      <c r="E274" s="113">
        <v>752.45</v>
      </c>
      <c r="F274" s="113">
        <v>771.2</v>
      </c>
      <c r="G274" s="113">
        <v>769.05</v>
      </c>
      <c r="H274" s="113">
        <v>776.8</v>
      </c>
      <c r="I274" s="113">
        <v>736453</v>
      </c>
      <c r="J274" s="113">
        <v>570463146.10000002</v>
      </c>
      <c r="K274" s="115">
        <v>43399</v>
      </c>
      <c r="L274" s="113">
        <v>27595</v>
      </c>
      <c r="M274" s="113" t="s">
        <v>631</v>
      </c>
      <c r="N274" s="370"/>
    </row>
    <row r="275" spans="1:14">
      <c r="A275" s="113" t="s">
        <v>632</v>
      </c>
      <c r="B275" s="113" t="s">
        <v>388</v>
      </c>
      <c r="C275" s="113">
        <v>2330.5500000000002</v>
      </c>
      <c r="D275" s="113">
        <v>2393.5</v>
      </c>
      <c r="E275" s="113">
        <v>2300</v>
      </c>
      <c r="F275" s="113">
        <v>2312.85</v>
      </c>
      <c r="G275" s="113">
        <v>2300.1</v>
      </c>
      <c r="H275" s="113">
        <v>2319.35</v>
      </c>
      <c r="I275" s="113">
        <v>4250</v>
      </c>
      <c r="J275" s="113">
        <v>9873717.0999999996</v>
      </c>
      <c r="K275" s="115">
        <v>43399</v>
      </c>
      <c r="L275" s="113">
        <v>541</v>
      </c>
      <c r="M275" s="113" t="s">
        <v>633</v>
      </c>
      <c r="N275" s="370"/>
    </row>
    <row r="276" spans="1:14">
      <c r="A276" s="113" t="s">
        <v>2803</v>
      </c>
      <c r="B276" s="113" t="s">
        <v>388</v>
      </c>
      <c r="C276" s="113">
        <v>30.7</v>
      </c>
      <c r="D276" s="113">
        <v>31.5</v>
      </c>
      <c r="E276" s="113">
        <v>30.3</v>
      </c>
      <c r="F276" s="113">
        <v>30.45</v>
      </c>
      <c r="G276" s="113">
        <v>30.6</v>
      </c>
      <c r="H276" s="113">
        <v>30.7</v>
      </c>
      <c r="I276" s="113">
        <v>379955</v>
      </c>
      <c r="J276" s="113">
        <v>11745463.699999999</v>
      </c>
      <c r="K276" s="115">
        <v>43399</v>
      </c>
      <c r="L276" s="113">
        <v>362</v>
      </c>
      <c r="M276" s="113" t="s">
        <v>2804</v>
      </c>
      <c r="N276" s="370"/>
    </row>
    <row r="277" spans="1:14">
      <c r="A277" s="113" t="s">
        <v>56</v>
      </c>
      <c r="B277" s="113" t="s">
        <v>388</v>
      </c>
      <c r="C277" s="113">
        <v>841.3</v>
      </c>
      <c r="D277" s="113">
        <v>874</v>
      </c>
      <c r="E277" s="113">
        <v>831.4</v>
      </c>
      <c r="F277" s="113">
        <v>848.15</v>
      </c>
      <c r="G277" s="113">
        <v>846.9</v>
      </c>
      <c r="H277" s="113">
        <v>834.3</v>
      </c>
      <c r="I277" s="113">
        <v>939904</v>
      </c>
      <c r="J277" s="113">
        <v>801563799.14999998</v>
      </c>
      <c r="K277" s="115">
        <v>43399</v>
      </c>
      <c r="L277" s="113">
        <v>24181</v>
      </c>
      <c r="M277" s="113" t="s">
        <v>634</v>
      </c>
      <c r="N277" s="370"/>
    </row>
    <row r="278" spans="1:14">
      <c r="A278" s="113" t="s">
        <v>635</v>
      </c>
      <c r="B278" s="113" t="s">
        <v>388</v>
      </c>
      <c r="C278" s="113">
        <v>111.5</v>
      </c>
      <c r="D278" s="113">
        <v>111.5</v>
      </c>
      <c r="E278" s="113">
        <v>101.1</v>
      </c>
      <c r="F278" s="113">
        <v>102.65</v>
      </c>
      <c r="G278" s="113">
        <v>102</v>
      </c>
      <c r="H278" s="113">
        <v>106.4</v>
      </c>
      <c r="I278" s="113">
        <v>20947</v>
      </c>
      <c r="J278" s="113">
        <v>2180093.4500000002</v>
      </c>
      <c r="K278" s="115">
        <v>43399</v>
      </c>
      <c r="L278" s="113">
        <v>273</v>
      </c>
      <c r="M278" s="113" t="s">
        <v>1989</v>
      </c>
      <c r="N278" s="370"/>
    </row>
    <row r="279" spans="1:14">
      <c r="A279" s="113" t="s">
        <v>2072</v>
      </c>
      <c r="B279" s="113" t="s">
        <v>388</v>
      </c>
      <c r="C279" s="113">
        <v>36.15</v>
      </c>
      <c r="D279" s="113">
        <v>36.200000000000003</v>
      </c>
      <c r="E279" s="113">
        <v>34.6</v>
      </c>
      <c r="F279" s="113">
        <v>34.950000000000003</v>
      </c>
      <c r="G279" s="113">
        <v>34.700000000000003</v>
      </c>
      <c r="H279" s="113">
        <v>36</v>
      </c>
      <c r="I279" s="113">
        <v>2393988</v>
      </c>
      <c r="J279" s="113">
        <v>84470159.049999997</v>
      </c>
      <c r="K279" s="115">
        <v>43399</v>
      </c>
      <c r="L279" s="113">
        <v>6658</v>
      </c>
      <c r="M279" s="113" t="s">
        <v>662</v>
      </c>
      <c r="N279" s="370"/>
    </row>
    <row r="280" spans="1:14">
      <c r="A280" s="113" t="s">
        <v>636</v>
      </c>
      <c r="B280" s="113" t="s">
        <v>388</v>
      </c>
      <c r="C280" s="113">
        <v>142.6</v>
      </c>
      <c r="D280" s="113">
        <v>144</v>
      </c>
      <c r="E280" s="113">
        <v>140.4</v>
      </c>
      <c r="F280" s="113">
        <v>142.25</v>
      </c>
      <c r="G280" s="113">
        <v>142.25</v>
      </c>
      <c r="H280" s="113">
        <v>142.9</v>
      </c>
      <c r="I280" s="113">
        <v>104944</v>
      </c>
      <c r="J280" s="113">
        <v>14926831.75</v>
      </c>
      <c r="K280" s="115">
        <v>43399</v>
      </c>
      <c r="L280" s="113">
        <v>2748</v>
      </c>
      <c r="M280" s="113" t="s">
        <v>637</v>
      </c>
      <c r="N280" s="370"/>
    </row>
    <row r="281" spans="1:14">
      <c r="A281" s="113" t="s">
        <v>2805</v>
      </c>
      <c r="B281" s="113" t="s">
        <v>388</v>
      </c>
      <c r="C281" s="113">
        <v>140.05000000000001</v>
      </c>
      <c r="D281" s="113">
        <v>150</v>
      </c>
      <c r="E281" s="113">
        <v>140</v>
      </c>
      <c r="F281" s="113">
        <v>140.9</v>
      </c>
      <c r="G281" s="113">
        <v>142.6</v>
      </c>
      <c r="H281" s="113">
        <v>142.6</v>
      </c>
      <c r="I281" s="113">
        <v>6301</v>
      </c>
      <c r="J281" s="113">
        <v>891878.65</v>
      </c>
      <c r="K281" s="115">
        <v>43399</v>
      </c>
      <c r="L281" s="113">
        <v>153</v>
      </c>
      <c r="M281" s="113" t="s">
        <v>2806</v>
      </c>
      <c r="N281" s="370"/>
    </row>
    <row r="282" spans="1:14">
      <c r="A282" s="113" t="s">
        <v>638</v>
      </c>
      <c r="B282" s="113" t="s">
        <v>388</v>
      </c>
      <c r="C282" s="113">
        <v>259.89999999999998</v>
      </c>
      <c r="D282" s="113">
        <v>262</v>
      </c>
      <c r="E282" s="113">
        <v>251.1</v>
      </c>
      <c r="F282" s="113">
        <v>257.2</v>
      </c>
      <c r="G282" s="113">
        <v>257.8</v>
      </c>
      <c r="H282" s="113">
        <v>258</v>
      </c>
      <c r="I282" s="113">
        <v>297983</v>
      </c>
      <c r="J282" s="113">
        <v>76602634.349999994</v>
      </c>
      <c r="K282" s="115">
        <v>43399</v>
      </c>
      <c r="L282" s="113">
        <v>6138</v>
      </c>
      <c r="M282" s="113" t="s">
        <v>639</v>
      </c>
      <c r="N282" s="370"/>
    </row>
    <row r="283" spans="1:14">
      <c r="A283" s="113" t="s">
        <v>640</v>
      </c>
      <c r="B283" s="113" t="s">
        <v>388</v>
      </c>
      <c r="C283" s="113">
        <v>1185.8</v>
      </c>
      <c r="D283" s="113">
        <v>1236.5</v>
      </c>
      <c r="E283" s="113">
        <v>1148.8499999999999</v>
      </c>
      <c r="F283" s="113">
        <v>1205.75</v>
      </c>
      <c r="G283" s="113">
        <v>1205.0999999999999</v>
      </c>
      <c r="H283" s="113">
        <v>1180</v>
      </c>
      <c r="I283" s="113">
        <v>319040</v>
      </c>
      <c r="J283" s="113">
        <v>383452549.75</v>
      </c>
      <c r="K283" s="115">
        <v>43399</v>
      </c>
      <c r="L283" s="113">
        <v>19268</v>
      </c>
      <c r="M283" s="113" t="s">
        <v>641</v>
      </c>
      <c r="N283" s="370"/>
    </row>
    <row r="284" spans="1:14">
      <c r="A284" s="113" t="s">
        <v>2807</v>
      </c>
      <c r="B284" s="113" t="s">
        <v>388</v>
      </c>
      <c r="C284" s="113">
        <v>1</v>
      </c>
      <c r="D284" s="113">
        <v>1.05</v>
      </c>
      <c r="E284" s="113">
        <v>1</v>
      </c>
      <c r="F284" s="113">
        <v>1</v>
      </c>
      <c r="G284" s="113">
        <v>1</v>
      </c>
      <c r="H284" s="113">
        <v>1.05</v>
      </c>
      <c r="I284" s="113">
        <v>30964</v>
      </c>
      <c r="J284" s="113">
        <v>30969</v>
      </c>
      <c r="K284" s="115">
        <v>43399</v>
      </c>
      <c r="L284" s="113">
        <v>14</v>
      </c>
      <c r="M284" s="113" t="s">
        <v>2808</v>
      </c>
      <c r="N284" s="370"/>
    </row>
    <row r="285" spans="1:14">
      <c r="A285" s="113" t="s">
        <v>2809</v>
      </c>
      <c r="B285" s="113" t="s">
        <v>388</v>
      </c>
      <c r="C285" s="113">
        <v>357.45</v>
      </c>
      <c r="D285" s="113">
        <v>364</v>
      </c>
      <c r="E285" s="113">
        <v>351</v>
      </c>
      <c r="F285" s="113">
        <v>356.05</v>
      </c>
      <c r="G285" s="113">
        <v>355.15</v>
      </c>
      <c r="H285" s="113">
        <v>355.4</v>
      </c>
      <c r="I285" s="113">
        <v>15872</v>
      </c>
      <c r="J285" s="113">
        <v>5683256.7999999998</v>
      </c>
      <c r="K285" s="115">
        <v>43399</v>
      </c>
      <c r="L285" s="113">
        <v>356</v>
      </c>
      <c r="M285" s="113" t="s">
        <v>2810</v>
      </c>
      <c r="N285" s="370"/>
    </row>
    <row r="286" spans="1:14">
      <c r="A286" s="113" t="s">
        <v>2491</v>
      </c>
      <c r="B286" s="113" t="s">
        <v>388</v>
      </c>
      <c r="C286" s="113">
        <v>46.3</v>
      </c>
      <c r="D286" s="113">
        <v>48</v>
      </c>
      <c r="E286" s="113">
        <v>45.25</v>
      </c>
      <c r="F286" s="113">
        <v>45.85</v>
      </c>
      <c r="G286" s="113">
        <v>45.95</v>
      </c>
      <c r="H286" s="113">
        <v>46.8</v>
      </c>
      <c r="I286" s="113">
        <v>5843</v>
      </c>
      <c r="J286" s="113">
        <v>273054.95</v>
      </c>
      <c r="K286" s="115">
        <v>43399</v>
      </c>
      <c r="L286" s="113">
        <v>94</v>
      </c>
      <c r="M286" s="113" t="s">
        <v>2492</v>
      </c>
      <c r="N286" s="370"/>
    </row>
    <row r="287" spans="1:14">
      <c r="A287" s="113" t="s">
        <v>642</v>
      </c>
      <c r="B287" s="113" t="s">
        <v>388</v>
      </c>
      <c r="C287" s="113">
        <v>43</v>
      </c>
      <c r="D287" s="113">
        <v>44.8</v>
      </c>
      <c r="E287" s="113">
        <v>43</v>
      </c>
      <c r="F287" s="113">
        <v>44.45</v>
      </c>
      <c r="G287" s="113">
        <v>44.15</v>
      </c>
      <c r="H287" s="113">
        <v>44</v>
      </c>
      <c r="I287" s="113">
        <v>4386</v>
      </c>
      <c r="J287" s="113">
        <v>194136.05</v>
      </c>
      <c r="K287" s="115">
        <v>43399</v>
      </c>
      <c r="L287" s="113">
        <v>67</v>
      </c>
      <c r="M287" s="113" t="s">
        <v>643</v>
      </c>
      <c r="N287" s="370"/>
    </row>
    <row r="288" spans="1:14">
      <c r="A288" s="113" t="s">
        <v>2493</v>
      </c>
      <c r="B288" s="113" t="s">
        <v>388</v>
      </c>
      <c r="C288" s="113">
        <v>5.35</v>
      </c>
      <c r="D288" s="113">
        <v>5.5</v>
      </c>
      <c r="E288" s="113">
        <v>5.2</v>
      </c>
      <c r="F288" s="113">
        <v>5.3</v>
      </c>
      <c r="G288" s="113">
        <v>5.3</v>
      </c>
      <c r="H288" s="113">
        <v>5.35</v>
      </c>
      <c r="I288" s="113">
        <v>19911</v>
      </c>
      <c r="J288" s="113">
        <v>105761.85</v>
      </c>
      <c r="K288" s="115">
        <v>43399</v>
      </c>
      <c r="L288" s="113">
        <v>27</v>
      </c>
      <c r="M288" s="113" t="s">
        <v>2494</v>
      </c>
      <c r="N288" s="370"/>
    </row>
    <row r="289" spans="1:14">
      <c r="A289" s="113" t="s">
        <v>57</v>
      </c>
      <c r="B289" s="113" t="s">
        <v>388</v>
      </c>
      <c r="C289" s="113">
        <v>609.20000000000005</v>
      </c>
      <c r="D289" s="113">
        <v>612.35</v>
      </c>
      <c r="E289" s="113">
        <v>598.65</v>
      </c>
      <c r="F289" s="113">
        <v>603.70000000000005</v>
      </c>
      <c r="G289" s="113">
        <v>601.54999999999995</v>
      </c>
      <c r="H289" s="113">
        <v>609</v>
      </c>
      <c r="I289" s="113">
        <v>1935618</v>
      </c>
      <c r="J289" s="113">
        <v>1168254385.7</v>
      </c>
      <c r="K289" s="115">
        <v>43399</v>
      </c>
      <c r="L289" s="113">
        <v>40313</v>
      </c>
      <c r="M289" s="113" t="s">
        <v>644</v>
      </c>
      <c r="N289" s="370"/>
    </row>
    <row r="290" spans="1:14">
      <c r="A290" s="113" t="s">
        <v>2115</v>
      </c>
      <c r="B290" s="113" t="s">
        <v>388</v>
      </c>
      <c r="C290" s="113">
        <v>113.4</v>
      </c>
      <c r="D290" s="113">
        <v>113.4</v>
      </c>
      <c r="E290" s="113">
        <v>108.15</v>
      </c>
      <c r="F290" s="113">
        <v>112.95</v>
      </c>
      <c r="G290" s="113">
        <v>112.9</v>
      </c>
      <c r="H290" s="113">
        <v>113.4</v>
      </c>
      <c r="I290" s="113">
        <v>1513</v>
      </c>
      <c r="J290" s="113">
        <v>167679.75</v>
      </c>
      <c r="K290" s="115">
        <v>43399</v>
      </c>
      <c r="L290" s="113">
        <v>456</v>
      </c>
      <c r="M290" s="113" t="s">
        <v>2116</v>
      </c>
      <c r="N290" s="370"/>
    </row>
    <row r="291" spans="1:14">
      <c r="A291" s="113" t="s">
        <v>645</v>
      </c>
      <c r="B291" s="113" t="s">
        <v>388</v>
      </c>
      <c r="C291" s="113">
        <v>394.8</v>
      </c>
      <c r="D291" s="113">
        <v>394.8</v>
      </c>
      <c r="E291" s="113">
        <v>385</v>
      </c>
      <c r="F291" s="113">
        <v>389.35</v>
      </c>
      <c r="G291" s="113">
        <v>389.4</v>
      </c>
      <c r="H291" s="113">
        <v>391.5</v>
      </c>
      <c r="I291" s="113">
        <v>9147</v>
      </c>
      <c r="J291" s="113">
        <v>3554935.7</v>
      </c>
      <c r="K291" s="115">
        <v>43399</v>
      </c>
      <c r="L291" s="113">
        <v>361</v>
      </c>
      <c r="M291" s="113" t="s">
        <v>646</v>
      </c>
      <c r="N291" s="370"/>
    </row>
    <row r="292" spans="1:14">
      <c r="A292" s="113" t="s">
        <v>1992</v>
      </c>
      <c r="B292" s="113" t="s">
        <v>388</v>
      </c>
      <c r="C292" s="113">
        <v>117.5</v>
      </c>
      <c r="D292" s="113">
        <v>123.7</v>
      </c>
      <c r="E292" s="113">
        <v>116</v>
      </c>
      <c r="F292" s="113">
        <v>119.1</v>
      </c>
      <c r="G292" s="113">
        <v>119.15</v>
      </c>
      <c r="H292" s="113">
        <v>117.2</v>
      </c>
      <c r="I292" s="113">
        <v>17775</v>
      </c>
      <c r="J292" s="113">
        <v>2135231.9</v>
      </c>
      <c r="K292" s="115">
        <v>43399</v>
      </c>
      <c r="L292" s="113">
        <v>659</v>
      </c>
      <c r="M292" s="113" t="s">
        <v>1993</v>
      </c>
      <c r="N292" s="370"/>
    </row>
    <row r="293" spans="1:14">
      <c r="A293" s="113" t="s">
        <v>3525</v>
      </c>
      <c r="B293" s="113" t="s">
        <v>388</v>
      </c>
      <c r="C293" s="113">
        <v>23.05</v>
      </c>
      <c r="D293" s="113">
        <v>23.95</v>
      </c>
      <c r="E293" s="113">
        <v>21.9</v>
      </c>
      <c r="F293" s="113">
        <v>22.05</v>
      </c>
      <c r="G293" s="113">
        <v>22.95</v>
      </c>
      <c r="H293" s="113">
        <v>23.05</v>
      </c>
      <c r="I293" s="113">
        <v>324</v>
      </c>
      <c r="J293" s="113">
        <v>7203.15</v>
      </c>
      <c r="K293" s="115">
        <v>43399</v>
      </c>
      <c r="L293" s="113">
        <v>15</v>
      </c>
      <c r="M293" s="113" t="s">
        <v>3526</v>
      </c>
      <c r="N293" s="370"/>
    </row>
    <row r="294" spans="1:14">
      <c r="A294" s="113" t="s">
        <v>58</v>
      </c>
      <c r="B294" s="113" t="s">
        <v>388</v>
      </c>
      <c r="C294" s="113">
        <v>283.10000000000002</v>
      </c>
      <c r="D294" s="113">
        <v>283.7</v>
      </c>
      <c r="E294" s="113">
        <v>275.8</v>
      </c>
      <c r="F294" s="113">
        <v>281.10000000000002</v>
      </c>
      <c r="G294" s="113">
        <v>281</v>
      </c>
      <c r="H294" s="113">
        <v>282.2</v>
      </c>
      <c r="I294" s="113">
        <v>3061111</v>
      </c>
      <c r="J294" s="113">
        <v>858258573.20000005</v>
      </c>
      <c r="K294" s="115">
        <v>43399</v>
      </c>
      <c r="L294" s="113">
        <v>30328</v>
      </c>
      <c r="M294" s="113" t="s">
        <v>647</v>
      </c>
      <c r="N294" s="370"/>
    </row>
    <row r="295" spans="1:14">
      <c r="A295" s="113" t="s">
        <v>2208</v>
      </c>
      <c r="B295" s="113" t="s">
        <v>388</v>
      </c>
      <c r="C295" s="113">
        <v>382.35</v>
      </c>
      <c r="D295" s="113">
        <v>383.85</v>
      </c>
      <c r="E295" s="113">
        <v>377</v>
      </c>
      <c r="F295" s="113">
        <v>379.4</v>
      </c>
      <c r="G295" s="113">
        <v>379.5</v>
      </c>
      <c r="H295" s="113">
        <v>380.45</v>
      </c>
      <c r="I295" s="113">
        <v>131772</v>
      </c>
      <c r="J295" s="113">
        <v>50171065.899999999</v>
      </c>
      <c r="K295" s="115">
        <v>43399</v>
      </c>
      <c r="L295" s="113">
        <v>7246</v>
      </c>
      <c r="M295" s="113" t="s">
        <v>2209</v>
      </c>
      <c r="N295" s="370"/>
    </row>
    <row r="296" spans="1:14">
      <c r="A296" s="113" t="s">
        <v>648</v>
      </c>
      <c r="B296" s="113" t="s">
        <v>388</v>
      </c>
      <c r="C296" s="113">
        <v>265</v>
      </c>
      <c r="D296" s="113">
        <v>265.55</v>
      </c>
      <c r="E296" s="113">
        <v>257</v>
      </c>
      <c r="F296" s="113">
        <v>259.7</v>
      </c>
      <c r="G296" s="113">
        <v>257</v>
      </c>
      <c r="H296" s="113">
        <v>266.35000000000002</v>
      </c>
      <c r="I296" s="113">
        <v>87447</v>
      </c>
      <c r="J296" s="113">
        <v>22860601.199999999</v>
      </c>
      <c r="K296" s="115">
        <v>43399</v>
      </c>
      <c r="L296" s="113">
        <v>1450</v>
      </c>
      <c r="M296" s="113" t="s">
        <v>649</v>
      </c>
      <c r="N296" s="370"/>
    </row>
    <row r="297" spans="1:14">
      <c r="A297" s="113" t="s">
        <v>59</v>
      </c>
      <c r="B297" s="113" t="s">
        <v>388</v>
      </c>
      <c r="C297" s="113">
        <v>1109</v>
      </c>
      <c r="D297" s="113">
        <v>1118</v>
      </c>
      <c r="E297" s="113">
        <v>1092</v>
      </c>
      <c r="F297" s="113">
        <v>1106.6500000000001</v>
      </c>
      <c r="G297" s="113">
        <v>1108.3</v>
      </c>
      <c r="H297" s="113">
        <v>1112.2</v>
      </c>
      <c r="I297" s="113">
        <v>245581</v>
      </c>
      <c r="J297" s="113">
        <v>272014741</v>
      </c>
      <c r="K297" s="115">
        <v>43399</v>
      </c>
      <c r="L297" s="113">
        <v>14430</v>
      </c>
      <c r="M297" s="113" t="s">
        <v>650</v>
      </c>
      <c r="N297" s="370"/>
    </row>
    <row r="298" spans="1:14">
      <c r="A298" s="113" t="s">
        <v>1902</v>
      </c>
      <c r="B298" s="113" t="s">
        <v>388</v>
      </c>
      <c r="C298" s="113">
        <v>21.8</v>
      </c>
      <c r="D298" s="113">
        <v>21.85</v>
      </c>
      <c r="E298" s="113">
        <v>21.3</v>
      </c>
      <c r="F298" s="113">
        <v>21.4</v>
      </c>
      <c r="G298" s="113">
        <v>21.3</v>
      </c>
      <c r="H298" s="113">
        <v>21.9</v>
      </c>
      <c r="I298" s="113">
        <v>27531</v>
      </c>
      <c r="J298" s="113">
        <v>592498.35</v>
      </c>
      <c r="K298" s="115">
        <v>43399</v>
      </c>
      <c r="L298" s="113">
        <v>118</v>
      </c>
      <c r="M298" s="113" t="s">
        <v>2062</v>
      </c>
      <c r="N298" s="370"/>
    </row>
    <row r="299" spans="1:14">
      <c r="A299" s="113" t="s">
        <v>2495</v>
      </c>
      <c r="B299" s="113" t="s">
        <v>388</v>
      </c>
      <c r="C299" s="113">
        <v>10.95</v>
      </c>
      <c r="D299" s="113">
        <v>11.3</v>
      </c>
      <c r="E299" s="113">
        <v>10.85</v>
      </c>
      <c r="F299" s="113">
        <v>11</v>
      </c>
      <c r="G299" s="113">
        <v>11</v>
      </c>
      <c r="H299" s="113">
        <v>11.05</v>
      </c>
      <c r="I299" s="113">
        <v>22499</v>
      </c>
      <c r="J299" s="113">
        <v>247414.85</v>
      </c>
      <c r="K299" s="115">
        <v>43399</v>
      </c>
      <c r="L299" s="113">
        <v>101</v>
      </c>
      <c r="M299" s="113" t="s">
        <v>2496</v>
      </c>
      <c r="N299" s="370"/>
    </row>
    <row r="300" spans="1:14">
      <c r="A300" s="113" t="s">
        <v>196</v>
      </c>
      <c r="B300" s="113" t="s">
        <v>388</v>
      </c>
      <c r="C300" s="113">
        <v>555</v>
      </c>
      <c r="D300" s="113">
        <v>584.5</v>
      </c>
      <c r="E300" s="113">
        <v>553.15</v>
      </c>
      <c r="F300" s="113">
        <v>574.35</v>
      </c>
      <c r="G300" s="113">
        <v>581.6</v>
      </c>
      <c r="H300" s="113">
        <v>550.15</v>
      </c>
      <c r="I300" s="113">
        <v>1201726</v>
      </c>
      <c r="J300" s="113">
        <v>686694083.35000002</v>
      </c>
      <c r="K300" s="115">
        <v>43399</v>
      </c>
      <c r="L300" s="113">
        <v>26274</v>
      </c>
      <c r="M300" s="113" t="s">
        <v>2937</v>
      </c>
      <c r="N300" s="370"/>
    </row>
    <row r="301" spans="1:14">
      <c r="A301" s="113" t="s">
        <v>3414</v>
      </c>
      <c r="B301" s="113" t="s">
        <v>388</v>
      </c>
      <c r="C301" s="113">
        <v>55.75</v>
      </c>
      <c r="D301" s="113">
        <v>55.75</v>
      </c>
      <c r="E301" s="113">
        <v>51.5</v>
      </c>
      <c r="F301" s="113">
        <v>52.05</v>
      </c>
      <c r="G301" s="113">
        <v>52.05</v>
      </c>
      <c r="H301" s="113">
        <v>50.6</v>
      </c>
      <c r="I301" s="113">
        <v>2734</v>
      </c>
      <c r="J301" s="113">
        <v>144910.29999999999</v>
      </c>
      <c r="K301" s="115">
        <v>43399</v>
      </c>
      <c r="L301" s="113">
        <v>22</v>
      </c>
      <c r="M301" s="113" t="s">
        <v>3415</v>
      </c>
      <c r="N301" s="370"/>
    </row>
    <row r="302" spans="1:14">
      <c r="A302" s="113" t="s">
        <v>3168</v>
      </c>
      <c r="B302" s="113" t="s">
        <v>388</v>
      </c>
      <c r="C302" s="113">
        <v>344</v>
      </c>
      <c r="D302" s="113">
        <v>351</v>
      </c>
      <c r="E302" s="113">
        <v>344</v>
      </c>
      <c r="F302" s="113">
        <v>350.5</v>
      </c>
      <c r="G302" s="113">
        <v>347</v>
      </c>
      <c r="H302" s="113">
        <v>350.8</v>
      </c>
      <c r="I302" s="113">
        <v>1902</v>
      </c>
      <c r="J302" s="113">
        <v>665743.55000000005</v>
      </c>
      <c r="K302" s="115">
        <v>43399</v>
      </c>
      <c r="L302" s="113">
        <v>94</v>
      </c>
      <c r="M302" s="113" t="s">
        <v>3169</v>
      </c>
      <c r="N302" s="370"/>
    </row>
    <row r="303" spans="1:14">
      <c r="A303" s="113" t="s">
        <v>2190</v>
      </c>
      <c r="B303" s="113" t="s">
        <v>388</v>
      </c>
      <c r="C303" s="113">
        <v>13.3</v>
      </c>
      <c r="D303" s="113">
        <v>14.25</v>
      </c>
      <c r="E303" s="113">
        <v>12.8</v>
      </c>
      <c r="F303" s="113">
        <v>13.35</v>
      </c>
      <c r="G303" s="113">
        <v>13.5</v>
      </c>
      <c r="H303" s="113">
        <v>13.65</v>
      </c>
      <c r="I303" s="113">
        <v>16598</v>
      </c>
      <c r="J303" s="113">
        <v>219644.9</v>
      </c>
      <c r="K303" s="115">
        <v>43399</v>
      </c>
      <c r="L303" s="113">
        <v>113</v>
      </c>
      <c r="M303" s="113" t="s">
        <v>2203</v>
      </c>
      <c r="N303" s="370"/>
    </row>
    <row r="304" spans="1:14">
      <c r="A304" s="113" t="s">
        <v>2497</v>
      </c>
      <c r="B304" s="113" t="s">
        <v>388</v>
      </c>
      <c r="C304" s="113">
        <v>58.4</v>
      </c>
      <c r="D304" s="113">
        <v>59.85</v>
      </c>
      <c r="E304" s="113">
        <v>57.15</v>
      </c>
      <c r="F304" s="113">
        <v>57.4</v>
      </c>
      <c r="G304" s="113">
        <v>57.55</v>
      </c>
      <c r="H304" s="113">
        <v>58.5</v>
      </c>
      <c r="I304" s="113">
        <v>5406</v>
      </c>
      <c r="J304" s="113">
        <v>313292.2</v>
      </c>
      <c r="K304" s="115">
        <v>43399</v>
      </c>
      <c r="L304" s="113">
        <v>91</v>
      </c>
      <c r="M304" s="113" t="s">
        <v>2498</v>
      </c>
      <c r="N304" s="370"/>
    </row>
    <row r="305" spans="1:14">
      <c r="A305" s="113" t="s">
        <v>651</v>
      </c>
      <c r="B305" s="113" t="s">
        <v>388</v>
      </c>
      <c r="C305" s="113">
        <v>385.95</v>
      </c>
      <c r="D305" s="113">
        <v>399.9</v>
      </c>
      <c r="E305" s="113">
        <v>376</v>
      </c>
      <c r="F305" s="113">
        <v>389.7</v>
      </c>
      <c r="G305" s="113">
        <v>392.95</v>
      </c>
      <c r="H305" s="113">
        <v>384.35</v>
      </c>
      <c r="I305" s="113">
        <v>218011</v>
      </c>
      <c r="J305" s="113">
        <v>84721363.450000003</v>
      </c>
      <c r="K305" s="115">
        <v>43399</v>
      </c>
      <c r="L305" s="113">
        <v>8997</v>
      </c>
      <c r="M305" s="113" t="s">
        <v>652</v>
      </c>
      <c r="N305" s="370"/>
    </row>
    <row r="306" spans="1:14">
      <c r="A306" s="113" t="s">
        <v>653</v>
      </c>
      <c r="B306" s="113" t="s">
        <v>388</v>
      </c>
      <c r="C306" s="113">
        <v>23</v>
      </c>
      <c r="D306" s="113">
        <v>23.5</v>
      </c>
      <c r="E306" s="113">
        <v>22.4</v>
      </c>
      <c r="F306" s="113">
        <v>23.1</v>
      </c>
      <c r="G306" s="113">
        <v>23.15</v>
      </c>
      <c r="H306" s="113">
        <v>22.95</v>
      </c>
      <c r="I306" s="113">
        <v>175680</v>
      </c>
      <c r="J306" s="113">
        <v>4053233.5</v>
      </c>
      <c r="K306" s="115">
        <v>43399</v>
      </c>
      <c r="L306" s="113">
        <v>2106</v>
      </c>
      <c r="M306" s="113" t="s">
        <v>654</v>
      </c>
      <c r="N306" s="370"/>
    </row>
    <row r="307" spans="1:14">
      <c r="A307" s="113" t="s">
        <v>655</v>
      </c>
      <c r="B307" s="113" t="s">
        <v>388</v>
      </c>
      <c r="C307" s="113">
        <v>228.6</v>
      </c>
      <c r="D307" s="113">
        <v>239.9</v>
      </c>
      <c r="E307" s="113">
        <v>227</v>
      </c>
      <c r="F307" s="113">
        <v>235.9</v>
      </c>
      <c r="G307" s="113">
        <v>239.9</v>
      </c>
      <c r="H307" s="113">
        <v>231.65</v>
      </c>
      <c r="I307" s="113">
        <v>16172</v>
      </c>
      <c r="J307" s="113">
        <v>3805930.5</v>
      </c>
      <c r="K307" s="115">
        <v>43399</v>
      </c>
      <c r="L307" s="113">
        <v>484</v>
      </c>
      <c r="M307" s="113" t="s">
        <v>656</v>
      </c>
      <c r="N307" s="370"/>
    </row>
    <row r="308" spans="1:14">
      <c r="A308" s="113" t="s">
        <v>2499</v>
      </c>
      <c r="B308" s="113" t="s">
        <v>388</v>
      </c>
      <c r="C308" s="113">
        <v>2.35</v>
      </c>
      <c r="D308" s="113">
        <v>2.4500000000000002</v>
      </c>
      <c r="E308" s="113">
        <v>2.25</v>
      </c>
      <c r="F308" s="113">
        <v>2.4</v>
      </c>
      <c r="G308" s="113">
        <v>2.35</v>
      </c>
      <c r="H308" s="113">
        <v>2.35</v>
      </c>
      <c r="I308" s="113">
        <v>12463</v>
      </c>
      <c r="J308" s="113">
        <v>29367.1</v>
      </c>
      <c r="K308" s="115">
        <v>43399</v>
      </c>
      <c r="L308" s="113">
        <v>35</v>
      </c>
      <c r="M308" s="113" t="s">
        <v>2500</v>
      </c>
      <c r="N308" s="370"/>
    </row>
    <row r="309" spans="1:14">
      <c r="A309" s="113" t="s">
        <v>657</v>
      </c>
      <c r="B309" s="113" t="s">
        <v>2767</v>
      </c>
      <c r="C309" s="113">
        <v>181.15</v>
      </c>
      <c r="D309" s="113">
        <v>189.95</v>
      </c>
      <c r="E309" s="113">
        <v>173</v>
      </c>
      <c r="F309" s="113">
        <v>185.5</v>
      </c>
      <c r="G309" s="113">
        <v>185</v>
      </c>
      <c r="H309" s="113">
        <v>181.1</v>
      </c>
      <c r="I309" s="113">
        <v>25244</v>
      </c>
      <c r="J309" s="113">
        <v>4589602.3</v>
      </c>
      <c r="K309" s="115">
        <v>43399</v>
      </c>
      <c r="L309" s="113">
        <v>407</v>
      </c>
      <c r="M309" s="113" t="s">
        <v>658</v>
      </c>
      <c r="N309" s="370"/>
    </row>
    <row r="310" spans="1:14">
      <c r="A310" s="113" t="s">
        <v>659</v>
      </c>
      <c r="B310" s="113" t="s">
        <v>388</v>
      </c>
      <c r="C310" s="113">
        <v>25.44</v>
      </c>
      <c r="D310" s="113">
        <v>25.44</v>
      </c>
      <c r="E310" s="113">
        <v>24.55</v>
      </c>
      <c r="F310" s="113">
        <v>24.9</v>
      </c>
      <c r="G310" s="113">
        <v>24.84</v>
      </c>
      <c r="H310" s="113">
        <v>25.03</v>
      </c>
      <c r="I310" s="113">
        <v>2497588</v>
      </c>
      <c r="J310" s="113">
        <v>61881636.329999998</v>
      </c>
      <c r="K310" s="115">
        <v>43399</v>
      </c>
      <c r="L310" s="113">
        <v>822</v>
      </c>
      <c r="M310" s="113" t="s">
        <v>660</v>
      </c>
      <c r="N310" s="370"/>
    </row>
    <row r="311" spans="1:14">
      <c r="A311" s="113" t="s">
        <v>3820</v>
      </c>
      <c r="B311" s="113" t="s">
        <v>388</v>
      </c>
      <c r="C311" s="113">
        <v>2.6</v>
      </c>
      <c r="D311" s="113">
        <v>2.6</v>
      </c>
      <c r="E311" s="113">
        <v>2.6</v>
      </c>
      <c r="F311" s="113">
        <v>2.6</v>
      </c>
      <c r="G311" s="113">
        <v>2.6</v>
      </c>
      <c r="H311" s="113">
        <v>2.65</v>
      </c>
      <c r="I311" s="113">
        <v>1400</v>
      </c>
      <c r="J311" s="113">
        <v>3640</v>
      </c>
      <c r="K311" s="115">
        <v>43399</v>
      </c>
      <c r="L311" s="113">
        <v>1</v>
      </c>
      <c r="M311" s="113" t="s">
        <v>3821</v>
      </c>
      <c r="N311" s="370"/>
    </row>
    <row r="312" spans="1:14">
      <c r="A312" s="113" t="s">
        <v>3015</v>
      </c>
      <c r="B312" s="113" t="s">
        <v>388</v>
      </c>
      <c r="C312" s="113">
        <v>248</v>
      </c>
      <c r="D312" s="113">
        <v>252.65</v>
      </c>
      <c r="E312" s="113">
        <v>242.05</v>
      </c>
      <c r="F312" s="113">
        <v>247.7</v>
      </c>
      <c r="G312" s="113">
        <v>247.4</v>
      </c>
      <c r="H312" s="113">
        <v>249.9</v>
      </c>
      <c r="I312" s="113">
        <v>33349</v>
      </c>
      <c r="J312" s="113">
        <v>8296213.5</v>
      </c>
      <c r="K312" s="115">
        <v>43399</v>
      </c>
      <c r="L312" s="113">
        <v>2355</v>
      </c>
      <c r="M312" s="113" t="s">
        <v>3016</v>
      </c>
      <c r="N312" s="370"/>
    </row>
    <row r="313" spans="1:14">
      <c r="A313" s="113" t="s">
        <v>2139</v>
      </c>
      <c r="B313" s="113" t="s">
        <v>388</v>
      </c>
      <c r="C313" s="113">
        <v>141.25</v>
      </c>
      <c r="D313" s="113">
        <v>144.30000000000001</v>
      </c>
      <c r="E313" s="113">
        <v>136</v>
      </c>
      <c r="F313" s="113">
        <v>139</v>
      </c>
      <c r="G313" s="113">
        <v>139</v>
      </c>
      <c r="H313" s="113">
        <v>137.80000000000001</v>
      </c>
      <c r="I313" s="113">
        <v>8027</v>
      </c>
      <c r="J313" s="113">
        <v>1114967.2</v>
      </c>
      <c r="K313" s="115">
        <v>43399</v>
      </c>
      <c r="L313" s="113">
        <v>326</v>
      </c>
      <c r="M313" s="113" t="s">
        <v>2140</v>
      </c>
      <c r="N313" s="370"/>
    </row>
    <row r="314" spans="1:14">
      <c r="A314" s="113" t="s">
        <v>194</v>
      </c>
      <c r="B314" s="113" t="s">
        <v>388</v>
      </c>
      <c r="C314" s="113">
        <v>1365</v>
      </c>
      <c r="D314" s="113">
        <v>1402.2</v>
      </c>
      <c r="E314" s="113">
        <v>1335</v>
      </c>
      <c r="F314" s="113">
        <v>1376.05</v>
      </c>
      <c r="G314" s="113">
        <v>1387</v>
      </c>
      <c r="H314" s="113">
        <v>1360.5</v>
      </c>
      <c r="I314" s="113">
        <v>31411</v>
      </c>
      <c r="J314" s="113">
        <v>43438224.700000003</v>
      </c>
      <c r="K314" s="115">
        <v>43399</v>
      </c>
      <c r="L314" s="113">
        <v>7020</v>
      </c>
      <c r="M314" s="113" t="s">
        <v>661</v>
      </c>
      <c r="N314" s="370"/>
    </row>
    <row r="315" spans="1:14">
      <c r="A315" s="113" t="s">
        <v>663</v>
      </c>
      <c r="B315" s="113" t="s">
        <v>388</v>
      </c>
      <c r="C315" s="113">
        <v>196.8</v>
      </c>
      <c r="D315" s="113">
        <v>205.4</v>
      </c>
      <c r="E315" s="113">
        <v>190</v>
      </c>
      <c r="F315" s="113">
        <v>196.95</v>
      </c>
      <c r="G315" s="113">
        <v>195.45</v>
      </c>
      <c r="H315" s="113">
        <v>199.4</v>
      </c>
      <c r="I315" s="113">
        <v>3456985</v>
      </c>
      <c r="J315" s="113">
        <v>665082307.75</v>
      </c>
      <c r="K315" s="115">
        <v>43399</v>
      </c>
      <c r="L315" s="113">
        <v>17471</v>
      </c>
      <c r="M315" s="113" t="s">
        <v>664</v>
      </c>
      <c r="N315" s="370"/>
    </row>
    <row r="316" spans="1:14">
      <c r="A316" s="113" t="s">
        <v>665</v>
      </c>
      <c r="B316" s="113" t="s">
        <v>388</v>
      </c>
      <c r="C316" s="113">
        <v>46.85</v>
      </c>
      <c r="D316" s="113">
        <v>46.85</v>
      </c>
      <c r="E316" s="113">
        <v>42.3</v>
      </c>
      <c r="F316" s="113">
        <v>45</v>
      </c>
      <c r="G316" s="113">
        <v>45</v>
      </c>
      <c r="H316" s="113">
        <v>46.85</v>
      </c>
      <c r="I316" s="113">
        <v>1256</v>
      </c>
      <c r="J316" s="113">
        <v>55411.65</v>
      </c>
      <c r="K316" s="115">
        <v>43399</v>
      </c>
      <c r="L316" s="113">
        <v>18</v>
      </c>
      <c r="M316" s="113" t="s">
        <v>666</v>
      </c>
      <c r="N316" s="370"/>
    </row>
    <row r="317" spans="1:14">
      <c r="A317" s="113" t="s">
        <v>667</v>
      </c>
      <c r="B317" s="113" t="s">
        <v>388</v>
      </c>
      <c r="C317" s="113">
        <v>169.4</v>
      </c>
      <c r="D317" s="113">
        <v>170.95</v>
      </c>
      <c r="E317" s="113">
        <v>164.6</v>
      </c>
      <c r="F317" s="113">
        <v>167.65</v>
      </c>
      <c r="G317" s="113">
        <v>166</v>
      </c>
      <c r="H317" s="113">
        <v>171.85</v>
      </c>
      <c r="I317" s="113">
        <v>1004285</v>
      </c>
      <c r="J317" s="113">
        <v>168320171.34999999</v>
      </c>
      <c r="K317" s="115">
        <v>43399</v>
      </c>
      <c r="L317" s="113">
        <v>14072</v>
      </c>
      <c r="M317" s="113" t="s">
        <v>3042</v>
      </c>
      <c r="N317" s="370"/>
    </row>
    <row r="318" spans="1:14">
      <c r="A318" s="113" t="s">
        <v>3417</v>
      </c>
      <c r="B318" s="113" t="s">
        <v>388</v>
      </c>
      <c r="C318" s="113">
        <v>12.45</v>
      </c>
      <c r="D318" s="113">
        <v>12.9</v>
      </c>
      <c r="E318" s="113">
        <v>12.45</v>
      </c>
      <c r="F318" s="113">
        <v>12.9</v>
      </c>
      <c r="G318" s="113">
        <v>12.9</v>
      </c>
      <c r="H318" s="113">
        <v>11.95</v>
      </c>
      <c r="I318" s="113">
        <v>2</v>
      </c>
      <c r="J318" s="113">
        <v>25.35</v>
      </c>
      <c r="K318" s="115">
        <v>43399</v>
      </c>
      <c r="L318" s="113">
        <v>2</v>
      </c>
      <c r="M318" s="113" t="s">
        <v>3418</v>
      </c>
      <c r="N318" s="370"/>
    </row>
    <row r="319" spans="1:14">
      <c r="A319" s="113" t="s">
        <v>349</v>
      </c>
      <c r="B319" s="113" t="s">
        <v>388</v>
      </c>
      <c r="C319" s="113">
        <v>673.7</v>
      </c>
      <c r="D319" s="113">
        <v>688.3</v>
      </c>
      <c r="E319" s="113">
        <v>657.05</v>
      </c>
      <c r="F319" s="113">
        <v>671.8</v>
      </c>
      <c r="G319" s="113">
        <v>671.65</v>
      </c>
      <c r="H319" s="113">
        <v>674.6</v>
      </c>
      <c r="I319" s="113">
        <v>356344</v>
      </c>
      <c r="J319" s="113">
        <v>239928820.09999999</v>
      </c>
      <c r="K319" s="115">
        <v>43399</v>
      </c>
      <c r="L319" s="113">
        <v>6949</v>
      </c>
      <c r="M319" s="113" t="s">
        <v>668</v>
      </c>
      <c r="N319" s="370"/>
    </row>
    <row r="320" spans="1:14">
      <c r="A320" s="113" t="s">
        <v>1953</v>
      </c>
      <c r="B320" s="113" t="s">
        <v>388</v>
      </c>
      <c r="C320" s="113">
        <v>168.1</v>
      </c>
      <c r="D320" s="113">
        <v>170.95</v>
      </c>
      <c r="E320" s="113">
        <v>166.05</v>
      </c>
      <c r="F320" s="113">
        <v>167.9</v>
      </c>
      <c r="G320" s="113">
        <v>166.95</v>
      </c>
      <c r="H320" s="113">
        <v>168.7</v>
      </c>
      <c r="I320" s="113">
        <v>19399</v>
      </c>
      <c r="J320" s="113">
        <v>3271446.8</v>
      </c>
      <c r="K320" s="115">
        <v>43399</v>
      </c>
      <c r="L320" s="113">
        <v>493</v>
      </c>
      <c r="M320" s="113" t="s">
        <v>1954</v>
      </c>
      <c r="N320" s="370"/>
    </row>
    <row r="321" spans="1:14">
      <c r="A321" s="113" t="s">
        <v>3003</v>
      </c>
      <c r="B321" s="113" t="s">
        <v>2767</v>
      </c>
      <c r="C321" s="113">
        <v>2.6</v>
      </c>
      <c r="D321" s="113">
        <v>2.6</v>
      </c>
      <c r="E321" s="113">
        <v>2.5</v>
      </c>
      <c r="F321" s="113">
        <v>2.5</v>
      </c>
      <c r="G321" s="113">
        <v>2.5</v>
      </c>
      <c r="H321" s="113">
        <v>2.6</v>
      </c>
      <c r="I321" s="113">
        <v>4</v>
      </c>
      <c r="J321" s="113">
        <v>10.3</v>
      </c>
      <c r="K321" s="115">
        <v>43399</v>
      </c>
      <c r="L321" s="113">
        <v>4</v>
      </c>
      <c r="M321" s="113" t="s">
        <v>3004</v>
      </c>
      <c r="N321" s="370"/>
    </row>
    <row r="322" spans="1:14">
      <c r="A322" s="113" t="s">
        <v>3696</v>
      </c>
      <c r="B322" s="113" t="s">
        <v>388</v>
      </c>
      <c r="C322" s="113">
        <v>7.15</v>
      </c>
      <c r="D322" s="113">
        <v>7.5</v>
      </c>
      <c r="E322" s="113">
        <v>6.8</v>
      </c>
      <c r="F322" s="113">
        <v>7.5</v>
      </c>
      <c r="G322" s="113">
        <v>7.5</v>
      </c>
      <c r="H322" s="113">
        <v>7.15</v>
      </c>
      <c r="I322" s="113">
        <v>1100</v>
      </c>
      <c r="J322" s="113">
        <v>7552.8</v>
      </c>
      <c r="K322" s="115">
        <v>43399</v>
      </c>
      <c r="L322" s="113">
        <v>5</v>
      </c>
      <c r="M322" s="113" t="s">
        <v>3697</v>
      </c>
      <c r="N322" s="370"/>
    </row>
    <row r="323" spans="1:14">
      <c r="A323" s="113" t="s">
        <v>669</v>
      </c>
      <c r="B323" s="113" t="s">
        <v>388</v>
      </c>
      <c r="C323" s="113">
        <v>43</v>
      </c>
      <c r="D323" s="113">
        <v>43.15</v>
      </c>
      <c r="E323" s="113">
        <v>40.85</v>
      </c>
      <c r="F323" s="113">
        <v>41.55</v>
      </c>
      <c r="G323" s="113">
        <v>41.75</v>
      </c>
      <c r="H323" s="113">
        <v>41.85</v>
      </c>
      <c r="I323" s="113">
        <v>3576</v>
      </c>
      <c r="J323" s="113">
        <v>148429.65</v>
      </c>
      <c r="K323" s="115">
        <v>43399</v>
      </c>
      <c r="L323" s="113">
        <v>91</v>
      </c>
      <c r="M323" s="113" t="s">
        <v>670</v>
      </c>
      <c r="N323" s="370"/>
    </row>
    <row r="324" spans="1:14">
      <c r="A324" s="113" t="s">
        <v>671</v>
      </c>
      <c r="B324" s="113" t="s">
        <v>388</v>
      </c>
      <c r="C324" s="113">
        <v>619</v>
      </c>
      <c r="D324" s="113">
        <v>626</v>
      </c>
      <c r="E324" s="113">
        <v>610</v>
      </c>
      <c r="F324" s="113">
        <v>623.4</v>
      </c>
      <c r="G324" s="113">
        <v>624.9</v>
      </c>
      <c r="H324" s="113">
        <v>617.20000000000005</v>
      </c>
      <c r="I324" s="113">
        <v>92148</v>
      </c>
      <c r="J324" s="113">
        <v>57271851.25</v>
      </c>
      <c r="K324" s="115">
        <v>43399</v>
      </c>
      <c r="L324" s="113">
        <v>6755</v>
      </c>
      <c r="M324" s="113" t="s">
        <v>672</v>
      </c>
      <c r="N324" s="370"/>
    </row>
    <row r="325" spans="1:14">
      <c r="A325" s="113" t="s">
        <v>673</v>
      </c>
      <c r="B325" s="113" t="s">
        <v>388</v>
      </c>
      <c r="C325" s="113">
        <v>38.700000000000003</v>
      </c>
      <c r="D325" s="113">
        <v>38.799999999999997</v>
      </c>
      <c r="E325" s="113">
        <v>36.1</v>
      </c>
      <c r="F325" s="113">
        <v>36.25</v>
      </c>
      <c r="G325" s="113">
        <v>36.25</v>
      </c>
      <c r="H325" s="113">
        <v>38.65</v>
      </c>
      <c r="I325" s="113">
        <v>1058656</v>
      </c>
      <c r="J325" s="113">
        <v>39163617.299999997</v>
      </c>
      <c r="K325" s="115">
        <v>43399</v>
      </c>
      <c r="L325" s="113">
        <v>7887</v>
      </c>
      <c r="M325" s="113" t="s">
        <v>2061</v>
      </c>
      <c r="N325" s="370"/>
    </row>
    <row r="326" spans="1:14">
      <c r="A326" s="113" t="s">
        <v>60</v>
      </c>
      <c r="B326" s="113" t="s">
        <v>388</v>
      </c>
      <c r="C326" s="113">
        <v>395.05</v>
      </c>
      <c r="D326" s="113">
        <v>405</v>
      </c>
      <c r="E326" s="113">
        <v>394</v>
      </c>
      <c r="F326" s="113">
        <v>398.25</v>
      </c>
      <c r="G326" s="113">
        <v>398.9</v>
      </c>
      <c r="H326" s="113">
        <v>398.55</v>
      </c>
      <c r="I326" s="113">
        <v>1294180</v>
      </c>
      <c r="J326" s="113">
        <v>517865093.94999999</v>
      </c>
      <c r="K326" s="115">
        <v>43399</v>
      </c>
      <c r="L326" s="113">
        <v>20849</v>
      </c>
      <c r="M326" s="113" t="s">
        <v>674</v>
      </c>
      <c r="N326" s="370"/>
    </row>
    <row r="327" spans="1:14">
      <c r="A327" s="113" t="s">
        <v>675</v>
      </c>
      <c r="B327" s="113" t="s">
        <v>388</v>
      </c>
      <c r="C327" s="113">
        <v>2088.1</v>
      </c>
      <c r="D327" s="113">
        <v>2145</v>
      </c>
      <c r="E327" s="113">
        <v>2069.5500000000002</v>
      </c>
      <c r="F327" s="113">
        <v>2125.9499999999998</v>
      </c>
      <c r="G327" s="113">
        <v>2110</v>
      </c>
      <c r="H327" s="113">
        <v>2114.4</v>
      </c>
      <c r="I327" s="113">
        <v>54468</v>
      </c>
      <c r="J327" s="113">
        <v>115067810.59999999</v>
      </c>
      <c r="K327" s="115">
        <v>43399</v>
      </c>
      <c r="L327" s="113">
        <v>6827</v>
      </c>
      <c r="M327" s="113" t="s">
        <v>676</v>
      </c>
      <c r="N327" s="370"/>
    </row>
    <row r="328" spans="1:14">
      <c r="A328" s="113" t="s">
        <v>677</v>
      </c>
      <c r="B328" s="113" t="s">
        <v>388</v>
      </c>
      <c r="C328" s="113">
        <v>84.9</v>
      </c>
      <c r="D328" s="113">
        <v>87.8</v>
      </c>
      <c r="E328" s="113">
        <v>84</v>
      </c>
      <c r="F328" s="113">
        <v>86.4</v>
      </c>
      <c r="G328" s="113">
        <v>85.5</v>
      </c>
      <c r="H328" s="113">
        <v>84.55</v>
      </c>
      <c r="I328" s="113">
        <v>274953</v>
      </c>
      <c r="J328" s="113">
        <v>23756082.399999999</v>
      </c>
      <c r="K328" s="115">
        <v>43399</v>
      </c>
      <c r="L328" s="113">
        <v>2474</v>
      </c>
      <c r="M328" s="113" t="s">
        <v>678</v>
      </c>
      <c r="N328" s="370"/>
    </row>
    <row r="329" spans="1:14">
      <c r="A329" s="113" t="s">
        <v>2015</v>
      </c>
      <c r="B329" s="113" t="s">
        <v>388</v>
      </c>
      <c r="C329" s="113">
        <v>48.95</v>
      </c>
      <c r="D329" s="113">
        <v>48.95</v>
      </c>
      <c r="E329" s="113">
        <v>46.25</v>
      </c>
      <c r="F329" s="113">
        <v>47</v>
      </c>
      <c r="G329" s="113">
        <v>47</v>
      </c>
      <c r="H329" s="113">
        <v>48.95</v>
      </c>
      <c r="I329" s="113">
        <v>4317</v>
      </c>
      <c r="J329" s="113">
        <v>207015.5</v>
      </c>
      <c r="K329" s="115">
        <v>43399</v>
      </c>
      <c r="L329" s="113">
        <v>55</v>
      </c>
      <c r="M329" s="113" t="s">
        <v>3822</v>
      </c>
      <c r="N329" s="370"/>
    </row>
    <row r="330" spans="1:14">
      <c r="A330" s="113" t="s">
        <v>679</v>
      </c>
      <c r="B330" s="113" t="s">
        <v>388</v>
      </c>
      <c r="C330" s="113">
        <v>109.55</v>
      </c>
      <c r="D330" s="113">
        <v>110.5</v>
      </c>
      <c r="E330" s="113">
        <v>107</v>
      </c>
      <c r="F330" s="113">
        <v>107.9</v>
      </c>
      <c r="G330" s="113">
        <v>107.5</v>
      </c>
      <c r="H330" s="113">
        <v>109.7</v>
      </c>
      <c r="I330" s="113">
        <v>35845</v>
      </c>
      <c r="J330" s="113">
        <v>3898046.45</v>
      </c>
      <c r="K330" s="115">
        <v>43399</v>
      </c>
      <c r="L330" s="113">
        <v>776</v>
      </c>
      <c r="M330" s="113" t="s">
        <v>680</v>
      </c>
      <c r="N330" s="370"/>
    </row>
    <row r="331" spans="1:14">
      <c r="A331" s="113" t="s">
        <v>681</v>
      </c>
      <c r="B331" s="113" t="s">
        <v>388</v>
      </c>
      <c r="C331" s="113">
        <v>162</v>
      </c>
      <c r="D331" s="113">
        <v>169</v>
      </c>
      <c r="E331" s="113">
        <v>158.05000000000001</v>
      </c>
      <c r="F331" s="113">
        <v>160.19999999999999</v>
      </c>
      <c r="G331" s="113">
        <v>159.15</v>
      </c>
      <c r="H331" s="113">
        <v>162.80000000000001</v>
      </c>
      <c r="I331" s="113">
        <v>161998</v>
      </c>
      <c r="J331" s="113">
        <v>26398351.300000001</v>
      </c>
      <c r="K331" s="115">
        <v>43399</v>
      </c>
      <c r="L331" s="113">
        <v>1867</v>
      </c>
      <c r="M331" s="113" t="s">
        <v>682</v>
      </c>
      <c r="N331" s="370"/>
    </row>
    <row r="332" spans="1:14">
      <c r="A332" s="113" t="s">
        <v>1923</v>
      </c>
      <c r="B332" s="113" t="s">
        <v>388</v>
      </c>
      <c r="C332" s="113">
        <v>380</v>
      </c>
      <c r="D332" s="113">
        <v>402</v>
      </c>
      <c r="E332" s="113">
        <v>365</v>
      </c>
      <c r="F332" s="113">
        <v>382.55</v>
      </c>
      <c r="G332" s="113">
        <v>381</v>
      </c>
      <c r="H332" s="113">
        <v>381.45</v>
      </c>
      <c r="I332" s="113">
        <v>627752</v>
      </c>
      <c r="J332" s="113">
        <v>239275462.15000001</v>
      </c>
      <c r="K332" s="115">
        <v>43399</v>
      </c>
      <c r="L332" s="113">
        <v>32852</v>
      </c>
      <c r="M332" s="113" t="s">
        <v>1924</v>
      </c>
      <c r="N332" s="370"/>
    </row>
    <row r="333" spans="1:14">
      <c r="A333" s="113" t="s">
        <v>683</v>
      </c>
      <c r="B333" s="113" t="s">
        <v>388</v>
      </c>
      <c r="C333" s="113">
        <v>17.350000000000001</v>
      </c>
      <c r="D333" s="113">
        <v>17.350000000000001</v>
      </c>
      <c r="E333" s="113">
        <v>16.399999999999999</v>
      </c>
      <c r="F333" s="113">
        <v>16.75</v>
      </c>
      <c r="G333" s="113">
        <v>16.7</v>
      </c>
      <c r="H333" s="113">
        <v>16.75</v>
      </c>
      <c r="I333" s="113">
        <v>357116</v>
      </c>
      <c r="J333" s="113">
        <v>5969815.3499999996</v>
      </c>
      <c r="K333" s="115">
        <v>43399</v>
      </c>
      <c r="L333" s="113">
        <v>1772</v>
      </c>
      <c r="M333" s="113" t="s">
        <v>684</v>
      </c>
      <c r="N333" s="370"/>
    </row>
    <row r="334" spans="1:14">
      <c r="A334" s="113" t="s">
        <v>2292</v>
      </c>
      <c r="B334" s="113" t="s">
        <v>388</v>
      </c>
      <c r="C334" s="113">
        <v>231.95</v>
      </c>
      <c r="D334" s="113">
        <v>234.15</v>
      </c>
      <c r="E334" s="113">
        <v>225</v>
      </c>
      <c r="F334" s="113">
        <v>225.9</v>
      </c>
      <c r="G334" s="113">
        <v>226</v>
      </c>
      <c r="H334" s="113">
        <v>230.35</v>
      </c>
      <c r="I334" s="113">
        <v>58285</v>
      </c>
      <c r="J334" s="113">
        <v>13349021.949999999</v>
      </c>
      <c r="K334" s="115">
        <v>43399</v>
      </c>
      <c r="L334" s="113">
        <v>3744</v>
      </c>
      <c r="M334" s="113" t="s">
        <v>2293</v>
      </c>
      <c r="N334" s="370"/>
    </row>
    <row r="335" spans="1:14">
      <c r="A335" s="113" t="s">
        <v>370</v>
      </c>
      <c r="B335" s="113" t="s">
        <v>388</v>
      </c>
      <c r="C335" s="113">
        <v>160.9</v>
      </c>
      <c r="D335" s="113">
        <v>160.9</v>
      </c>
      <c r="E335" s="113">
        <v>153.25</v>
      </c>
      <c r="F335" s="113">
        <v>155.19999999999999</v>
      </c>
      <c r="G335" s="113">
        <v>154.80000000000001</v>
      </c>
      <c r="H335" s="113">
        <v>160.30000000000001</v>
      </c>
      <c r="I335" s="113">
        <v>1169026</v>
      </c>
      <c r="J335" s="113">
        <v>182421306.94999999</v>
      </c>
      <c r="K335" s="115">
        <v>43399</v>
      </c>
      <c r="L335" s="113">
        <v>12277</v>
      </c>
      <c r="M335" s="113" t="s">
        <v>685</v>
      </c>
      <c r="N335" s="370"/>
    </row>
    <row r="336" spans="1:14">
      <c r="A336" s="113" t="s">
        <v>3170</v>
      </c>
      <c r="B336" s="113" t="s">
        <v>388</v>
      </c>
      <c r="C336" s="113">
        <v>71.5</v>
      </c>
      <c r="D336" s="113">
        <v>75.45</v>
      </c>
      <c r="E336" s="113">
        <v>70.7</v>
      </c>
      <c r="F336" s="113">
        <v>74.5</v>
      </c>
      <c r="G336" s="113">
        <v>75</v>
      </c>
      <c r="H336" s="113">
        <v>72.45</v>
      </c>
      <c r="I336" s="113">
        <v>7931</v>
      </c>
      <c r="J336" s="113">
        <v>583151.1</v>
      </c>
      <c r="K336" s="115">
        <v>43399</v>
      </c>
      <c r="L336" s="113">
        <v>131</v>
      </c>
      <c r="M336" s="113" t="s">
        <v>3171</v>
      </c>
      <c r="N336" s="370"/>
    </row>
    <row r="337" spans="1:14">
      <c r="A337" s="113" t="s">
        <v>686</v>
      </c>
      <c r="B337" s="113" t="s">
        <v>388</v>
      </c>
      <c r="C337" s="113">
        <v>378</v>
      </c>
      <c r="D337" s="113">
        <v>404.95</v>
      </c>
      <c r="E337" s="113">
        <v>354.1</v>
      </c>
      <c r="F337" s="113">
        <v>402.4</v>
      </c>
      <c r="G337" s="113">
        <v>401.25</v>
      </c>
      <c r="H337" s="113">
        <v>377.25</v>
      </c>
      <c r="I337" s="113">
        <v>281305</v>
      </c>
      <c r="J337" s="113">
        <v>107906206.05</v>
      </c>
      <c r="K337" s="115">
        <v>43399</v>
      </c>
      <c r="L337" s="113">
        <v>18056</v>
      </c>
      <c r="M337" s="113" t="s">
        <v>687</v>
      </c>
      <c r="N337" s="370"/>
    </row>
    <row r="338" spans="1:14">
      <c r="A338" s="113" t="s">
        <v>2501</v>
      </c>
      <c r="B338" s="113" t="s">
        <v>388</v>
      </c>
      <c r="C338" s="113">
        <v>18</v>
      </c>
      <c r="D338" s="113">
        <v>18</v>
      </c>
      <c r="E338" s="113">
        <v>17.399999999999999</v>
      </c>
      <c r="F338" s="113">
        <v>17.55</v>
      </c>
      <c r="G338" s="113">
        <v>17.45</v>
      </c>
      <c r="H338" s="113">
        <v>17.7</v>
      </c>
      <c r="I338" s="113">
        <v>78392</v>
      </c>
      <c r="J338" s="113">
        <v>1377270.2</v>
      </c>
      <c r="K338" s="115">
        <v>43399</v>
      </c>
      <c r="L338" s="113">
        <v>345</v>
      </c>
      <c r="M338" s="113" t="s">
        <v>2502</v>
      </c>
      <c r="N338" s="370"/>
    </row>
    <row r="339" spans="1:14">
      <c r="A339" s="113" t="s">
        <v>688</v>
      </c>
      <c r="B339" s="113" t="s">
        <v>388</v>
      </c>
      <c r="C339" s="113">
        <v>350.15</v>
      </c>
      <c r="D339" s="113">
        <v>352.75</v>
      </c>
      <c r="E339" s="113">
        <v>342.35</v>
      </c>
      <c r="F339" s="113">
        <v>349.45</v>
      </c>
      <c r="G339" s="113">
        <v>345.3</v>
      </c>
      <c r="H339" s="113">
        <v>348.35</v>
      </c>
      <c r="I339" s="113">
        <v>408</v>
      </c>
      <c r="J339" s="113">
        <v>142877.15</v>
      </c>
      <c r="K339" s="115">
        <v>43399</v>
      </c>
      <c r="L339" s="113">
        <v>56</v>
      </c>
      <c r="M339" s="113" t="s">
        <v>2267</v>
      </c>
      <c r="N339" s="370"/>
    </row>
    <row r="340" spans="1:14">
      <c r="A340" s="113" t="s">
        <v>689</v>
      </c>
      <c r="B340" s="113" t="s">
        <v>388</v>
      </c>
      <c r="C340" s="113">
        <v>202</v>
      </c>
      <c r="D340" s="113">
        <v>207</v>
      </c>
      <c r="E340" s="113">
        <v>196.7</v>
      </c>
      <c r="F340" s="113">
        <v>198.05</v>
      </c>
      <c r="G340" s="113">
        <v>197</v>
      </c>
      <c r="H340" s="113">
        <v>202.95</v>
      </c>
      <c r="I340" s="113">
        <v>83917</v>
      </c>
      <c r="J340" s="113">
        <v>16864632.100000001</v>
      </c>
      <c r="K340" s="115">
        <v>43399</v>
      </c>
      <c r="L340" s="113">
        <v>2568</v>
      </c>
      <c r="M340" s="113" t="s">
        <v>690</v>
      </c>
      <c r="N340" s="370"/>
    </row>
    <row r="341" spans="1:14">
      <c r="A341" s="113" t="s">
        <v>691</v>
      </c>
      <c r="B341" s="113" t="s">
        <v>388</v>
      </c>
      <c r="C341" s="113">
        <v>242.8</v>
      </c>
      <c r="D341" s="113">
        <v>248.3</v>
      </c>
      <c r="E341" s="113">
        <v>238.3</v>
      </c>
      <c r="F341" s="113">
        <v>242.5</v>
      </c>
      <c r="G341" s="113">
        <v>242.5</v>
      </c>
      <c r="H341" s="113">
        <v>241.35</v>
      </c>
      <c r="I341" s="113">
        <v>172595</v>
      </c>
      <c r="J341" s="113">
        <v>42132085.100000001</v>
      </c>
      <c r="K341" s="115">
        <v>43399</v>
      </c>
      <c r="L341" s="113">
        <v>3687</v>
      </c>
      <c r="M341" s="113" t="s">
        <v>3172</v>
      </c>
      <c r="N341" s="370"/>
    </row>
    <row r="342" spans="1:14">
      <c r="A342" s="113" t="s">
        <v>383</v>
      </c>
      <c r="B342" s="113" t="s">
        <v>388</v>
      </c>
      <c r="C342" s="113">
        <v>96</v>
      </c>
      <c r="D342" s="113">
        <v>98.1</v>
      </c>
      <c r="E342" s="113">
        <v>94.35</v>
      </c>
      <c r="F342" s="113">
        <v>96.4</v>
      </c>
      <c r="G342" s="113">
        <v>95.8</v>
      </c>
      <c r="H342" s="113">
        <v>96.05</v>
      </c>
      <c r="I342" s="113">
        <v>23353</v>
      </c>
      <c r="J342" s="113">
        <v>2266828.0499999998</v>
      </c>
      <c r="K342" s="115">
        <v>43399</v>
      </c>
      <c r="L342" s="113">
        <v>381</v>
      </c>
      <c r="M342" s="113" t="s">
        <v>692</v>
      </c>
      <c r="N342" s="370"/>
    </row>
    <row r="343" spans="1:14">
      <c r="A343" s="113" t="s">
        <v>693</v>
      </c>
      <c r="B343" s="113" t="s">
        <v>388</v>
      </c>
      <c r="C343" s="113">
        <v>212</v>
      </c>
      <c r="D343" s="113">
        <v>224.5</v>
      </c>
      <c r="E343" s="113">
        <v>210.05</v>
      </c>
      <c r="F343" s="113">
        <v>222.6</v>
      </c>
      <c r="G343" s="113">
        <v>224</v>
      </c>
      <c r="H343" s="113">
        <v>213.25</v>
      </c>
      <c r="I343" s="113">
        <v>1616495</v>
      </c>
      <c r="J343" s="113">
        <v>353433788.94999999</v>
      </c>
      <c r="K343" s="115">
        <v>43399</v>
      </c>
      <c r="L343" s="113">
        <v>24960</v>
      </c>
      <c r="M343" s="113" t="s">
        <v>694</v>
      </c>
      <c r="N343" s="370"/>
    </row>
    <row r="344" spans="1:14">
      <c r="A344" s="113" t="s">
        <v>2963</v>
      </c>
      <c r="B344" s="113" t="s">
        <v>2767</v>
      </c>
      <c r="C344" s="113">
        <v>72.75</v>
      </c>
      <c r="D344" s="113">
        <v>73</v>
      </c>
      <c r="E344" s="113">
        <v>68</v>
      </c>
      <c r="F344" s="113">
        <v>68.05</v>
      </c>
      <c r="G344" s="113">
        <v>68.05</v>
      </c>
      <c r="H344" s="113">
        <v>69.599999999999994</v>
      </c>
      <c r="I344" s="113">
        <v>1051</v>
      </c>
      <c r="J344" s="113">
        <v>74432.5</v>
      </c>
      <c r="K344" s="115">
        <v>43399</v>
      </c>
      <c r="L344" s="113">
        <v>21</v>
      </c>
      <c r="M344" s="113" t="s">
        <v>2964</v>
      </c>
      <c r="N344" s="370"/>
    </row>
    <row r="345" spans="1:14">
      <c r="A345" s="113" t="s">
        <v>695</v>
      </c>
      <c r="B345" s="113" t="s">
        <v>388</v>
      </c>
      <c r="C345" s="113">
        <v>67.3</v>
      </c>
      <c r="D345" s="113">
        <v>68.7</v>
      </c>
      <c r="E345" s="113">
        <v>67.3</v>
      </c>
      <c r="F345" s="113">
        <v>68.25</v>
      </c>
      <c r="G345" s="113">
        <v>68</v>
      </c>
      <c r="H345" s="113">
        <v>68</v>
      </c>
      <c r="I345" s="113">
        <v>159036</v>
      </c>
      <c r="J345" s="113">
        <v>10862874.050000001</v>
      </c>
      <c r="K345" s="115">
        <v>43399</v>
      </c>
      <c r="L345" s="113">
        <v>2023</v>
      </c>
      <c r="M345" s="113" t="s">
        <v>696</v>
      </c>
      <c r="N345" s="370"/>
    </row>
    <row r="346" spans="1:14">
      <c r="A346" s="113" t="s">
        <v>697</v>
      </c>
      <c r="B346" s="113" t="s">
        <v>388</v>
      </c>
      <c r="C346" s="113">
        <v>14.65</v>
      </c>
      <c r="D346" s="113">
        <v>14.8</v>
      </c>
      <c r="E346" s="113">
        <v>14.45</v>
      </c>
      <c r="F346" s="113">
        <v>14.6</v>
      </c>
      <c r="G346" s="113">
        <v>14.7</v>
      </c>
      <c r="H346" s="113">
        <v>14.65</v>
      </c>
      <c r="I346" s="113">
        <v>546529</v>
      </c>
      <c r="J346" s="113">
        <v>7990817.5999999996</v>
      </c>
      <c r="K346" s="115">
        <v>43399</v>
      </c>
      <c r="L346" s="113">
        <v>1510</v>
      </c>
      <c r="M346" s="113" t="s">
        <v>698</v>
      </c>
      <c r="N346" s="370"/>
    </row>
    <row r="347" spans="1:14">
      <c r="A347" s="113" t="s">
        <v>2712</v>
      </c>
      <c r="B347" s="113" t="s">
        <v>388</v>
      </c>
      <c r="C347" s="113">
        <v>259</v>
      </c>
      <c r="D347" s="113">
        <v>259</v>
      </c>
      <c r="E347" s="113">
        <v>242.15</v>
      </c>
      <c r="F347" s="113">
        <v>243.7</v>
      </c>
      <c r="G347" s="113">
        <v>242.15</v>
      </c>
      <c r="H347" s="113">
        <v>252.35</v>
      </c>
      <c r="I347" s="113">
        <v>1720</v>
      </c>
      <c r="J347" s="113">
        <v>428565.25</v>
      </c>
      <c r="K347" s="115">
        <v>43399</v>
      </c>
      <c r="L347" s="113">
        <v>146</v>
      </c>
      <c r="M347" s="113" t="s">
        <v>2713</v>
      </c>
      <c r="N347" s="370"/>
    </row>
    <row r="348" spans="1:14">
      <c r="A348" s="113" t="s">
        <v>2041</v>
      </c>
      <c r="B348" s="113" t="s">
        <v>388</v>
      </c>
      <c r="C348" s="113">
        <v>1100.05</v>
      </c>
      <c r="D348" s="113">
        <v>1124</v>
      </c>
      <c r="E348" s="113">
        <v>1087.25</v>
      </c>
      <c r="F348" s="113">
        <v>1097.75</v>
      </c>
      <c r="G348" s="113">
        <v>1093</v>
      </c>
      <c r="H348" s="113">
        <v>1099.8499999999999</v>
      </c>
      <c r="I348" s="113">
        <v>387</v>
      </c>
      <c r="J348" s="113">
        <v>425879.1</v>
      </c>
      <c r="K348" s="115">
        <v>43399</v>
      </c>
      <c r="L348" s="113">
        <v>39</v>
      </c>
      <c r="M348" s="113" t="s">
        <v>2042</v>
      </c>
      <c r="N348" s="370"/>
    </row>
    <row r="349" spans="1:14">
      <c r="A349" s="113" t="s">
        <v>699</v>
      </c>
      <c r="B349" s="113" t="s">
        <v>388</v>
      </c>
      <c r="C349" s="113">
        <v>143</v>
      </c>
      <c r="D349" s="113">
        <v>151.85</v>
      </c>
      <c r="E349" s="113">
        <v>143</v>
      </c>
      <c r="F349" s="113">
        <v>148.25</v>
      </c>
      <c r="G349" s="113">
        <v>148.5</v>
      </c>
      <c r="H349" s="113">
        <v>145.30000000000001</v>
      </c>
      <c r="I349" s="113">
        <v>596376</v>
      </c>
      <c r="J349" s="113">
        <v>88635184.299999997</v>
      </c>
      <c r="K349" s="115">
        <v>43399</v>
      </c>
      <c r="L349" s="113">
        <v>7346</v>
      </c>
      <c r="M349" s="113" t="s">
        <v>700</v>
      </c>
      <c r="N349" s="370"/>
    </row>
    <row r="350" spans="1:14">
      <c r="A350" s="113" t="s">
        <v>701</v>
      </c>
      <c r="B350" s="113" t="s">
        <v>388</v>
      </c>
      <c r="C350" s="113">
        <v>11.1</v>
      </c>
      <c r="D350" s="113">
        <v>11.25</v>
      </c>
      <c r="E350" s="113">
        <v>11</v>
      </c>
      <c r="F350" s="113">
        <v>11.15</v>
      </c>
      <c r="G350" s="113">
        <v>11.1</v>
      </c>
      <c r="H350" s="113">
        <v>11.1</v>
      </c>
      <c r="I350" s="113">
        <v>451905</v>
      </c>
      <c r="J350" s="113">
        <v>4993602.2</v>
      </c>
      <c r="K350" s="115">
        <v>43399</v>
      </c>
      <c r="L350" s="113">
        <v>1678</v>
      </c>
      <c r="M350" s="113" t="s">
        <v>702</v>
      </c>
      <c r="N350" s="370"/>
    </row>
    <row r="351" spans="1:14">
      <c r="A351" s="113" t="s">
        <v>703</v>
      </c>
      <c r="B351" s="113" t="s">
        <v>388</v>
      </c>
      <c r="C351" s="113">
        <v>371.25</v>
      </c>
      <c r="D351" s="113">
        <v>385.95</v>
      </c>
      <c r="E351" s="113">
        <v>358.2</v>
      </c>
      <c r="F351" s="113">
        <v>371</v>
      </c>
      <c r="G351" s="113">
        <v>370</v>
      </c>
      <c r="H351" s="113">
        <v>371.8</v>
      </c>
      <c r="I351" s="113">
        <v>43531</v>
      </c>
      <c r="J351" s="113">
        <v>16551377.4</v>
      </c>
      <c r="K351" s="115">
        <v>43399</v>
      </c>
      <c r="L351" s="113">
        <v>6936</v>
      </c>
      <c r="M351" s="113" t="s">
        <v>704</v>
      </c>
      <c r="N351" s="370"/>
    </row>
    <row r="352" spans="1:14">
      <c r="A352" s="113" t="s">
        <v>2811</v>
      </c>
      <c r="B352" s="113" t="s">
        <v>388</v>
      </c>
      <c r="C352" s="113">
        <v>13.8</v>
      </c>
      <c r="D352" s="113">
        <v>14.5</v>
      </c>
      <c r="E352" s="113">
        <v>13.75</v>
      </c>
      <c r="F352" s="113">
        <v>14.15</v>
      </c>
      <c r="G352" s="113">
        <v>14.3</v>
      </c>
      <c r="H352" s="113">
        <v>14.1</v>
      </c>
      <c r="I352" s="113">
        <v>12765</v>
      </c>
      <c r="J352" s="113">
        <v>179898.8</v>
      </c>
      <c r="K352" s="115">
        <v>43399</v>
      </c>
      <c r="L352" s="113">
        <v>55</v>
      </c>
      <c r="M352" s="113" t="s">
        <v>2812</v>
      </c>
      <c r="N352" s="370"/>
    </row>
    <row r="353" spans="1:14">
      <c r="A353" s="113" t="s">
        <v>234</v>
      </c>
      <c r="B353" s="113" t="s">
        <v>388</v>
      </c>
      <c r="C353" s="113">
        <v>180</v>
      </c>
      <c r="D353" s="113">
        <v>195.3</v>
      </c>
      <c r="E353" s="113">
        <v>177</v>
      </c>
      <c r="F353" s="113">
        <v>184.1</v>
      </c>
      <c r="G353" s="113">
        <v>184.15</v>
      </c>
      <c r="H353" s="113">
        <v>183.85</v>
      </c>
      <c r="I353" s="113">
        <v>28089176</v>
      </c>
      <c r="J353" s="113">
        <v>5241324630.75</v>
      </c>
      <c r="K353" s="115">
        <v>43399</v>
      </c>
      <c r="L353" s="113">
        <v>258364</v>
      </c>
      <c r="M353" s="113" t="s">
        <v>705</v>
      </c>
      <c r="N353" s="370"/>
    </row>
    <row r="354" spans="1:14">
      <c r="A354" s="113" t="s">
        <v>706</v>
      </c>
      <c r="B354" s="113" t="s">
        <v>388</v>
      </c>
      <c r="C354" s="113">
        <v>251.75</v>
      </c>
      <c r="D354" s="113">
        <v>251.75</v>
      </c>
      <c r="E354" s="113">
        <v>234.95</v>
      </c>
      <c r="F354" s="113">
        <v>238.25</v>
      </c>
      <c r="G354" s="113">
        <v>235</v>
      </c>
      <c r="H354" s="113">
        <v>241.4</v>
      </c>
      <c r="I354" s="113">
        <v>507</v>
      </c>
      <c r="J354" s="113">
        <v>123835.35</v>
      </c>
      <c r="K354" s="115">
        <v>43399</v>
      </c>
      <c r="L354" s="113">
        <v>72</v>
      </c>
      <c r="M354" s="113" t="s">
        <v>707</v>
      </c>
      <c r="N354" s="370"/>
    </row>
    <row r="355" spans="1:14">
      <c r="A355" s="113" t="s">
        <v>3173</v>
      </c>
      <c r="B355" s="113" t="s">
        <v>388</v>
      </c>
      <c r="C355" s="113">
        <v>990</v>
      </c>
      <c r="D355" s="113">
        <v>1035</v>
      </c>
      <c r="E355" s="113">
        <v>989.4</v>
      </c>
      <c r="F355" s="113">
        <v>1004.3</v>
      </c>
      <c r="G355" s="113">
        <v>1000</v>
      </c>
      <c r="H355" s="113">
        <v>995.95</v>
      </c>
      <c r="I355" s="113">
        <v>1636</v>
      </c>
      <c r="J355" s="113">
        <v>1660635.95</v>
      </c>
      <c r="K355" s="115">
        <v>43399</v>
      </c>
      <c r="L355" s="113">
        <v>322</v>
      </c>
      <c r="M355" s="113" t="s">
        <v>3174</v>
      </c>
      <c r="N355" s="370"/>
    </row>
    <row r="356" spans="1:14">
      <c r="A356" s="113" t="s">
        <v>708</v>
      </c>
      <c r="B356" s="113" t="s">
        <v>388</v>
      </c>
      <c r="C356" s="113">
        <v>334</v>
      </c>
      <c r="D356" s="113">
        <v>357</v>
      </c>
      <c r="E356" s="113">
        <v>334</v>
      </c>
      <c r="F356" s="113">
        <v>343.25</v>
      </c>
      <c r="G356" s="113">
        <v>348</v>
      </c>
      <c r="H356" s="113">
        <v>334.25</v>
      </c>
      <c r="I356" s="113">
        <v>857</v>
      </c>
      <c r="J356" s="113">
        <v>296721.95</v>
      </c>
      <c r="K356" s="115">
        <v>43399</v>
      </c>
      <c r="L356" s="113">
        <v>126</v>
      </c>
      <c r="M356" s="113" t="s">
        <v>709</v>
      </c>
      <c r="N356" s="370"/>
    </row>
    <row r="357" spans="1:14">
      <c r="A357" s="113" t="s">
        <v>2503</v>
      </c>
      <c r="B357" s="113" t="s">
        <v>388</v>
      </c>
      <c r="C357" s="113">
        <v>4.4000000000000004</v>
      </c>
      <c r="D357" s="113">
        <v>4.55</v>
      </c>
      <c r="E357" s="113">
        <v>4.1500000000000004</v>
      </c>
      <c r="F357" s="113">
        <v>4.25</v>
      </c>
      <c r="G357" s="113">
        <v>4.25</v>
      </c>
      <c r="H357" s="113">
        <v>4.45</v>
      </c>
      <c r="I357" s="113">
        <v>109608</v>
      </c>
      <c r="J357" s="113">
        <v>470355.95</v>
      </c>
      <c r="K357" s="115">
        <v>43399</v>
      </c>
      <c r="L357" s="113">
        <v>304</v>
      </c>
      <c r="M357" s="113" t="s">
        <v>2504</v>
      </c>
      <c r="N357" s="370"/>
    </row>
    <row r="358" spans="1:14">
      <c r="A358" s="113" t="s">
        <v>61</v>
      </c>
      <c r="B358" s="113" t="s">
        <v>388</v>
      </c>
      <c r="C358" s="113">
        <v>36.950000000000003</v>
      </c>
      <c r="D358" s="113">
        <v>41.85</v>
      </c>
      <c r="E358" s="113">
        <v>36.75</v>
      </c>
      <c r="F358" s="113">
        <v>40.9</v>
      </c>
      <c r="G358" s="113">
        <v>40.799999999999997</v>
      </c>
      <c r="H358" s="113">
        <v>36.950000000000003</v>
      </c>
      <c r="I358" s="113">
        <v>28824952</v>
      </c>
      <c r="J358" s="113">
        <v>1152142584.8499999</v>
      </c>
      <c r="K358" s="115">
        <v>43399</v>
      </c>
      <c r="L358" s="113">
        <v>64468</v>
      </c>
      <c r="M358" s="113" t="s">
        <v>710</v>
      </c>
      <c r="N358" s="370"/>
    </row>
    <row r="359" spans="1:14">
      <c r="A359" s="113" t="s">
        <v>62</v>
      </c>
      <c r="B359" s="113" t="s">
        <v>388</v>
      </c>
      <c r="C359" s="113">
        <v>1261</v>
      </c>
      <c r="D359" s="113">
        <v>1278.4000000000001</v>
      </c>
      <c r="E359" s="113">
        <v>1236.75</v>
      </c>
      <c r="F359" s="113">
        <v>1255.8</v>
      </c>
      <c r="G359" s="113">
        <v>1262</v>
      </c>
      <c r="H359" s="113">
        <v>1253</v>
      </c>
      <c r="I359" s="113">
        <v>858836</v>
      </c>
      <c r="J359" s="113">
        <v>1083998082.75</v>
      </c>
      <c r="K359" s="115">
        <v>43399</v>
      </c>
      <c r="L359" s="113">
        <v>49066</v>
      </c>
      <c r="M359" s="113" t="s">
        <v>711</v>
      </c>
      <c r="N359" s="370"/>
    </row>
    <row r="360" spans="1:14">
      <c r="A360" s="113" t="s">
        <v>2272</v>
      </c>
      <c r="B360" s="113" t="s">
        <v>388</v>
      </c>
      <c r="C360" s="113">
        <v>2110</v>
      </c>
      <c r="D360" s="113">
        <v>2118.4499999999998</v>
      </c>
      <c r="E360" s="113">
        <v>2030.1</v>
      </c>
      <c r="F360" s="113">
        <v>2084.25</v>
      </c>
      <c r="G360" s="113">
        <v>2110</v>
      </c>
      <c r="H360" s="113">
        <v>2105.3000000000002</v>
      </c>
      <c r="I360" s="113">
        <v>10842</v>
      </c>
      <c r="J360" s="113">
        <v>22498348.149999999</v>
      </c>
      <c r="K360" s="115">
        <v>43399</v>
      </c>
      <c r="L360" s="113">
        <v>2004</v>
      </c>
      <c r="M360" s="113" t="s">
        <v>2276</v>
      </c>
      <c r="N360" s="370"/>
    </row>
    <row r="361" spans="1:14">
      <c r="A361" s="113" t="s">
        <v>63</v>
      </c>
      <c r="B361" s="113" t="s">
        <v>388</v>
      </c>
      <c r="C361" s="113">
        <v>155</v>
      </c>
      <c r="D361" s="113">
        <v>156</v>
      </c>
      <c r="E361" s="113">
        <v>150.35</v>
      </c>
      <c r="F361" s="113">
        <v>153.85</v>
      </c>
      <c r="G361" s="113">
        <v>154</v>
      </c>
      <c r="H361" s="113">
        <v>154.94999999999999</v>
      </c>
      <c r="I361" s="113">
        <v>5328152</v>
      </c>
      <c r="J361" s="113">
        <v>819705091.89999998</v>
      </c>
      <c r="K361" s="115">
        <v>43399</v>
      </c>
      <c r="L361" s="113">
        <v>48297</v>
      </c>
      <c r="M361" s="113" t="s">
        <v>712</v>
      </c>
      <c r="N361" s="370"/>
    </row>
    <row r="362" spans="1:14">
      <c r="A362" s="113" t="s">
        <v>2813</v>
      </c>
      <c r="B362" s="113" t="s">
        <v>388</v>
      </c>
      <c r="C362" s="113">
        <v>70.349999999999994</v>
      </c>
      <c r="D362" s="113">
        <v>72.45</v>
      </c>
      <c r="E362" s="113">
        <v>69.099999999999994</v>
      </c>
      <c r="F362" s="113">
        <v>71.900000000000006</v>
      </c>
      <c r="G362" s="113">
        <v>71.599999999999994</v>
      </c>
      <c r="H362" s="113">
        <v>71.05</v>
      </c>
      <c r="I362" s="113">
        <v>25141</v>
      </c>
      <c r="J362" s="113">
        <v>1801040.75</v>
      </c>
      <c r="K362" s="115">
        <v>43399</v>
      </c>
      <c r="L362" s="113">
        <v>456</v>
      </c>
      <c r="M362" s="113" t="s">
        <v>2814</v>
      </c>
      <c r="N362" s="370"/>
    </row>
    <row r="363" spans="1:14">
      <c r="A363" s="113" t="s">
        <v>2090</v>
      </c>
      <c r="B363" s="113" t="s">
        <v>388</v>
      </c>
      <c r="C363" s="113">
        <v>1190</v>
      </c>
      <c r="D363" s="113">
        <v>1264</v>
      </c>
      <c r="E363" s="113">
        <v>1165</v>
      </c>
      <c r="F363" s="113">
        <v>1226.5999999999999</v>
      </c>
      <c r="G363" s="113">
        <v>1228</v>
      </c>
      <c r="H363" s="113">
        <v>1187.0999999999999</v>
      </c>
      <c r="I363" s="113">
        <v>1177435</v>
      </c>
      <c r="J363" s="113">
        <v>1446143720.4000001</v>
      </c>
      <c r="K363" s="115">
        <v>43399</v>
      </c>
      <c r="L363" s="113">
        <v>48349</v>
      </c>
      <c r="M363" s="113" t="s">
        <v>2091</v>
      </c>
      <c r="N363" s="370"/>
    </row>
    <row r="364" spans="1:14">
      <c r="A364" s="113" t="s">
        <v>2418</v>
      </c>
      <c r="B364" s="113" t="s">
        <v>388</v>
      </c>
      <c r="C364" s="113">
        <v>4.0999999999999996</v>
      </c>
      <c r="D364" s="113">
        <v>4.45</v>
      </c>
      <c r="E364" s="113">
        <v>4</v>
      </c>
      <c r="F364" s="113">
        <v>4.05</v>
      </c>
      <c r="G364" s="113">
        <v>4.25</v>
      </c>
      <c r="H364" s="113">
        <v>4.1500000000000004</v>
      </c>
      <c r="I364" s="113">
        <v>16884</v>
      </c>
      <c r="J364" s="113">
        <v>70022.600000000006</v>
      </c>
      <c r="K364" s="115">
        <v>43399</v>
      </c>
      <c r="L364" s="113">
        <v>57</v>
      </c>
      <c r="M364" s="113" t="s">
        <v>2419</v>
      </c>
      <c r="N364" s="370"/>
    </row>
    <row r="365" spans="1:14">
      <c r="A365" s="113" t="s">
        <v>2141</v>
      </c>
      <c r="B365" s="113" t="s">
        <v>388</v>
      </c>
      <c r="C365" s="113">
        <v>289.89999999999998</v>
      </c>
      <c r="D365" s="113">
        <v>295</v>
      </c>
      <c r="E365" s="113">
        <v>275.10000000000002</v>
      </c>
      <c r="F365" s="113">
        <v>289.85000000000002</v>
      </c>
      <c r="G365" s="113">
        <v>293</v>
      </c>
      <c r="H365" s="113">
        <v>290.2</v>
      </c>
      <c r="I365" s="113">
        <v>62098</v>
      </c>
      <c r="J365" s="113">
        <v>17892870.75</v>
      </c>
      <c r="K365" s="115">
        <v>43399</v>
      </c>
      <c r="L365" s="113">
        <v>780</v>
      </c>
      <c r="M365" s="113" t="s">
        <v>2265</v>
      </c>
      <c r="N365" s="370"/>
    </row>
    <row r="366" spans="1:14">
      <c r="A366" s="113" t="s">
        <v>713</v>
      </c>
      <c r="B366" s="113" t="s">
        <v>388</v>
      </c>
      <c r="C366" s="113">
        <v>43.9</v>
      </c>
      <c r="D366" s="113">
        <v>45</v>
      </c>
      <c r="E366" s="113">
        <v>43.4</v>
      </c>
      <c r="F366" s="113">
        <v>44.2</v>
      </c>
      <c r="G366" s="113">
        <v>44.5</v>
      </c>
      <c r="H366" s="113">
        <v>43.9</v>
      </c>
      <c r="I366" s="113">
        <v>37164</v>
      </c>
      <c r="J366" s="113">
        <v>1643076.75</v>
      </c>
      <c r="K366" s="115">
        <v>43399</v>
      </c>
      <c r="L366" s="113">
        <v>385</v>
      </c>
      <c r="M366" s="113" t="s">
        <v>714</v>
      </c>
      <c r="N366" s="370"/>
    </row>
    <row r="367" spans="1:14">
      <c r="A367" s="113" t="s">
        <v>2505</v>
      </c>
      <c r="B367" s="113" t="s">
        <v>388</v>
      </c>
      <c r="C367" s="113">
        <v>33.450000000000003</v>
      </c>
      <c r="D367" s="113">
        <v>34.700000000000003</v>
      </c>
      <c r="E367" s="113">
        <v>32.1</v>
      </c>
      <c r="F367" s="113">
        <v>32.549999999999997</v>
      </c>
      <c r="G367" s="113">
        <v>32.200000000000003</v>
      </c>
      <c r="H367" s="113">
        <v>33.1</v>
      </c>
      <c r="I367" s="113">
        <v>26842</v>
      </c>
      <c r="J367" s="113">
        <v>890003.75</v>
      </c>
      <c r="K367" s="115">
        <v>43399</v>
      </c>
      <c r="L367" s="113">
        <v>188</v>
      </c>
      <c r="M367" s="113" t="s">
        <v>2506</v>
      </c>
      <c r="N367" s="370"/>
    </row>
    <row r="368" spans="1:14">
      <c r="A368" s="113" t="s">
        <v>2368</v>
      </c>
      <c r="B368" s="113" t="s">
        <v>388</v>
      </c>
      <c r="C368" s="113">
        <v>84.9</v>
      </c>
      <c r="D368" s="113">
        <v>88</v>
      </c>
      <c r="E368" s="113">
        <v>83.65</v>
      </c>
      <c r="F368" s="113">
        <v>86.65</v>
      </c>
      <c r="G368" s="113">
        <v>88</v>
      </c>
      <c r="H368" s="113">
        <v>84.9</v>
      </c>
      <c r="I368" s="113">
        <v>8177</v>
      </c>
      <c r="J368" s="113">
        <v>697800.05</v>
      </c>
      <c r="K368" s="115">
        <v>43399</v>
      </c>
      <c r="L368" s="113">
        <v>170</v>
      </c>
      <c r="M368" s="113" t="s">
        <v>2369</v>
      </c>
      <c r="N368" s="370"/>
    </row>
    <row r="369" spans="1:14">
      <c r="A369" s="113" t="s">
        <v>715</v>
      </c>
      <c r="B369" s="113" t="s">
        <v>388</v>
      </c>
      <c r="C369" s="113">
        <v>13.4</v>
      </c>
      <c r="D369" s="113">
        <v>13.5</v>
      </c>
      <c r="E369" s="113">
        <v>13</v>
      </c>
      <c r="F369" s="113">
        <v>13</v>
      </c>
      <c r="G369" s="113">
        <v>13</v>
      </c>
      <c r="H369" s="113">
        <v>13</v>
      </c>
      <c r="I369" s="113">
        <v>4960</v>
      </c>
      <c r="J369" s="113">
        <v>65435.25</v>
      </c>
      <c r="K369" s="115">
        <v>43399</v>
      </c>
      <c r="L369" s="113">
        <v>36</v>
      </c>
      <c r="M369" s="113" t="s">
        <v>716</v>
      </c>
      <c r="N369" s="370"/>
    </row>
    <row r="370" spans="1:14">
      <c r="A370" s="113" t="s">
        <v>2815</v>
      </c>
      <c r="B370" s="113" t="s">
        <v>388</v>
      </c>
      <c r="C370" s="113">
        <v>6.8</v>
      </c>
      <c r="D370" s="113">
        <v>6.9</v>
      </c>
      <c r="E370" s="113">
        <v>6.3</v>
      </c>
      <c r="F370" s="113">
        <v>6.6</v>
      </c>
      <c r="G370" s="113">
        <v>6.65</v>
      </c>
      <c r="H370" s="113">
        <v>6.7</v>
      </c>
      <c r="I370" s="113">
        <v>3105</v>
      </c>
      <c r="J370" s="113">
        <v>20934.150000000001</v>
      </c>
      <c r="K370" s="115">
        <v>43399</v>
      </c>
      <c r="L370" s="113">
        <v>35</v>
      </c>
      <c r="M370" s="113" t="s">
        <v>2816</v>
      </c>
      <c r="N370" s="370"/>
    </row>
    <row r="371" spans="1:14">
      <c r="A371" s="113" t="s">
        <v>717</v>
      </c>
      <c r="B371" s="113" t="s">
        <v>388</v>
      </c>
      <c r="C371" s="113">
        <v>303</v>
      </c>
      <c r="D371" s="113">
        <v>309.95</v>
      </c>
      <c r="E371" s="113">
        <v>296.8</v>
      </c>
      <c r="F371" s="113">
        <v>300</v>
      </c>
      <c r="G371" s="113">
        <v>299</v>
      </c>
      <c r="H371" s="113">
        <v>303.35000000000002</v>
      </c>
      <c r="I371" s="113">
        <v>94452</v>
      </c>
      <c r="J371" s="113">
        <v>28590891.949999999</v>
      </c>
      <c r="K371" s="115">
        <v>43399</v>
      </c>
      <c r="L371" s="113">
        <v>3660</v>
      </c>
      <c r="M371" s="113" t="s">
        <v>718</v>
      </c>
      <c r="N371" s="370"/>
    </row>
    <row r="372" spans="1:14">
      <c r="A372" s="113" t="s">
        <v>64</v>
      </c>
      <c r="B372" s="113" t="s">
        <v>388</v>
      </c>
      <c r="C372" s="113">
        <v>2391.4</v>
      </c>
      <c r="D372" s="113">
        <v>2450</v>
      </c>
      <c r="E372" s="113">
        <v>2368.0500000000002</v>
      </c>
      <c r="F372" s="113">
        <v>2404.5500000000002</v>
      </c>
      <c r="G372" s="113">
        <v>2398</v>
      </c>
      <c r="H372" s="113">
        <v>2390.5</v>
      </c>
      <c r="I372" s="113">
        <v>1125652</v>
      </c>
      <c r="J372" s="113">
        <v>2707876513.75</v>
      </c>
      <c r="K372" s="115">
        <v>43399</v>
      </c>
      <c r="L372" s="113">
        <v>55901</v>
      </c>
      <c r="M372" s="113" t="s">
        <v>719</v>
      </c>
      <c r="N372" s="370"/>
    </row>
    <row r="373" spans="1:14">
      <c r="A373" s="113" t="s">
        <v>2128</v>
      </c>
      <c r="B373" s="113" t="s">
        <v>388</v>
      </c>
      <c r="C373" s="113">
        <v>31.4</v>
      </c>
      <c r="D373" s="113">
        <v>33.200000000000003</v>
      </c>
      <c r="E373" s="113">
        <v>31.15</v>
      </c>
      <c r="F373" s="113">
        <v>31.75</v>
      </c>
      <c r="G373" s="113">
        <v>31.6</v>
      </c>
      <c r="H373" s="113">
        <v>31.4</v>
      </c>
      <c r="I373" s="113">
        <v>4646</v>
      </c>
      <c r="J373" s="113">
        <v>147133.1</v>
      </c>
      <c r="K373" s="115">
        <v>43399</v>
      </c>
      <c r="L373" s="113">
        <v>79</v>
      </c>
      <c r="M373" s="113" t="s">
        <v>2129</v>
      </c>
      <c r="N373" s="370"/>
    </row>
    <row r="374" spans="1:14">
      <c r="A374" s="113" t="s">
        <v>3175</v>
      </c>
      <c r="B374" s="113" t="s">
        <v>388</v>
      </c>
      <c r="C374" s="113">
        <v>248</v>
      </c>
      <c r="D374" s="113">
        <v>248</v>
      </c>
      <c r="E374" s="113">
        <v>242.5</v>
      </c>
      <c r="F374" s="113">
        <v>243.35</v>
      </c>
      <c r="G374" s="113">
        <v>242.65</v>
      </c>
      <c r="H374" s="113">
        <v>250.9</v>
      </c>
      <c r="I374" s="113">
        <v>3883</v>
      </c>
      <c r="J374" s="113">
        <v>950403.95</v>
      </c>
      <c r="K374" s="115">
        <v>43399</v>
      </c>
      <c r="L374" s="113">
        <v>90</v>
      </c>
      <c r="M374" s="113" t="s">
        <v>3176</v>
      </c>
      <c r="N374" s="370"/>
    </row>
    <row r="375" spans="1:14">
      <c r="A375" s="113" t="s">
        <v>2022</v>
      </c>
      <c r="B375" s="113" t="s">
        <v>388</v>
      </c>
      <c r="C375" s="113">
        <v>13.65</v>
      </c>
      <c r="D375" s="113">
        <v>13.9</v>
      </c>
      <c r="E375" s="113">
        <v>13.4</v>
      </c>
      <c r="F375" s="113">
        <v>13.45</v>
      </c>
      <c r="G375" s="113">
        <v>13.6</v>
      </c>
      <c r="H375" s="113">
        <v>13.8</v>
      </c>
      <c r="I375" s="113">
        <v>39943</v>
      </c>
      <c r="J375" s="113">
        <v>541397.6</v>
      </c>
      <c r="K375" s="115">
        <v>43399</v>
      </c>
      <c r="L375" s="113">
        <v>241</v>
      </c>
      <c r="M375" s="113" t="s">
        <v>2023</v>
      </c>
      <c r="N375" s="370"/>
    </row>
    <row r="376" spans="1:14">
      <c r="A376" s="113" t="s">
        <v>720</v>
      </c>
      <c r="B376" s="113" t="s">
        <v>2767</v>
      </c>
      <c r="C376" s="113">
        <v>26.7</v>
      </c>
      <c r="D376" s="113">
        <v>27.4</v>
      </c>
      <c r="E376" s="113">
        <v>26.15</v>
      </c>
      <c r="F376" s="113">
        <v>27.1</v>
      </c>
      <c r="G376" s="113">
        <v>27</v>
      </c>
      <c r="H376" s="113">
        <v>26.5</v>
      </c>
      <c r="I376" s="113">
        <v>232880</v>
      </c>
      <c r="J376" s="113">
        <v>6279368.6500000004</v>
      </c>
      <c r="K376" s="115">
        <v>43399</v>
      </c>
      <c r="L376" s="113">
        <v>878</v>
      </c>
      <c r="M376" s="113" t="s">
        <v>2210</v>
      </c>
      <c r="N376" s="370"/>
    </row>
    <row r="377" spans="1:14">
      <c r="A377" s="113" t="s">
        <v>721</v>
      </c>
      <c r="B377" s="113" t="s">
        <v>388</v>
      </c>
      <c r="C377" s="113">
        <v>1346</v>
      </c>
      <c r="D377" s="113">
        <v>1381.4</v>
      </c>
      <c r="E377" s="113">
        <v>1345.05</v>
      </c>
      <c r="F377" s="113">
        <v>1360.9</v>
      </c>
      <c r="G377" s="113">
        <v>1363</v>
      </c>
      <c r="H377" s="113">
        <v>1346.45</v>
      </c>
      <c r="I377" s="113">
        <v>698</v>
      </c>
      <c r="J377" s="113">
        <v>946521.25</v>
      </c>
      <c r="K377" s="115">
        <v>43399</v>
      </c>
      <c r="L377" s="113">
        <v>100</v>
      </c>
      <c r="M377" s="113" t="s">
        <v>722</v>
      </c>
      <c r="N377" s="370"/>
    </row>
    <row r="378" spans="1:14">
      <c r="A378" s="113" t="s">
        <v>2507</v>
      </c>
      <c r="B378" s="113" t="s">
        <v>388</v>
      </c>
      <c r="C378" s="113">
        <v>132.94999999999999</v>
      </c>
      <c r="D378" s="113">
        <v>136.69999999999999</v>
      </c>
      <c r="E378" s="113">
        <v>130.25</v>
      </c>
      <c r="F378" s="113">
        <v>134.80000000000001</v>
      </c>
      <c r="G378" s="113">
        <v>135.9</v>
      </c>
      <c r="H378" s="113">
        <v>131.55000000000001</v>
      </c>
      <c r="I378" s="113">
        <v>3271</v>
      </c>
      <c r="J378" s="113">
        <v>438559.75</v>
      </c>
      <c r="K378" s="115">
        <v>43399</v>
      </c>
      <c r="L378" s="113">
        <v>131</v>
      </c>
      <c r="M378" s="113" t="s">
        <v>2508</v>
      </c>
      <c r="N378" s="370"/>
    </row>
    <row r="379" spans="1:14">
      <c r="A379" s="113" t="s">
        <v>2370</v>
      </c>
      <c r="B379" s="113" t="s">
        <v>388</v>
      </c>
      <c r="C379" s="113">
        <v>2.95</v>
      </c>
      <c r="D379" s="113">
        <v>3.05</v>
      </c>
      <c r="E379" s="113">
        <v>2.9</v>
      </c>
      <c r="F379" s="113">
        <v>2.95</v>
      </c>
      <c r="G379" s="113">
        <v>2.9</v>
      </c>
      <c r="H379" s="113">
        <v>3</v>
      </c>
      <c r="I379" s="113">
        <v>34475</v>
      </c>
      <c r="J379" s="113">
        <v>100720.85</v>
      </c>
      <c r="K379" s="115">
        <v>43399</v>
      </c>
      <c r="L379" s="113">
        <v>52</v>
      </c>
      <c r="M379" s="113" t="s">
        <v>2371</v>
      </c>
      <c r="N379" s="370"/>
    </row>
    <row r="380" spans="1:14">
      <c r="A380" s="113" t="s">
        <v>3823</v>
      </c>
      <c r="B380" s="113" t="s">
        <v>388</v>
      </c>
      <c r="C380" s="113">
        <v>2450</v>
      </c>
      <c r="D380" s="113">
        <v>2732</v>
      </c>
      <c r="E380" s="113">
        <v>2207</v>
      </c>
      <c r="F380" s="113">
        <v>2732</v>
      </c>
      <c r="G380" s="113">
        <v>2732</v>
      </c>
      <c r="H380" s="113">
        <v>2500</v>
      </c>
      <c r="I380" s="113">
        <v>15</v>
      </c>
      <c r="J380" s="113">
        <v>37995</v>
      </c>
      <c r="K380" s="115">
        <v>43399</v>
      </c>
      <c r="L380" s="113">
        <v>4</v>
      </c>
      <c r="M380" s="113" t="s">
        <v>3824</v>
      </c>
      <c r="N380" s="370"/>
    </row>
    <row r="381" spans="1:14">
      <c r="A381" s="113" t="s">
        <v>3043</v>
      </c>
      <c r="B381" s="113" t="s">
        <v>388</v>
      </c>
      <c r="C381" s="113">
        <v>206.45</v>
      </c>
      <c r="D381" s="113">
        <v>227</v>
      </c>
      <c r="E381" s="113">
        <v>206.45</v>
      </c>
      <c r="F381" s="113">
        <v>227</v>
      </c>
      <c r="G381" s="113">
        <v>227</v>
      </c>
      <c r="H381" s="113">
        <v>216.2</v>
      </c>
      <c r="I381" s="113">
        <v>1181</v>
      </c>
      <c r="J381" s="113">
        <v>264175</v>
      </c>
      <c r="K381" s="115">
        <v>43399</v>
      </c>
      <c r="L381" s="113">
        <v>41</v>
      </c>
      <c r="M381" s="113" t="s">
        <v>3044</v>
      </c>
      <c r="N381" s="370"/>
    </row>
    <row r="382" spans="1:14">
      <c r="A382" s="113" t="s">
        <v>723</v>
      </c>
      <c r="B382" s="113" t="s">
        <v>388</v>
      </c>
      <c r="C382" s="113">
        <v>1061.8</v>
      </c>
      <c r="D382" s="113">
        <v>1062.25</v>
      </c>
      <c r="E382" s="113">
        <v>1045.0999999999999</v>
      </c>
      <c r="F382" s="113">
        <v>1056.75</v>
      </c>
      <c r="G382" s="113">
        <v>1061</v>
      </c>
      <c r="H382" s="113">
        <v>1056.2</v>
      </c>
      <c r="I382" s="113">
        <v>2125</v>
      </c>
      <c r="J382" s="113">
        <v>2240862.6</v>
      </c>
      <c r="K382" s="115">
        <v>43399</v>
      </c>
      <c r="L382" s="113">
        <v>409</v>
      </c>
      <c r="M382" s="113" t="s">
        <v>3177</v>
      </c>
      <c r="N382" s="370"/>
    </row>
    <row r="383" spans="1:14">
      <c r="A383" s="113" t="s">
        <v>724</v>
      </c>
      <c r="B383" s="113" t="s">
        <v>388</v>
      </c>
      <c r="C383" s="113">
        <v>129</v>
      </c>
      <c r="D383" s="113">
        <v>140.55000000000001</v>
      </c>
      <c r="E383" s="113">
        <v>128.5</v>
      </c>
      <c r="F383" s="113">
        <v>140.55000000000001</v>
      </c>
      <c r="G383" s="113">
        <v>140.55000000000001</v>
      </c>
      <c r="H383" s="113">
        <v>133.9</v>
      </c>
      <c r="I383" s="113">
        <v>5673806</v>
      </c>
      <c r="J383" s="113">
        <v>779878228.95000005</v>
      </c>
      <c r="K383" s="115">
        <v>43399</v>
      </c>
      <c r="L383" s="113">
        <v>27800</v>
      </c>
      <c r="M383" s="113" t="s">
        <v>3178</v>
      </c>
      <c r="N383" s="370"/>
    </row>
    <row r="384" spans="1:14">
      <c r="A384" s="113" t="s">
        <v>3179</v>
      </c>
      <c r="B384" s="113" t="s">
        <v>388</v>
      </c>
      <c r="C384" s="113">
        <v>15.8</v>
      </c>
      <c r="D384" s="113">
        <v>16.5</v>
      </c>
      <c r="E384" s="113">
        <v>15.45</v>
      </c>
      <c r="F384" s="113">
        <v>15.45</v>
      </c>
      <c r="G384" s="113">
        <v>15.45</v>
      </c>
      <c r="H384" s="113">
        <v>16.25</v>
      </c>
      <c r="I384" s="113">
        <v>13848</v>
      </c>
      <c r="J384" s="113">
        <v>216706.8</v>
      </c>
      <c r="K384" s="115">
        <v>43399</v>
      </c>
      <c r="L384" s="113">
        <v>75</v>
      </c>
      <c r="M384" s="113" t="s">
        <v>3180</v>
      </c>
      <c r="N384" s="370"/>
    </row>
    <row r="385" spans="1:14">
      <c r="A385" s="113" t="s">
        <v>65</v>
      </c>
      <c r="B385" s="113" t="s">
        <v>388</v>
      </c>
      <c r="C385" s="113">
        <v>22272.3</v>
      </c>
      <c r="D385" s="113">
        <v>22300</v>
      </c>
      <c r="E385" s="113">
        <v>21705</v>
      </c>
      <c r="F385" s="113">
        <v>21806.400000000001</v>
      </c>
      <c r="G385" s="113">
        <v>21780</v>
      </c>
      <c r="H385" s="113">
        <v>22092.2</v>
      </c>
      <c r="I385" s="113">
        <v>49593</v>
      </c>
      <c r="J385" s="113">
        <v>1089343247.25</v>
      </c>
      <c r="K385" s="115">
        <v>43399</v>
      </c>
      <c r="L385" s="113">
        <v>19484</v>
      </c>
      <c r="M385" s="113" t="s">
        <v>3181</v>
      </c>
      <c r="N385" s="370"/>
    </row>
    <row r="386" spans="1:14">
      <c r="A386" s="113" t="s">
        <v>725</v>
      </c>
      <c r="B386" s="113" t="s">
        <v>388</v>
      </c>
      <c r="C386" s="113">
        <v>220</v>
      </c>
      <c r="D386" s="113">
        <v>231.75</v>
      </c>
      <c r="E386" s="113">
        <v>220</v>
      </c>
      <c r="F386" s="113">
        <v>229.05</v>
      </c>
      <c r="G386" s="113">
        <v>228.45</v>
      </c>
      <c r="H386" s="113">
        <v>221</v>
      </c>
      <c r="I386" s="113">
        <v>234130</v>
      </c>
      <c r="J386" s="113">
        <v>53055948</v>
      </c>
      <c r="K386" s="115">
        <v>43399</v>
      </c>
      <c r="L386" s="113">
        <v>3734</v>
      </c>
      <c r="M386" s="113" t="s">
        <v>3182</v>
      </c>
      <c r="N386" s="370"/>
    </row>
    <row r="387" spans="1:14">
      <c r="A387" s="113" t="s">
        <v>3183</v>
      </c>
      <c r="B387" s="113" t="s">
        <v>388</v>
      </c>
      <c r="C387" s="113">
        <v>290</v>
      </c>
      <c r="D387" s="113">
        <v>295</v>
      </c>
      <c r="E387" s="113">
        <v>290</v>
      </c>
      <c r="F387" s="113">
        <v>292.3</v>
      </c>
      <c r="G387" s="113">
        <v>292.14999999999998</v>
      </c>
      <c r="H387" s="113">
        <v>291.55</v>
      </c>
      <c r="I387" s="113">
        <v>367</v>
      </c>
      <c r="J387" s="113">
        <v>107365.25</v>
      </c>
      <c r="K387" s="115">
        <v>43399</v>
      </c>
      <c r="L387" s="113">
        <v>29</v>
      </c>
      <c r="M387" s="113" t="s">
        <v>3184</v>
      </c>
      <c r="N387" s="370"/>
    </row>
    <row r="388" spans="1:14">
      <c r="A388" s="113" t="s">
        <v>726</v>
      </c>
      <c r="B388" s="113" t="s">
        <v>388</v>
      </c>
      <c r="C388" s="113">
        <v>159.4</v>
      </c>
      <c r="D388" s="113">
        <v>160</v>
      </c>
      <c r="E388" s="113">
        <v>156</v>
      </c>
      <c r="F388" s="113">
        <v>158.4</v>
      </c>
      <c r="G388" s="113">
        <v>156.30000000000001</v>
      </c>
      <c r="H388" s="113">
        <v>158.30000000000001</v>
      </c>
      <c r="I388" s="113">
        <v>21185</v>
      </c>
      <c r="J388" s="113">
        <v>3357102.25</v>
      </c>
      <c r="K388" s="115">
        <v>43399</v>
      </c>
      <c r="L388" s="113">
        <v>790</v>
      </c>
      <c r="M388" s="113" t="s">
        <v>3185</v>
      </c>
      <c r="N388" s="370"/>
    </row>
    <row r="389" spans="1:14">
      <c r="A389" s="113" t="s">
        <v>3186</v>
      </c>
      <c r="B389" s="113" t="s">
        <v>388</v>
      </c>
      <c r="C389" s="113">
        <v>337</v>
      </c>
      <c r="D389" s="113">
        <v>347.95</v>
      </c>
      <c r="E389" s="113">
        <v>327.05</v>
      </c>
      <c r="F389" s="113">
        <v>334.15</v>
      </c>
      <c r="G389" s="113">
        <v>333.05</v>
      </c>
      <c r="H389" s="113">
        <v>342.1</v>
      </c>
      <c r="I389" s="113">
        <v>376</v>
      </c>
      <c r="J389" s="113">
        <v>124724.4</v>
      </c>
      <c r="K389" s="115">
        <v>43399</v>
      </c>
      <c r="L389" s="113">
        <v>38</v>
      </c>
      <c r="M389" s="113" t="s">
        <v>3187</v>
      </c>
      <c r="N389" s="370"/>
    </row>
    <row r="390" spans="1:14">
      <c r="A390" s="113" t="s">
        <v>3188</v>
      </c>
      <c r="B390" s="113" t="s">
        <v>388</v>
      </c>
      <c r="C390" s="113">
        <v>28.7</v>
      </c>
      <c r="D390" s="113">
        <v>28.7</v>
      </c>
      <c r="E390" s="113">
        <v>27.65</v>
      </c>
      <c r="F390" s="113">
        <v>28</v>
      </c>
      <c r="G390" s="113">
        <v>28.15</v>
      </c>
      <c r="H390" s="113">
        <v>28.45</v>
      </c>
      <c r="I390" s="113">
        <v>118540</v>
      </c>
      <c r="J390" s="113">
        <v>3345364.3</v>
      </c>
      <c r="K390" s="115">
        <v>43399</v>
      </c>
      <c r="L390" s="113">
        <v>778</v>
      </c>
      <c r="M390" s="113" t="s">
        <v>3189</v>
      </c>
      <c r="N390" s="370"/>
    </row>
    <row r="391" spans="1:14">
      <c r="A391" s="113" t="s">
        <v>3190</v>
      </c>
      <c r="B391" s="113" t="s">
        <v>2767</v>
      </c>
      <c r="C391" s="113">
        <v>7</v>
      </c>
      <c r="D391" s="113">
        <v>7.3</v>
      </c>
      <c r="E391" s="113">
        <v>6.65</v>
      </c>
      <c r="F391" s="113">
        <v>6.7</v>
      </c>
      <c r="G391" s="113">
        <v>6.65</v>
      </c>
      <c r="H391" s="113">
        <v>7</v>
      </c>
      <c r="I391" s="113">
        <v>4245</v>
      </c>
      <c r="J391" s="113">
        <v>28668.400000000001</v>
      </c>
      <c r="K391" s="115">
        <v>43399</v>
      </c>
      <c r="L391" s="113">
        <v>24</v>
      </c>
      <c r="M391" s="113" t="s">
        <v>3191</v>
      </c>
      <c r="N391" s="370"/>
    </row>
    <row r="392" spans="1:14">
      <c r="A392" s="113" t="s">
        <v>3192</v>
      </c>
      <c r="B392" s="113" t="s">
        <v>388</v>
      </c>
      <c r="C392" s="113">
        <v>49.55</v>
      </c>
      <c r="D392" s="113">
        <v>50.6</v>
      </c>
      <c r="E392" s="113">
        <v>49.1</v>
      </c>
      <c r="F392" s="113">
        <v>50.35</v>
      </c>
      <c r="G392" s="113">
        <v>50.25</v>
      </c>
      <c r="H392" s="113">
        <v>49.7</v>
      </c>
      <c r="I392" s="113">
        <v>47641</v>
      </c>
      <c r="J392" s="113">
        <v>2389809.1</v>
      </c>
      <c r="K392" s="115">
        <v>43399</v>
      </c>
      <c r="L392" s="113">
        <v>457</v>
      </c>
      <c r="M392" s="113" t="s">
        <v>3193</v>
      </c>
      <c r="N392" s="370"/>
    </row>
    <row r="393" spans="1:14">
      <c r="A393" s="113" t="s">
        <v>727</v>
      </c>
      <c r="B393" s="113" t="s">
        <v>388</v>
      </c>
      <c r="C393" s="113">
        <v>18.899999999999999</v>
      </c>
      <c r="D393" s="113">
        <v>19.149999999999999</v>
      </c>
      <c r="E393" s="113">
        <v>18.3</v>
      </c>
      <c r="F393" s="113">
        <v>18.600000000000001</v>
      </c>
      <c r="G393" s="113">
        <v>18.5</v>
      </c>
      <c r="H393" s="113">
        <v>18.75</v>
      </c>
      <c r="I393" s="113">
        <v>222126</v>
      </c>
      <c r="J393" s="113">
        <v>4167001.05</v>
      </c>
      <c r="K393" s="115">
        <v>43399</v>
      </c>
      <c r="L393" s="113">
        <v>616</v>
      </c>
      <c r="M393" s="113" t="s">
        <v>728</v>
      </c>
      <c r="N393" s="370"/>
    </row>
    <row r="394" spans="1:14">
      <c r="A394" s="113" t="s">
        <v>2237</v>
      </c>
      <c r="B394" s="113" t="s">
        <v>388</v>
      </c>
      <c r="C394" s="113">
        <v>147.9</v>
      </c>
      <c r="D394" s="113">
        <v>148.75</v>
      </c>
      <c r="E394" s="113">
        <v>140</v>
      </c>
      <c r="F394" s="113">
        <v>141.80000000000001</v>
      </c>
      <c r="G394" s="113">
        <v>141.5</v>
      </c>
      <c r="H394" s="113">
        <v>146.69999999999999</v>
      </c>
      <c r="I394" s="113">
        <v>16924</v>
      </c>
      <c r="J394" s="113">
        <v>2436646.5</v>
      </c>
      <c r="K394" s="115">
        <v>43399</v>
      </c>
      <c r="L394" s="113">
        <v>386</v>
      </c>
      <c r="M394" s="113" t="s">
        <v>2238</v>
      </c>
      <c r="N394" s="370"/>
    </row>
    <row r="395" spans="1:14">
      <c r="A395" s="113" t="s">
        <v>2928</v>
      </c>
      <c r="B395" s="113" t="s">
        <v>2767</v>
      </c>
      <c r="C395" s="113">
        <v>18.3</v>
      </c>
      <c r="D395" s="113">
        <v>18.3</v>
      </c>
      <c r="E395" s="113">
        <v>17</v>
      </c>
      <c r="F395" s="113">
        <v>18.100000000000001</v>
      </c>
      <c r="G395" s="113">
        <v>18.3</v>
      </c>
      <c r="H395" s="113">
        <v>17.45</v>
      </c>
      <c r="I395" s="113">
        <v>48496</v>
      </c>
      <c r="J395" s="113">
        <v>862767.9</v>
      </c>
      <c r="K395" s="115">
        <v>43399</v>
      </c>
      <c r="L395" s="113">
        <v>245</v>
      </c>
      <c r="M395" s="113" t="s">
        <v>2929</v>
      </c>
      <c r="N395" s="370"/>
    </row>
    <row r="396" spans="1:14">
      <c r="A396" s="113" t="s">
        <v>729</v>
      </c>
      <c r="B396" s="113" t="s">
        <v>388</v>
      </c>
      <c r="C396" s="113">
        <v>246.75</v>
      </c>
      <c r="D396" s="113">
        <v>249</v>
      </c>
      <c r="E396" s="113">
        <v>242.8</v>
      </c>
      <c r="F396" s="113">
        <v>247.2</v>
      </c>
      <c r="G396" s="113">
        <v>247</v>
      </c>
      <c r="H396" s="113">
        <v>244.6</v>
      </c>
      <c r="I396" s="113">
        <v>6398</v>
      </c>
      <c r="J396" s="113">
        <v>1580830.8</v>
      </c>
      <c r="K396" s="115">
        <v>43399</v>
      </c>
      <c r="L396" s="113">
        <v>215</v>
      </c>
      <c r="M396" s="113" t="s">
        <v>730</v>
      </c>
      <c r="N396" s="370"/>
    </row>
    <row r="397" spans="1:14">
      <c r="A397" s="113" t="s">
        <v>731</v>
      </c>
      <c r="B397" s="113" t="s">
        <v>388</v>
      </c>
      <c r="C397" s="113">
        <v>26.5</v>
      </c>
      <c r="D397" s="113">
        <v>26.8</v>
      </c>
      <c r="E397" s="113">
        <v>25.8</v>
      </c>
      <c r="F397" s="113">
        <v>25.95</v>
      </c>
      <c r="G397" s="113">
        <v>26.25</v>
      </c>
      <c r="H397" s="113">
        <v>26.8</v>
      </c>
      <c r="I397" s="113">
        <v>3658</v>
      </c>
      <c r="J397" s="113">
        <v>95912.15</v>
      </c>
      <c r="K397" s="115">
        <v>43399</v>
      </c>
      <c r="L397" s="113">
        <v>62</v>
      </c>
      <c r="M397" s="113" t="s">
        <v>732</v>
      </c>
      <c r="N397" s="370"/>
    </row>
    <row r="398" spans="1:14">
      <c r="A398" s="113" t="s">
        <v>2142</v>
      </c>
      <c r="B398" s="113" t="s">
        <v>2767</v>
      </c>
      <c r="C398" s="113">
        <v>125.8</v>
      </c>
      <c r="D398" s="113">
        <v>134.80000000000001</v>
      </c>
      <c r="E398" s="113">
        <v>125.8</v>
      </c>
      <c r="F398" s="113">
        <v>130</v>
      </c>
      <c r="G398" s="113">
        <v>129.5</v>
      </c>
      <c r="H398" s="113">
        <v>129.5</v>
      </c>
      <c r="I398" s="113">
        <v>8652</v>
      </c>
      <c r="J398" s="113">
        <v>1129675.45</v>
      </c>
      <c r="K398" s="115">
        <v>43399</v>
      </c>
      <c r="L398" s="113">
        <v>102</v>
      </c>
      <c r="M398" s="113" t="s">
        <v>2143</v>
      </c>
      <c r="N398" s="370"/>
    </row>
    <row r="399" spans="1:14">
      <c r="A399" s="113" t="s">
        <v>197</v>
      </c>
      <c r="B399" s="113" t="s">
        <v>388</v>
      </c>
      <c r="C399" s="113">
        <v>404.9</v>
      </c>
      <c r="D399" s="113">
        <v>404.9</v>
      </c>
      <c r="E399" s="113">
        <v>391.3</v>
      </c>
      <c r="F399" s="113">
        <v>396.25</v>
      </c>
      <c r="G399" s="113">
        <v>396</v>
      </c>
      <c r="H399" s="113">
        <v>405.4</v>
      </c>
      <c r="I399" s="113">
        <v>238579</v>
      </c>
      <c r="J399" s="113">
        <v>94478356.200000003</v>
      </c>
      <c r="K399" s="115">
        <v>43399</v>
      </c>
      <c r="L399" s="113">
        <v>12260</v>
      </c>
      <c r="M399" s="113" t="s">
        <v>733</v>
      </c>
      <c r="N399" s="370"/>
    </row>
    <row r="400" spans="1:14">
      <c r="A400" s="113" t="s">
        <v>2817</v>
      </c>
      <c r="B400" s="113" t="s">
        <v>388</v>
      </c>
      <c r="C400" s="113">
        <v>7.4</v>
      </c>
      <c r="D400" s="113">
        <v>7.7</v>
      </c>
      <c r="E400" s="113">
        <v>7.4</v>
      </c>
      <c r="F400" s="113">
        <v>7.6</v>
      </c>
      <c r="G400" s="113">
        <v>7.7</v>
      </c>
      <c r="H400" s="113">
        <v>7.55</v>
      </c>
      <c r="I400" s="113">
        <v>30238</v>
      </c>
      <c r="J400" s="113">
        <v>227260</v>
      </c>
      <c r="K400" s="115">
        <v>43399</v>
      </c>
      <c r="L400" s="113">
        <v>24</v>
      </c>
      <c r="M400" s="113" t="s">
        <v>2818</v>
      </c>
      <c r="N400" s="370"/>
    </row>
    <row r="401" spans="1:14">
      <c r="A401" s="113" t="s">
        <v>2239</v>
      </c>
      <c r="B401" s="113" t="s">
        <v>388</v>
      </c>
      <c r="C401" s="113">
        <v>88.95</v>
      </c>
      <c r="D401" s="113">
        <v>95.9</v>
      </c>
      <c r="E401" s="113">
        <v>86.2</v>
      </c>
      <c r="F401" s="113">
        <v>93.6</v>
      </c>
      <c r="G401" s="113">
        <v>95.9</v>
      </c>
      <c r="H401" s="113">
        <v>89.2</v>
      </c>
      <c r="I401" s="113">
        <v>19688</v>
      </c>
      <c r="J401" s="113">
        <v>1792535.25</v>
      </c>
      <c r="K401" s="115">
        <v>43399</v>
      </c>
      <c r="L401" s="113">
        <v>531</v>
      </c>
      <c r="M401" s="113" t="s">
        <v>2240</v>
      </c>
      <c r="N401" s="370"/>
    </row>
    <row r="402" spans="1:14">
      <c r="A402" s="113" t="s">
        <v>734</v>
      </c>
      <c r="B402" s="113" t="s">
        <v>388</v>
      </c>
      <c r="C402" s="113">
        <v>119</v>
      </c>
      <c r="D402" s="113">
        <v>119</v>
      </c>
      <c r="E402" s="113">
        <v>110.05</v>
      </c>
      <c r="F402" s="113">
        <v>112.25</v>
      </c>
      <c r="G402" s="113">
        <v>112</v>
      </c>
      <c r="H402" s="113">
        <v>116.1</v>
      </c>
      <c r="I402" s="113">
        <v>15742</v>
      </c>
      <c r="J402" s="113">
        <v>1778377.8</v>
      </c>
      <c r="K402" s="115">
        <v>43399</v>
      </c>
      <c r="L402" s="113">
        <v>374</v>
      </c>
      <c r="M402" s="113" t="s">
        <v>735</v>
      </c>
      <c r="N402" s="370"/>
    </row>
    <row r="403" spans="1:14">
      <c r="A403" s="113" t="s">
        <v>1970</v>
      </c>
      <c r="B403" s="113" t="s">
        <v>388</v>
      </c>
      <c r="C403" s="113">
        <v>1080</v>
      </c>
      <c r="D403" s="113">
        <v>1120</v>
      </c>
      <c r="E403" s="113">
        <v>1077.45</v>
      </c>
      <c r="F403" s="113">
        <v>1103.5999999999999</v>
      </c>
      <c r="G403" s="113">
        <v>1094.95</v>
      </c>
      <c r="H403" s="113">
        <v>1082.1500000000001</v>
      </c>
      <c r="I403" s="113">
        <v>31481</v>
      </c>
      <c r="J403" s="113">
        <v>34466020.549999997</v>
      </c>
      <c r="K403" s="115">
        <v>43399</v>
      </c>
      <c r="L403" s="113">
        <v>7073</v>
      </c>
      <c r="M403" s="113" t="s">
        <v>1971</v>
      </c>
      <c r="N403" s="370"/>
    </row>
    <row r="404" spans="1:14">
      <c r="A404" s="113" t="s">
        <v>2075</v>
      </c>
      <c r="B404" s="113" t="s">
        <v>2767</v>
      </c>
      <c r="C404" s="113">
        <v>9.8000000000000007</v>
      </c>
      <c r="D404" s="113">
        <v>10.3</v>
      </c>
      <c r="E404" s="113">
        <v>9.8000000000000007</v>
      </c>
      <c r="F404" s="113">
        <v>9.8000000000000007</v>
      </c>
      <c r="G404" s="113">
        <v>9.8000000000000007</v>
      </c>
      <c r="H404" s="113">
        <v>10.3</v>
      </c>
      <c r="I404" s="113">
        <v>20807</v>
      </c>
      <c r="J404" s="113">
        <v>205701</v>
      </c>
      <c r="K404" s="115">
        <v>43399</v>
      </c>
      <c r="L404" s="113">
        <v>100</v>
      </c>
      <c r="M404" s="113" t="s">
        <v>2076</v>
      </c>
      <c r="N404" s="370"/>
    </row>
    <row r="405" spans="1:14">
      <c r="A405" s="113" t="s">
        <v>66</v>
      </c>
      <c r="B405" s="113" t="s">
        <v>388</v>
      </c>
      <c r="C405" s="113">
        <v>112.95</v>
      </c>
      <c r="D405" s="113">
        <v>113.9</v>
      </c>
      <c r="E405" s="113">
        <v>109.25</v>
      </c>
      <c r="F405" s="113">
        <v>112.7</v>
      </c>
      <c r="G405" s="113">
        <v>112.15</v>
      </c>
      <c r="H405" s="113">
        <v>112.25</v>
      </c>
      <c r="I405" s="113">
        <v>1799077</v>
      </c>
      <c r="J405" s="113">
        <v>202080375.30000001</v>
      </c>
      <c r="K405" s="115">
        <v>43399</v>
      </c>
      <c r="L405" s="113">
        <v>13785</v>
      </c>
      <c r="M405" s="113" t="s">
        <v>736</v>
      </c>
      <c r="N405" s="370"/>
    </row>
    <row r="406" spans="1:14">
      <c r="A406" s="113" t="s">
        <v>737</v>
      </c>
      <c r="B406" s="113" t="s">
        <v>388</v>
      </c>
      <c r="C406" s="113">
        <v>629.54999999999995</v>
      </c>
      <c r="D406" s="113">
        <v>644.95000000000005</v>
      </c>
      <c r="E406" s="113">
        <v>622</v>
      </c>
      <c r="F406" s="113">
        <v>637.25</v>
      </c>
      <c r="G406" s="113">
        <v>633</v>
      </c>
      <c r="H406" s="113">
        <v>630.65</v>
      </c>
      <c r="I406" s="113">
        <v>829</v>
      </c>
      <c r="J406" s="113">
        <v>525565.85</v>
      </c>
      <c r="K406" s="115">
        <v>43399</v>
      </c>
      <c r="L406" s="113">
        <v>137</v>
      </c>
      <c r="M406" s="113" t="s">
        <v>738</v>
      </c>
      <c r="N406" s="370"/>
    </row>
    <row r="407" spans="1:14">
      <c r="A407" s="113" t="s">
        <v>3045</v>
      </c>
      <c r="B407" s="113" t="s">
        <v>388</v>
      </c>
      <c r="C407" s="113">
        <v>40.1</v>
      </c>
      <c r="D407" s="113">
        <v>40.799999999999997</v>
      </c>
      <c r="E407" s="113">
        <v>39.049999999999997</v>
      </c>
      <c r="F407" s="113">
        <v>40.35</v>
      </c>
      <c r="G407" s="113">
        <v>40.799999999999997</v>
      </c>
      <c r="H407" s="113">
        <v>40.450000000000003</v>
      </c>
      <c r="I407" s="113">
        <v>10028</v>
      </c>
      <c r="J407" s="113">
        <v>402131.85</v>
      </c>
      <c r="K407" s="115">
        <v>43399</v>
      </c>
      <c r="L407" s="113">
        <v>186</v>
      </c>
      <c r="M407" s="113" t="s">
        <v>3046</v>
      </c>
      <c r="N407" s="370"/>
    </row>
    <row r="408" spans="1:14">
      <c r="A408" s="113" t="s">
        <v>3825</v>
      </c>
      <c r="B408" s="113" t="s">
        <v>388</v>
      </c>
      <c r="C408" s="113">
        <v>289.60000000000002</v>
      </c>
      <c r="D408" s="113">
        <v>289.60000000000002</v>
      </c>
      <c r="E408" s="113">
        <v>256</v>
      </c>
      <c r="F408" s="113">
        <v>275</v>
      </c>
      <c r="G408" s="113">
        <v>275</v>
      </c>
      <c r="H408" s="113">
        <v>275</v>
      </c>
      <c r="I408" s="113">
        <v>1033</v>
      </c>
      <c r="J408" s="113">
        <v>281802.5</v>
      </c>
      <c r="K408" s="115">
        <v>43399</v>
      </c>
      <c r="L408" s="113">
        <v>23</v>
      </c>
      <c r="M408" s="113" t="s">
        <v>3826</v>
      </c>
      <c r="N408" s="370"/>
    </row>
    <row r="409" spans="1:14">
      <c r="A409" s="113" t="s">
        <v>739</v>
      </c>
      <c r="B409" s="113" t="s">
        <v>388</v>
      </c>
      <c r="C409" s="113">
        <v>115.45</v>
      </c>
      <c r="D409" s="113">
        <v>115.45</v>
      </c>
      <c r="E409" s="113">
        <v>77.849999999999994</v>
      </c>
      <c r="F409" s="113">
        <v>99.05</v>
      </c>
      <c r="G409" s="113">
        <v>97.1</v>
      </c>
      <c r="H409" s="113">
        <v>128.25</v>
      </c>
      <c r="I409" s="113">
        <v>86621823</v>
      </c>
      <c r="J409" s="113">
        <v>8146981411.9499998</v>
      </c>
      <c r="K409" s="115">
        <v>43399</v>
      </c>
      <c r="L409" s="113">
        <v>417095</v>
      </c>
      <c r="M409" s="113" t="s">
        <v>740</v>
      </c>
      <c r="N409" s="370"/>
    </row>
    <row r="410" spans="1:14">
      <c r="A410" s="113" t="s">
        <v>2170</v>
      </c>
      <c r="B410" s="113" t="s">
        <v>388</v>
      </c>
      <c r="C410" s="113">
        <v>700</v>
      </c>
      <c r="D410" s="113">
        <v>702.05</v>
      </c>
      <c r="E410" s="113">
        <v>677.5</v>
      </c>
      <c r="F410" s="113">
        <v>684.1</v>
      </c>
      <c r="G410" s="113">
        <v>682.15</v>
      </c>
      <c r="H410" s="113">
        <v>690.65</v>
      </c>
      <c r="I410" s="113">
        <v>5113</v>
      </c>
      <c r="J410" s="113">
        <v>3534461.9</v>
      </c>
      <c r="K410" s="115">
        <v>43399</v>
      </c>
      <c r="L410" s="113">
        <v>630</v>
      </c>
      <c r="M410" s="113" t="s">
        <v>2171</v>
      </c>
      <c r="N410" s="370"/>
    </row>
    <row r="411" spans="1:14">
      <c r="A411" s="113" t="s">
        <v>741</v>
      </c>
      <c r="B411" s="113" t="s">
        <v>388</v>
      </c>
      <c r="C411" s="113">
        <v>68.25</v>
      </c>
      <c r="D411" s="113">
        <v>70.2</v>
      </c>
      <c r="E411" s="113">
        <v>67.2</v>
      </c>
      <c r="F411" s="113">
        <v>67.849999999999994</v>
      </c>
      <c r="G411" s="113">
        <v>67.650000000000006</v>
      </c>
      <c r="H411" s="113">
        <v>69.3</v>
      </c>
      <c r="I411" s="113">
        <v>332171</v>
      </c>
      <c r="J411" s="113">
        <v>22795894.850000001</v>
      </c>
      <c r="K411" s="115">
        <v>43399</v>
      </c>
      <c r="L411" s="113">
        <v>9133</v>
      </c>
      <c r="M411" s="113" t="s">
        <v>742</v>
      </c>
      <c r="N411" s="370"/>
    </row>
    <row r="412" spans="1:14">
      <c r="A412" s="113" t="s">
        <v>743</v>
      </c>
      <c r="B412" s="113" t="s">
        <v>388</v>
      </c>
      <c r="C412" s="113">
        <v>864.4</v>
      </c>
      <c r="D412" s="113">
        <v>994.4</v>
      </c>
      <c r="E412" s="113">
        <v>834.75</v>
      </c>
      <c r="F412" s="113">
        <v>895.55</v>
      </c>
      <c r="G412" s="113">
        <v>888</v>
      </c>
      <c r="H412" s="113">
        <v>851.75</v>
      </c>
      <c r="I412" s="113">
        <v>11579</v>
      </c>
      <c r="J412" s="113">
        <v>10606356.050000001</v>
      </c>
      <c r="K412" s="115">
        <v>43399</v>
      </c>
      <c r="L412" s="113">
        <v>1568</v>
      </c>
      <c r="M412" s="113" t="s">
        <v>744</v>
      </c>
      <c r="N412" s="370"/>
    </row>
    <row r="413" spans="1:14">
      <c r="A413" s="113" t="s">
        <v>745</v>
      </c>
      <c r="B413" s="113" t="s">
        <v>388</v>
      </c>
      <c r="C413" s="113">
        <v>566</v>
      </c>
      <c r="D413" s="113">
        <v>581</v>
      </c>
      <c r="E413" s="113">
        <v>552</v>
      </c>
      <c r="F413" s="113">
        <v>569.70000000000005</v>
      </c>
      <c r="G413" s="113">
        <v>569.35</v>
      </c>
      <c r="H413" s="113">
        <v>569.95000000000005</v>
      </c>
      <c r="I413" s="113">
        <v>1538776</v>
      </c>
      <c r="J413" s="113">
        <v>871530002.20000005</v>
      </c>
      <c r="K413" s="115">
        <v>43399</v>
      </c>
      <c r="L413" s="113">
        <v>36025</v>
      </c>
      <c r="M413" s="113" t="s">
        <v>746</v>
      </c>
      <c r="N413" s="370"/>
    </row>
    <row r="414" spans="1:14">
      <c r="A414" s="113" t="s">
        <v>747</v>
      </c>
      <c r="B414" s="113" t="s">
        <v>388</v>
      </c>
      <c r="C414" s="113">
        <v>13.6</v>
      </c>
      <c r="D414" s="113">
        <v>13.9</v>
      </c>
      <c r="E414" s="113">
        <v>12.85</v>
      </c>
      <c r="F414" s="113">
        <v>13.1</v>
      </c>
      <c r="G414" s="113">
        <v>13.25</v>
      </c>
      <c r="H414" s="113">
        <v>13.45</v>
      </c>
      <c r="I414" s="113">
        <v>32457</v>
      </c>
      <c r="J414" s="113">
        <v>435220.55</v>
      </c>
      <c r="K414" s="115">
        <v>43399</v>
      </c>
      <c r="L414" s="113">
        <v>218</v>
      </c>
      <c r="M414" s="113" t="s">
        <v>748</v>
      </c>
      <c r="N414" s="370"/>
    </row>
    <row r="415" spans="1:14">
      <c r="A415" s="113" t="s">
        <v>2819</v>
      </c>
      <c r="B415" s="113" t="s">
        <v>388</v>
      </c>
      <c r="C415" s="113">
        <v>13</v>
      </c>
      <c r="D415" s="113">
        <v>13.25</v>
      </c>
      <c r="E415" s="113">
        <v>12.45</v>
      </c>
      <c r="F415" s="113">
        <v>12.55</v>
      </c>
      <c r="G415" s="113">
        <v>12.5</v>
      </c>
      <c r="H415" s="113">
        <v>13</v>
      </c>
      <c r="I415" s="113">
        <v>22309</v>
      </c>
      <c r="J415" s="113">
        <v>285743.25</v>
      </c>
      <c r="K415" s="115">
        <v>43399</v>
      </c>
      <c r="L415" s="113">
        <v>118</v>
      </c>
      <c r="M415" s="113" t="s">
        <v>2820</v>
      </c>
      <c r="N415" s="370"/>
    </row>
    <row r="416" spans="1:14">
      <c r="A416" s="113" t="s">
        <v>749</v>
      </c>
      <c r="B416" s="113" t="s">
        <v>388</v>
      </c>
      <c r="C416" s="113">
        <v>85.5</v>
      </c>
      <c r="D416" s="113">
        <v>89.5</v>
      </c>
      <c r="E416" s="113">
        <v>85.1</v>
      </c>
      <c r="F416" s="113">
        <v>88.35</v>
      </c>
      <c r="G416" s="113">
        <v>88.15</v>
      </c>
      <c r="H416" s="113">
        <v>85.4</v>
      </c>
      <c r="I416" s="113">
        <v>48608</v>
      </c>
      <c r="J416" s="113">
        <v>4251173.95</v>
      </c>
      <c r="K416" s="115">
        <v>43399</v>
      </c>
      <c r="L416" s="113">
        <v>984</v>
      </c>
      <c r="M416" s="113" t="s">
        <v>750</v>
      </c>
      <c r="N416" s="370"/>
    </row>
    <row r="417" spans="1:14">
      <c r="A417" s="113" t="s">
        <v>2077</v>
      </c>
      <c r="B417" s="113" t="s">
        <v>388</v>
      </c>
      <c r="C417" s="113">
        <v>38.799999999999997</v>
      </c>
      <c r="D417" s="113">
        <v>39.549999999999997</v>
      </c>
      <c r="E417" s="113">
        <v>38</v>
      </c>
      <c r="F417" s="113">
        <v>38.200000000000003</v>
      </c>
      <c r="G417" s="113">
        <v>38.4</v>
      </c>
      <c r="H417" s="113">
        <v>38.65</v>
      </c>
      <c r="I417" s="113">
        <v>23226</v>
      </c>
      <c r="J417" s="113">
        <v>897642.15</v>
      </c>
      <c r="K417" s="115">
        <v>43399</v>
      </c>
      <c r="L417" s="113">
        <v>260</v>
      </c>
      <c r="M417" s="113" t="s">
        <v>2078</v>
      </c>
      <c r="N417" s="370"/>
    </row>
    <row r="418" spans="1:14">
      <c r="A418" s="113" t="s">
        <v>2241</v>
      </c>
      <c r="B418" s="113" t="s">
        <v>2767</v>
      </c>
      <c r="C418" s="113">
        <v>1.9</v>
      </c>
      <c r="D418" s="113">
        <v>1.9</v>
      </c>
      <c r="E418" s="113">
        <v>1.9</v>
      </c>
      <c r="F418" s="113">
        <v>1.9</v>
      </c>
      <c r="G418" s="113">
        <v>1.9</v>
      </c>
      <c r="H418" s="113">
        <v>1.85</v>
      </c>
      <c r="I418" s="113">
        <v>955</v>
      </c>
      <c r="J418" s="113">
        <v>1814.5</v>
      </c>
      <c r="K418" s="115">
        <v>43399</v>
      </c>
      <c r="L418" s="113">
        <v>5</v>
      </c>
      <c r="M418" s="113" t="s">
        <v>2242</v>
      </c>
      <c r="N418" s="370"/>
    </row>
    <row r="419" spans="1:14">
      <c r="A419" s="113" t="s">
        <v>3728</v>
      </c>
      <c r="B419" s="113" t="s">
        <v>2767</v>
      </c>
      <c r="C419" s="113">
        <v>2.2999999999999998</v>
      </c>
      <c r="D419" s="113">
        <v>2.2999999999999998</v>
      </c>
      <c r="E419" s="113">
        <v>2.2999999999999998</v>
      </c>
      <c r="F419" s="113">
        <v>2.2999999999999998</v>
      </c>
      <c r="G419" s="113">
        <v>2.2999999999999998</v>
      </c>
      <c r="H419" s="113">
        <v>2.2000000000000002</v>
      </c>
      <c r="I419" s="113">
        <v>3120</v>
      </c>
      <c r="J419" s="113">
        <v>7176</v>
      </c>
      <c r="K419" s="115">
        <v>43399</v>
      </c>
      <c r="L419" s="113">
        <v>6</v>
      </c>
      <c r="M419" s="113" t="s">
        <v>3729</v>
      </c>
      <c r="N419" s="370"/>
    </row>
    <row r="420" spans="1:14">
      <c r="A420" s="113" t="s">
        <v>3128</v>
      </c>
      <c r="B420" s="113" t="s">
        <v>2767</v>
      </c>
      <c r="C420" s="113">
        <v>23.65</v>
      </c>
      <c r="D420" s="113">
        <v>23.7</v>
      </c>
      <c r="E420" s="113">
        <v>23.65</v>
      </c>
      <c r="F420" s="113">
        <v>23.65</v>
      </c>
      <c r="G420" s="113">
        <v>23.7</v>
      </c>
      <c r="H420" s="113">
        <v>23.7</v>
      </c>
      <c r="I420" s="113">
        <v>2000</v>
      </c>
      <c r="J420" s="113">
        <v>47335.95</v>
      </c>
      <c r="K420" s="115">
        <v>43399</v>
      </c>
      <c r="L420" s="113">
        <v>3</v>
      </c>
      <c r="M420" s="113" t="s">
        <v>3129</v>
      </c>
      <c r="N420" s="370"/>
    </row>
    <row r="421" spans="1:14">
      <c r="A421" s="113" t="s">
        <v>751</v>
      </c>
      <c r="B421" s="113" t="s">
        <v>388</v>
      </c>
      <c r="C421" s="113">
        <v>194.3</v>
      </c>
      <c r="D421" s="113">
        <v>198</v>
      </c>
      <c r="E421" s="113">
        <v>192.1</v>
      </c>
      <c r="F421" s="113">
        <v>196.5</v>
      </c>
      <c r="G421" s="113">
        <v>196</v>
      </c>
      <c r="H421" s="113">
        <v>194.25</v>
      </c>
      <c r="I421" s="113">
        <v>30225</v>
      </c>
      <c r="J421" s="113">
        <v>5932155.75</v>
      </c>
      <c r="K421" s="115">
        <v>43399</v>
      </c>
      <c r="L421" s="113">
        <v>946</v>
      </c>
      <c r="M421" s="113" t="s">
        <v>3194</v>
      </c>
      <c r="N421" s="370"/>
    </row>
    <row r="422" spans="1:14">
      <c r="A422" s="113" t="s">
        <v>752</v>
      </c>
      <c r="B422" s="113" t="s">
        <v>388</v>
      </c>
      <c r="C422" s="113">
        <v>453.45</v>
      </c>
      <c r="D422" s="113">
        <v>464.15</v>
      </c>
      <c r="E422" s="113">
        <v>449.05</v>
      </c>
      <c r="F422" s="113">
        <v>451.8</v>
      </c>
      <c r="G422" s="113">
        <v>452</v>
      </c>
      <c r="H422" s="113">
        <v>456.8</v>
      </c>
      <c r="I422" s="113">
        <v>35589</v>
      </c>
      <c r="J422" s="113">
        <v>16219469.550000001</v>
      </c>
      <c r="K422" s="115">
        <v>43399</v>
      </c>
      <c r="L422" s="113">
        <v>1600</v>
      </c>
      <c r="M422" s="113" t="s">
        <v>3117</v>
      </c>
      <c r="N422" s="370"/>
    </row>
    <row r="423" spans="1:14">
      <c r="A423" s="113" t="s">
        <v>3195</v>
      </c>
      <c r="B423" s="113" t="s">
        <v>388</v>
      </c>
      <c r="C423" s="113">
        <v>4.7</v>
      </c>
      <c r="D423" s="113">
        <v>4.9000000000000004</v>
      </c>
      <c r="E423" s="113">
        <v>4.5</v>
      </c>
      <c r="F423" s="113">
        <v>4.6500000000000004</v>
      </c>
      <c r="G423" s="113">
        <v>4.8499999999999996</v>
      </c>
      <c r="H423" s="113">
        <v>4.7</v>
      </c>
      <c r="I423" s="113">
        <v>118519</v>
      </c>
      <c r="J423" s="113">
        <v>549969.69999999995</v>
      </c>
      <c r="K423" s="115">
        <v>43399</v>
      </c>
      <c r="L423" s="113">
        <v>37</v>
      </c>
      <c r="M423" s="113" t="s">
        <v>3196</v>
      </c>
      <c r="N423" s="370"/>
    </row>
    <row r="424" spans="1:14">
      <c r="A424" s="113" t="s">
        <v>753</v>
      </c>
      <c r="B424" s="113" t="s">
        <v>388</v>
      </c>
      <c r="C424" s="113">
        <v>3578.95</v>
      </c>
      <c r="D424" s="113">
        <v>3656.95</v>
      </c>
      <c r="E424" s="113">
        <v>3573.4</v>
      </c>
      <c r="F424" s="113">
        <v>3598.9</v>
      </c>
      <c r="G424" s="113">
        <v>3600</v>
      </c>
      <c r="H424" s="113">
        <v>3536.05</v>
      </c>
      <c r="I424" s="113">
        <v>1480</v>
      </c>
      <c r="J424" s="113">
        <v>5346870.3</v>
      </c>
      <c r="K424" s="115">
        <v>43399</v>
      </c>
      <c r="L424" s="113">
        <v>288</v>
      </c>
      <c r="M424" s="113" t="s">
        <v>754</v>
      </c>
      <c r="N424" s="370"/>
    </row>
    <row r="425" spans="1:14">
      <c r="A425" s="113" t="s">
        <v>755</v>
      </c>
      <c r="B425" s="113" t="s">
        <v>388</v>
      </c>
      <c r="C425" s="113">
        <v>1293</v>
      </c>
      <c r="D425" s="113">
        <v>1394.15</v>
      </c>
      <c r="E425" s="113">
        <v>1293</v>
      </c>
      <c r="F425" s="113">
        <v>1394.15</v>
      </c>
      <c r="G425" s="113">
        <v>1394.15</v>
      </c>
      <c r="H425" s="113">
        <v>1327.8</v>
      </c>
      <c r="I425" s="113">
        <v>13860</v>
      </c>
      <c r="J425" s="113">
        <v>18948083</v>
      </c>
      <c r="K425" s="115">
        <v>43399</v>
      </c>
      <c r="L425" s="113">
        <v>845</v>
      </c>
      <c r="M425" s="113" t="s">
        <v>756</v>
      </c>
      <c r="N425" s="370"/>
    </row>
    <row r="426" spans="1:14">
      <c r="A426" s="113" t="s">
        <v>67</v>
      </c>
      <c r="B426" s="113" t="s">
        <v>388</v>
      </c>
      <c r="C426" s="113">
        <v>252.5</v>
      </c>
      <c r="D426" s="113">
        <v>256.39999999999998</v>
      </c>
      <c r="E426" s="113">
        <v>250.25</v>
      </c>
      <c r="F426" s="113">
        <v>251.75</v>
      </c>
      <c r="G426" s="113">
        <v>251.05</v>
      </c>
      <c r="H426" s="113">
        <v>255.5</v>
      </c>
      <c r="I426" s="113">
        <v>1763006</v>
      </c>
      <c r="J426" s="113">
        <v>446392116.64999998</v>
      </c>
      <c r="K426" s="115">
        <v>43399</v>
      </c>
      <c r="L426" s="113">
        <v>20744</v>
      </c>
      <c r="M426" s="113" t="s">
        <v>3047</v>
      </c>
      <c r="N426" s="370"/>
    </row>
    <row r="427" spans="1:14">
      <c r="A427" s="113" t="s">
        <v>3197</v>
      </c>
      <c r="B427" s="113" t="s">
        <v>388</v>
      </c>
      <c r="C427" s="113">
        <v>34.75</v>
      </c>
      <c r="D427" s="113">
        <v>35.15</v>
      </c>
      <c r="E427" s="113">
        <v>34.200000000000003</v>
      </c>
      <c r="F427" s="113">
        <v>34.35</v>
      </c>
      <c r="G427" s="113">
        <v>34.200000000000003</v>
      </c>
      <c r="H427" s="113">
        <v>34.75</v>
      </c>
      <c r="I427" s="113">
        <v>23927</v>
      </c>
      <c r="J427" s="113">
        <v>829161.1</v>
      </c>
      <c r="K427" s="115">
        <v>43399</v>
      </c>
      <c r="L427" s="113">
        <v>293</v>
      </c>
      <c r="M427" s="113" t="s">
        <v>3198</v>
      </c>
      <c r="N427" s="370"/>
    </row>
    <row r="428" spans="1:14">
      <c r="A428" s="113" t="s">
        <v>3199</v>
      </c>
      <c r="B428" s="113" t="s">
        <v>388</v>
      </c>
      <c r="C428" s="113">
        <v>356.55</v>
      </c>
      <c r="D428" s="113">
        <v>363</v>
      </c>
      <c r="E428" s="113">
        <v>350.15</v>
      </c>
      <c r="F428" s="113">
        <v>360.5</v>
      </c>
      <c r="G428" s="113">
        <v>357.2</v>
      </c>
      <c r="H428" s="113">
        <v>359.3</v>
      </c>
      <c r="I428" s="113">
        <v>1752</v>
      </c>
      <c r="J428" s="113">
        <v>629381.75</v>
      </c>
      <c r="K428" s="115">
        <v>43399</v>
      </c>
      <c r="L428" s="113">
        <v>116</v>
      </c>
      <c r="M428" s="113" t="s">
        <v>3200</v>
      </c>
      <c r="N428" s="370"/>
    </row>
    <row r="429" spans="1:14">
      <c r="A429" s="113" t="s">
        <v>3201</v>
      </c>
      <c r="B429" s="113" t="s">
        <v>388</v>
      </c>
      <c r="C429" s="113">
        <v>43</v>
      </c>
      <c r="D429" s="113">
        <v>43.65</v>
      </c>
      <c r="E429" s="113">
        <v>40.75</v>
      </c>
      <c r="F429" s="113">
        <v>40.85</v>
      </c>
      <c r="G429" s="113">
        <v>40.950000000000003</v>
      </c>
      <c r="H429" s="113">
        <v>42.85</v>
      </c>
      <c r="I429" s="113">
        <v>255846</v>
      </c>
      <c r="J429" s="113">
        <v>10788888.25</v>
      </c>
      <c r="K429" s="115">
        <v>43399</v>
      </c>
      <c r="L429" s="113">
        <v>1867</v>
      </c>
      <c r="M429" s="113" t="s">
        <v>3202</v>
      </c>
      <c r="N429" s="370"/>
    </row>
    <row r="430" spans="1:14">
      <c r="A430" s="113" t="s">
        <v>1972</v>
      </c>
      <c r="B430" s="113" t="s">
        <v>388</v>
      </c>
      <c r="C430" s="113">
        <v>41</v>
      </c>
      <c r="D430" s="113">
        <v>42</v>
      </c>
      <c r="E430" s="113">
        <v>40.1</v>
      </c>
      <c r="F430" s="113">
        <v>41.45</v>
      </c>
      <c r="G430" s="113">
        <v>41.3</v>
      </c>
      <c r="H430" s="113">
        <v>41.15</v>
      </c>
      <c r="I430" s="113">
        <v>1941893</v>
      </c>
      <c r="J430" s="113">
        <v>80032173.849999994</v>
      </c>
      <c r="K430" s="115">
        <v>43399</v>
      </c>
      <c r="L430" s="113">
        <v>5045</v>
      </c>
      <c r="M430" s="113" t="s">
        <v>3203</v>
      </c>
      <c r="N430" s="370"/>
    </row>
    <row r="431" spans="1:14">
      <c r="A431" s="113" t="s">
        <v>3204</v>
      </c>
      <c r="B431" s="113" t="s">
        <v>388</v>
      </c>
      <c r="C431" s="113">
        <v>0.25</v>
      </c>
      <c r="D431" s="113">
        <v>0.25</v>
      </c>
      <c r="E431" s="113">
        <v>0.2</v>
      </c>
      <c r="F431" s="113">
        <v>0.2</v>
      </c>
      <c r="G431" s="113">
        <v>0.2</v>
      </c>
      <c r="H431" s="113">
        <v>0.2</v>
      </c>
      <c r="I431" s="113">
        <v>433805</v>
      </c>
      <c r="J431" s="113">
        <v>92756.2</v>
      </c>
      <c r="K431" s="115">
        <v>43399</v>
      </c>
      <c r="L431" s="113">
        <v>160</v>
      </c>
      <c r="M431" s="113" t="s">
        <v>3205</v>
      </c>
      <c r="N431" s="370"/>
    </row>
    <row r="432" spans="1:14">
      <c r="A432" s="113" t="s">
        <v>3206</v>
      </c>
      <c r="B432" s="113" t="s">
        <v>388</v>
      </c>
      <c r="C432" s="113">
        <v>194</v>
      </c>
      <c r="D432" s="113">
        <v>199.95</v>
      </c>
      <c r="E432" s="113">
        <v>194</v>
      </c>
      <c r="F432" s="113">
        <v>197.2</v>
      </c>
      <c r="G432" s="113">
        <v>198</v>
      </c>
      <c r="H432" s="113">
        <v>195.85</v>
      </c>
      <c r="I432" s="113">
        <v>21642</v>
      </c>
      <c r="J432" s="113">
        <v>4265413.2</v>
      </c>
      <c r="K432" s="115">
        <v>43399</v>
      </c>
      <c r="L432" s="113">
        <v>806</v>
      </c>
      <c r="M432" s="113" t="s">
        <v>3207</v>
      </c>
      <c r="N432" s="370"/>
    </row>
    <row r="433" spans="1:14">
      <c r="A433" s="113" t="s">
        <v>68</v>
      </c>
      <c r="B433" s="113" t="s">
        <v>388</v>
      </c>
      <c r="C433" s="113">
        <v>80.7</v>
      </c>
      <c r="D433" s="113">
        <v>81.45</v>
      </c>
      <c r="E433" s="113">
        <v>79</v>
      </c>
      <c r="F433" s="113">
        <v>79.45</v>
      </c>
      <c r="G433" s="113">
        <v>79.5</v>
      </c>
      <c r="H433" s="113">
        <v>80.650000000000006</v>
      </c>
      <c r="I433" s="113">
        <v>8362475</v>
      </c>
      <c r="J433" s="113">
        <v>669259546.29999995</v>
      </c>
      <c r="K433" s="115">
        <v>43399</v>
      </c>
      <c r="L433" s="113">
        <v>25994</v>
      </c>
      <c r="M433" s="113" t="s">
        <v>3208</v>
      </c>
      <c r="N433" s="370"/>
    </row>
    <row r="434" spans="1:14">
      <c r="A434" s="113" t="s">
        <v>3209</v>
      </c>
      <c r="B434" s="113" t="s">
        <v>388</v>
      </c>
      <c r="C434" s="113">
        <v>40.9</v>
      </c>
      <c r="D434" s="113">
        <v>41.5</v>
      </c>
      <c r="E434" s="113">
        <v>38.4</v>
      </c>
      <c r="F434" s="113">
        <v>41.3</v>
      </c>
      <c r="G434" s="113">
        <v>41.3</v>
      </c>
      <c r="H434" s="113">
        <v>41.2</v>
      </c>
      <c r="I434" s="113">
        <v>538672</v>
      </c>
      <c r="J434" s="113">
        <v>21895645.75</v>
      </c>
      <c r="K434" s="115">
        <v>43399</v>
      </c>
      <c r="L434" s="113">
        <v>1835</v>
      </c>
      <c r="M434" s="113" t="s">
        <v>3210</v>
      </c>
      <c r="N434" s="370"/>
    </row>
    <row r="435" spans="1:14">
      <c r="A435" s="113" t="s">
        <v>758</v>
      </c>
      <c r="B435" s="113" t="s">
        <v>388</v>
      </c>
      <c r="C435" s="113">
        <v>38.950000000000003</v>
      </c>
      <c r="D435" s="113">
        <v>39.9</v>
      </c>
      <c r="E435" s="113">
        <v>38.1</v>
      </c>
      <c r="F435" s="113">
        <v>39.700000000000003</v>
      </c>
      <c r="G435" s="113">
        <v>39.9</v>
      </c>
      <c r="H435" s="113">
        <v>39.450000000000003</v>
      </c>
      <c r="I435" s="113">
        <v>3170</v>
      </c>
      <c r="J435" s="113">
        <v>123202.25</v>
      </c>
      <c r="K435" s="115">
        <v>43399</v>
      </c>
      <c r="L435" s="113">
        <v>53</v>
      </c>
      <c r="M435" s="113" t="s">
        <v>759</v>
      </c>
      <c r="N435" s="370"/>
    </row>
    <row r="436" spans="1:14">
      <c r="A436" s="113" t="s">
        <v>760</v>
      </c>
      <c r="B436" s="113" t="s">
        <v>388</v>
      </c>
      <c r="C436" s="113">
        <v>633.15</v>
      </c>
      <c r="D436" s="113">
        <v>637.04999999999995</v>
      </c>
      <c r="E436" s="113">
        <v>619</v>
      </c>
      <c r="F436" s="113">
        <v>623.79999999999995</v>
      </c>
      <c r="G436" s="113">
        <v>619</v>
      </c>
      <c r="H436" s="113">
        <v>637.65</v>
      </c>
      <c r="I436" s="113">
        <v>11990</v>
      </c>
      <c r="J436" s="113">
        <v>7561758.2000000002</v>
      </c>
      <c r="K436" s="115">
        <v>43399</v>
      </c>
      <c r="L436" s="113">
        <v>491</v>
      </c>
      <c r="M436" s="113" t="s">
        <v>3048</v>
      </c>
      <c r="N436" s="370"/>
    </row>
    <row r="437" spans="1:14">
      <c r="A437" s="113" t="s">
        <v>3211</v>
      </c>
      <c r="B437" s="113" t="s">
        <v>388</v>
      </c>
      <c r="C437" s="113">
        <v>45.15</v>
      </c>
      <c r="D437" s="113">
        <v>46.4</v>
      </c>
      <c r="E437" s="113">
        <v>42.4</v>
      </c>
      <c r="F437" s="113">
        <v>45.6</v>
      </c>
      <c r="G437" s="113">
        <v>45</v>
      </c>
      <c r="H437" s="113">
        <v>45.15</v>
      </c>
      <c r="I437" s="113">
        <v>316211</v>
      </c>
      <c r="J437" s="113">
        <v>14268434.1</v>
      </c>
      <c r="K437" s="115">
        <v>43399</v>
      </c>
      <c r="L437" s="113">
        <v>1751</v>
      </c>
      <c r="M437" s="113" t="s">
        <v>3212</v>
      </c>
      <c r="N437" s="370"/>
    </row>
    <row r="438" spans="1:14">
      <c r="A438" s="113" t="s">
        <v>762</v>
      </c>
      <c r="B438" s="113" t="s">
        <v>388</v>
      </c>
      <c r="C438" s="113">
        <v>479.95</v>
      </c>
      <c r="D438" s="113">
        <v>487.1</v>
      </c>
      <c r="E438" s="113">
        <v>466.8</v>
      </c>
      <c r="F438" s="113">
        <v>483.95</v>
      </c>
      <c r="G438" s="113">
        <v>475</v>
      </c>
      <c r="H438" s="113">
        <v>472.95</v>
      </c>
      <c r="I438" s="113">
        <v>13762</v>
      </c>
      <c r="J438" s="113">
        <v>6552966.2999999998</v>
      </c>
      <c r="K438" s="115">
        <v>43399</v>
      </c>
      <c r="L438" s="113">
        <v>1169</v>
      </c>
      <c r="M438" s="113" t="s">
        <v>3213</v>
      </c>
      <c r="N438" s="370"/>
    </row>
    <row r="439" spans="1:14">
      <c r="A439" s="113" t="s">
        <v>3214</v>
      </c>
      <c r="B439" s="113" t="s">
        <v>388</v>
      </c>
      <c r="C439" s="113">
        <v>1053.5999999999999</v>
      </c>
      <c r="D439" s="113">
        <v>1053.5999999999999</v>
      </c>
      <c r="E439" s="113">
        <v>1017</v>
      </c>
      <c r="F439" s="113">
        <v>1038.3499999999999</v>
      </c>
      <c r="G439" s="113">
        <v>1028</v>
      </c>
      <c r="H439" s="113">
        <v>1039.7</v>
      </c>
      <c r="I439" s="113">
        <v>11847</v>
      </c>
      <c r="J439" s="113">
        <v>12291895.699999999</v>
      </c>
      <c r="K439" s="115">
        <v>43399</v>
      </c>
      <c r="L439" s="113">
        <v>877</v>
      </c>
      <c r="M439" s="113" t="s">
        <v>3215</v>
      </c>
      <c r="N439" s="370"/>
    </row>
    <row r="440" spans="1:14">
      <c r="A440" s="113" t="s">
        <v>763</v>
      </c>
      <c r="B440" s="113" t="s">
        <v>388</v>
      </c>
      <c r="C440" s="113">
        <v>527.15</v>
      </c>
      <c r="D440" s="113">
        <v>535</v>
      </c>
      <c r="E440" s="113">
        <v>510.8</v>
      </c>
      <c r="F440" s="113">
        <v>525.04999999999995</v>
      </c>
      <c r="G440" s="113">
        <v>525</v>
      </c>
      <c r="H440" s="113">
        <v>527.75</v>
      </c>
      <c r="I440" s="113">
        <v>19107</v>
      </c>
      <c r="J440" s="113">
        <v>10041249.949999999</v>
      </c>
      <c r="K440" s="115">
        <v>43399</v>
      </c>
      <c r="L440" s="113">
        <v>1094</v>
      </c>
      <c r="M440" s="113" t="s">
        <v>3216</v>
      </c>
      <c r="N440" s="370"/>
    </row>
    <row r="441" spans="1:14">
      <c r="A441" s="113" t="s">
        <v>2509</v>
      </c>
      <c r="B441" s="113" t="s">
        <v>2767</v>
      </c>
      <c r="C441" s="113">
        <v>30</v>
      </c>
      <c r="D441" s="113">
        <v>30</v>
      </c>
      <c r="E441" s="113">
        <v>28.25</v>
      </c>
      <c r="F441" s="113">
        <v>28.4</v>
      </c>
      <c r="G441" s="113">
        <v>28.4</v>
      </c>
      <c r="H441" s="113">
        <v>29</v>
      </c>
      <c r="I441" s="113">
        <v>1468</v>
      </c>
      <c r="J441" s="113">
        <v>42382.45</v>
      </c>
      <c r="K441" s="115">
        <v>43399</v>
      </c>
      <c r="L441" s="113">
        <v>31</v>
      </c>
      <c r="M441" s="113" t="s">
        <v>2510</v>
      </c>
      <c r="N441" s="370"/>
    </row>
    <row r="442" spans="1:14">
      <c r="A442" s="113" t="s">
        <v>764</v>
      </c>
      <c r="B442" s="113" t="s">
        <v>388</v>
      </c>
      <c r="C442" s="113">
        <v>369.75</v>
      </c>
      <c r="D442" s="113">
        <v>371</v>
      </c>
      <c r="E442" s="113">
        <v>360</v>
      </c>
      <c r="F442" s="113">
        <v>361.55</v>
      </c>
      <c r="G442" s="113">
        <v>360.7</v>
      </c>
      <c r="H442" s="113">
        <v>368.9</v>
      </c>
      <c r="I442" s="113">
        <v>8021</v>
      </c>
      <c r="J442" s="113">
        <v>2934076.5</v>
      </c>
      <c r="K442" s="115">
        <v>43399</v>
      </c>
      <c r="L442" s="113">
        <v>750</v>
      </c>
      <c r="M442" s="113" t="s">
        <v>3049</v>
      </c>
      <c r="N442" s="370"/>
    </row>
    <row r="443" spans="1:14">
      <c r="A443" s="113" t="s">
        <v>3217</v>
      </c>
      <c r="B443" s="113" t="s">
        <v>388</v>
      </c>
      <c r="C443" s="113">
        <v>408</v>
      </c>
      <c r="D443" s="113">
        <v>414</v>
      </c>
      <c r="E443" s="113">
        <v>407.95</v>
      </c>
      <c r="F443" s="113">
        <v>411.65</v>
      </c>
      <c r="G443" s="113">
        <v>414</v>
      </c>
      <c r="H443" s="113">
        <v>410.9</v>
      </c>
      <c r="I443" s="113">
        <v>2997</v>
      </c>
      <c r="J443" s="113">
        <v>1232747.6499999999</v>
      </c>
      <c r="K443" s="115">
        <v>43399</v>
      </c>
      <c r="L443" s="113">
        <v>752</v>
      </c>
      <c r="M443" s="113" t="s">
        <v>3218</v>
      </c>
      <c r="N443" s="370"/>
    </row>
    <row r="444" spans="1:14">
      <c r="A444" s="113" t="s">
        <v>765</v>
      </c>
      <c r="B444" s="113" t="s">
        <v>388</v>
      </c>
      <c r="C444" s="113">
        <v>61</v>
      </c>
      <c r="D444" s="113">
        <v>62.5</v>
      </c>
      <c r="E444" s="113">
        <v>59.8</v>
      </c>
      <c r="F444" s="113">
        <v>60</v>
      </c>
      <c r="G444" s="113">
        <v>60</v>
      </c>
      <c r="H444" s="113">
        <v>60.6</v>
      </c>
      <c r="I444" s="113">
        <v>49349</v>
      </c>
      <c r="J444" s="113">
        <v>2982966.7</v>
      </c>
      <c r="K444" s="115">
        <v>43399</v>
      </c>
      <c r="L444" s="113">
        <v>336</v>
      </c>
      <c r="M444" s="113" t="s">
        <v>766</v>
      </c>
      <c r="N444" s="370"/>
    </row>
    <row r="445" spans="1:14">
      <c r="A445" s="113" t="s">
        <v>767</v>
      </c>
      <c r="B445" s="113" t="s">
        <v>388</v>
      </c>
      <c r="C445" s="113">
        <v>130</v>
      </c>
      <c r="D445" s="113">
        <v>130.6</v>
      </c>
      <c r="E445" s="113">
        <v>128.1</v>
      </c>
      <c r="F445" s="113">
        <v>129.25</v>
      </c>
      <c r="G445" s="113">
        <v>128.85</v>
      </c>
      <c r="H445" s="113">
        <v>129.85</v>
      </c>
      <c r="I445" s="113">
        <v>953846</v>
      </c>
      <c r="J445" s="113">
        <v>123031776.7</v>
      </c>
      <c r="K445" s="115">
        <v>43399</v>
      </c>
      <c r="L445" s="113">
        <v>9367</v>
      </c>
      <c r="M445" s="113" t="s">
        <v>768</v>
      </c>
      <c r="N445" s="370"/>
    </row>
    <row r="446" spans="1:14">
      <c r="A446" s="113" t="s">
        <v>769</v>
      </c>
      <c r="B446" s="113" t="s">
        <v>388</v>
      </c>
      <c r="C446" s="113">
        <v>1323</v>
      </c>
      <c r="D446" s="113">
        <v>1346.4</v>
      </c>
      <c r="E446" s="113">
        <v>1310</v>
      </c>
      <c r="F446" s="113">
        <v>1319.35</v>
      </c>
      <c r="G446" s="113">
        <v>1317</v>
      </c>
      <c r="H446" s="113">
        <v>1322.25</v>
      </c>
      <c r="I446" s="113">
        <v>593</v>
      </c>
      <c r="J446" s="113">
        <v>788264.25</v>
      </c>
      <c r="K446" s="115">
        <v>43399</v>
      </c>
      <c r="L446" s="113">
        <v>92</v>
      </c>
      <c r="M446" s="113" t="s">
        <v>770</v>
      </c>
      <c r="N446" s="370"/>
    </row>
    <row r="447" spans="1:14">
      <c r="A447" s="113" t="s">
        <v>2408</v>
      </c>
      <c r="B447" s="113" t="s">
        <v>388</v>
      </c>
      <c r="C447" s="113">
        <v>485.55</v>
      </c>
      <c r="D447" s="113">
        <v>488.95</v>
      </c>
      <c r="E447" s="113">
        <v>467.55</v>
      </c>
      <c r="F447" s="113">
        <v>480.35</v>
      </c>
      <c r="G447" s="113">
        <v>480</v>
      </c>
      <c r="H447" s="113">
        <v>485.55</v>
      </c>
      <c r="I447" s="113">
        <v>269089</v>
      </c>
      <c r="J447" s="113">
        <v>128758350.5</v>
      </c>
      <c r="K447" s="115">
        <v>43399</v>
      </c>
      <c r="L447" s="113">
        <v>13717</v>
      </c>
      <c r="M447" s="113" t="s">
        <v>2409</v>
      </c>
      <c r="N447" s="370"/>
    </row>
    <row r="448" spans="1:14">
      <c r="A448" s="113" t="s">
        <v>2412</v>
      </c>
      <c r="B448" s="113" t="s">
        <v>388</v>
      </c>
      <c r="C448" s="113">
        <v>639.04999999999995</v>
      </c>
      <c r="D448" s="113">
        <v>652.9</v>
      </c>
      <c r="E448" s="113">
        <v>632.04999999999995</v>
      </c>
      <c r="F448" s="113">
        <v>649.04999999999995</v>
      </c>
      <c r="G448" s="113">
        <v>649</v>
      </c>
      <c r="H448" s="113">
        <v>632</v>
      </c>
      <c r="I448" s="113">
        <v>3634</v>
      </c>
      <c r="J448" s="113">
        <v>2348268.7999999998</v>
      </c>
      <c r="K448" s="115">
        <v>43399</v>
      </c>
      <c r="L448" s="113">
        <v>263</v>
      </c>
      <c r="M448" s="113" t="s">
        <v>2413</v>
      </c>
      <c r="N448" s="370"/>
    </row>
    <row r="449" spans="1:14">
      <c r="A449" s="113" t="s">
        <v>771</v>
      </c>
      <c r="B449" s="113" t="s">
        <v>388</v>
      </c>
      <c r="C449" s="113">
        <v>57.85</v>
      </c>
      <c r="D449" s="113">
        <v>59.75</v>
      </c>
      <c r="E449" s="113">
        <v>56.7</v>
      </c>
      <c r="F449" s="113">
        <v>58.05</v>
      </c>
      <c r="G449" s="113">
        <v>57.7</v>
      </c>
      <c r="H449" s="113">
        <v>57.55</v>
      </c>
      <c r="I449" s="113">
        <v>1807709</v>
      </c>
      <c r="J449" s="113">
        <v>105565633.45</v>
      </c>
      <c r="K449" s="115">
        <v>43399</v>
      </c>
      <c r="L449" s="113">
        <v>9167</v>
      </c>
      <c r="M449" s="113" t="s">
        <v>772</v>
      </c>
      <c r="N449" s="370"/>
    </row>
    <row r="450" spans="1:14">
      <c r="A450" s="113" t="s">
        <v>773</v>
      </c>
      <c r="B450" s="113" t="s">
        <v>388</v>
      </c>
      <c r="C450" s="113">
        <v>124.6</v>
      </c>
      <c r="D450" s="113">
        <v>124.85</v>
      </c>
      <c r="E450" s="113">
        <v>121.1</v>
      </c>
      <c r="F450" s="113">
        <v>123.6</v>
      </c>
      <c r="G450" s="113">
        <v>123.85</v>
      </c>
      <c r="H450" s="113">
        <v>123.25</v>
      </c>
      <c r="I450" s="113">
        <v>45995</v>
      </c>
      <c r="J450" s="113">
        <v>5666294.8499999996</v>
      </c>
      <c r="K450" s="115">
        <v>43399</v>
      </c>
      <c r="L450" s="113">
        <v>1188</v>
      </c>
      <c r="M450" s="113" t="s">
        <v>774</v>
      </c>
      <c r="N450" s="370"/>
    </row>
    <row r="451" spans="1:14">
      <c r="A451" s="113" t="s">
        <v>775</v>
      </c>
      <c r="B451" s="113" t="s">
        <v>388</v>
      </c>
      <c r="C451" s="113">
        <v>234.05</v>
      </c>
      <c r="D451" s="113">
        <v>240.25</v>
      </c>
      <c r="E451" s="113">
        <v>228.95</v>
      </c>
      <c r="F451" s="113">
        <v>235.9</v>
      </c>
      <c r="G451" s="113">
        <v>239</v>
      </c>
      <c r="H451" s="113">
        <v>233.15</v>
      </c>
      <c r="I451" s="113">
        <v>43136</v>
      </c>
      <c r="J451" s="113">
        <v>10154161.699999999</v>
      </c>
      <c r="K451" s="115">
        <v>43399</v>
      </c>
      <c r="L451" s="113">
        <v>976</v>
      </c>
      <c r="M451" s="113" t="s">
        <v>776</v>
      </c>
      <c r="N451" s="370"/>
    </row>
    <row r="452" spans="1:14">
      <c r="A452" s="113" t="s">
        <v>69</v>
      </c>
      <c r="B452" s="113" t="s">
        <v>388</v>
      </c>
      <c r="C452" s="113">
        <v>340</v>
      </c>
      <c r="D452" s="113">
        <v>345.3</v>
      </c>
      <c r="E452" s="113">
        <v>339.4</v>
      </c>
      <c r="F452" s="113">
        <v>341.35</v>
      </c>
      <c r="G452" s="113">
        <v>341.1</v>
      </c>
      <c r="H452" s="113">
        <v>339.75</v>
      </c>
      <c r="I452" s="113">
        <v>4476485</v>
      </c>
      <c r="J452" s="113">
        <v>1531690033.9000001</v>
      </c>
      <c r="K452" s="115">
        <v>43399</v>
      </c>
      <c r="L452" s="113">
        <v>69218</v>
      </c>
      <c r="M452" s="113" t="s">
        <v>777</v>
      </c>
      <c r="N452" s="370"/>
    </row>
    <row r="453" spans="1:14">
      <c r="A453" s="113" t="s">
        <v>2714</v>
      </c>
      <c r="B453" s="113" t="s">
        <v>388</v>
      </c>
      <c r="C453" s="113">
        <v>7.7</v>
      </c>
      <c r="D453" s="113">
        <v>8.15</v>
      </c>
      <c r="E453" s="113">
        <v>7.7</v>
      </c>
      <c r="F453" s="113">
        <v>8.0500000000000007</v>
      </c>
      <c r="G453" s="113">
        <v>8.15</v>
      </c>
      <c r="H453" s="113">
        <v>7.8</v>
      </c>
      <c r="I453" s="113">
        <v>76209</v>
      </c>
      <c r="J453" s="113">
        <v>603335.69999999995</v>
      </c>
      <c r="K453" s="115">
        <v>43399</v>
      </c>
      <c r="L453" s="113">
        <v>66</v>
      </c>
      <c r="M453" s="113" t="s">
        <v>2715</v>
      </c>
      <c r="N453" s="370"/>
    </row>
    <row r="454" spans="1:14">
      <c r="A454" s="113" t="s">
        <v>2642</v>
      </c>
      <c r="B454" s="113" t="s">
        <v>388</v>
      </c>
      <c r="C454" s="113">
        <v>1255.75</v>
      </c>
      <c r="D454" s="113">
        <v>1265.5</v>
      </c>
      <c r="E454" s="113">
        <v>1232.3</v>
      </c>
      <c r="F454" s="113">
        <v>1259.5999999999999</v>
      </c>
      <c r="G454" s="113">
        <v>1260</v>
      </c>
      <c r="H454" s="113">
        <v>1269.5999999999999</v>
      </c>
      <c r="I454" s="113">
        <v>5499</v>
      </c>
      <c r="J454" s="113">
        <v>6866731.5499999998</v>
      </c>
      <c r="K454" s="115">
        <v>43399</v>
      </c>
      <c r="L454" s="113">
        <v>1073</v>
      </c>
      <c r="M454" s="113" t="s">
        <v>2643</v>
      </c>
      <c r="N454" s="370"/>
    </row>
    <row r="455" spans="1:14">
      <c r="A455" s="113" t="s">
        <v>2716</v>
      </c>
      <c r="B455" s="113" t="s">
        <v>388</v>
      </c>
      <c r="C455" s="113">
        <v>51.9</v>
      </c>
      <c r="D455" s="113">
        <v>51.9</v>
      </c>
      <c r="E455" s="113">
        <v>49.5</v>
      </c>
      <c r="F455" s="113">
        <v>50.1</v>
      </c>
      <c r="G455" s="113">
        <v>50.8</v>
      </c>
      <c r="H455" s="113">
        <v>49.95</v>
      </c>
      <c r="I455" s="113">
        <v>33217</v>
      </c>
      <c r="J455" s="113">
        <v>1675897.55</v>
      </c>
      <c r="K455" s="115">
        <v>43399</v>
      </c>
      <c r="L455" s="113">
        <v>307</v>
      </c>
      <c r="M455" s="113" t="s">
        <v>2717</v>
      </c>
      <c r="N455" s="370"/>
    </row>
    <row r="456" spans="1:14">
      <c r="A456" s="113" t="s">
        <v>2424</v>
      </c>
      <c r="B456" s="113" t="s">
        <v>388</v>
      </c>
      <c r="C456" s="113">
        <v>33.450000000000003</v>
      </c>
      <c r="D456" s="113">
        <v>33.450000000000003</v>
      </c>
      <c r="E456" s="113">
        <v>31.65</v>
      </c>
      <c r="F456" s="113">
        <v>31.95</v>
      </c>
      <c r="G456" s="113">
        <v>31.65</v>
      </c>
      <c r="H456" s="113">
        <v>33.049999999999997</v>
      </c>
      <c r="I456" s="113">
        <v>10576</v>
      </c>
      <c r="J456" s="113">
        <v>341352.4</v>
      </c>
      <c r="K456" s="115">
        <v>43399</v>
      </c>
      <c r="L456" s="113">
        <v>147</v>
      </c>
      <c r="M456" s="113" t="s">
        <v>3007</v>
      </c>
      <c r="N456" s="370"/>
    </row>
    <row r="457" spans="1:14">
      <c r="A457" s="113" t="s">
        <v>778</v>
      </c>
      <c r="B457" s="113" t="s">
        <v>388</v>
      </c>
      <c r="C457" s="113">
        <v>0.5</v>
      </c>
      <c r="D457" s="113">
        <v>0.6</v>
      </c>
      <c r="E457" s="113">
        <v>0.5</v>
      </c>
      <c r="F457" s="113">
        <v>0.55000000000000004</v>
      </c>
      <c r="G457" s="113">
        <v>0.55000000000000004</v>
      </c>
      <c r="H457" s="113">
        <v>0.55000000000000004</v>
      </c>
      <c r="I457" s="113">
        <v>2307827</v>
      </c>
      <c r="J457" s="113">
        <v>1254714.1499999999</v>
      </c>
      <c r="K457" s="115">
        <v>43399</v>
      </c>
      <c r="L457" s="113">
        <v>457</v>
      </c>
      <c r="M457" s="113" t="s">
        <v>779</v>
      </c>
      <c r="N457" s="370"/>
    </row>
    <row r="458" spans="1:14">
      <c r="A458" s="113" t="s">
        <v>780</v>
      </c>
      <c r="B458" s="113" t="s">
        <v>388</v>
      </c>
      <c r="C458" s="113">
        <v>358</v>
      </c>
      <c r="D458" s="113">
        <v>362</v>
      </c>
      <c r="E458" s="113">
        <v>347</v>
      </c>
      <c r="F458" s="113">
        <v>358.3</v>
      </c>
      <c r="G458" s="113">
        <v>358</v>
      </c>
      <c r="H458" s="113">
        <v>357.95</v>
      </c>
      <c r="I458" s="113">
        <v>2176</v>
      </c>
      <c r="J458" s="113">
        <v>770288.95</v>
      </c>
      <c r="K458" s="115">
        <v>43399</v>
      </c>
      <c r="L458" s="113">
        <v>99</v>
      </c>
      <c r="M458" s="113" t="s">
        <v>781</v>
      </c>
      <c r="N458" s="370"/>
    </row>
    <row r="459" spans="1:14">
      <c r="A459" s="113" t="s">
        <v>782</v>
      </c>
      <c r="B459" s="113" t="s">
        <v>388</v>
      </c>
      <c r="C459" s="113">
        <v>285</v>
      </c>
      <c r="D459" s="113">
        <v>298</v>
      </c>
      <c r="E459" s="113">
        <v>275.5</v>
      </c>
      <c r="F459" s="113">
        <v>293</v>
      </c>
      <c r="G459" s="113">
        <v>292.95</v>
      </c>
      <c r="H459" s="113">
        <v>289.45</v>
      </c>
      <c r="I459" s="113">
        <v>19093</v>
      </c>
      <c r="J459" s="113">
        <v>5584211.5499999998</v>
      </c>
      <c r="K459" s="115">
        <v>43399</v>
      </c>
      <c r="L459" s="113">
        <v>450</v>
      </c>
      <c r="M459" s="113" t="s">
        <v>3050</v>
      </c>
      <c r="N459" s="370"/>
    </row>
    <row r="460" spans="1:14">
      <c r="A460" s="113" t="s">
        <v>3219</v>
      </c>
      <c r="B460" s="113" t="s">
        <v>388</v>
      </c>
      <c r="C460" s="113">
        <v>62.8</v>
      </c>
      <c r="D460" s="113">
        <v>70.900000000000006</v>
      </c>
      <c r="E460" s="113">
        <v>60.75</v>
      </c>
      <c r="F460" s="113">
        <v>61.55</v>
      </c>
      <c r="G460" s="113">
        <v>61.35</v>
      </c>
      <c r="H460" s="113">
        <v>63.3</v>
      </c>
      <c r="I460" s="113">
        <v>152724</v>
      </c>
      <c r="J460" s="113">
        <v>9651340.9499999993</v>
      </c>
      <c r="K460" s="115">
        <v>43399</v>
      </c>
      <c r="L460" s="113">
        <v>2762</v>
      </c>
      <c r="M460" s="113" t="s">
        <v>3220</v>
      </c>
      <c r="N460" s="370"/>
    </row>
    <row r="461" spans="1:14">
      <c r="A461" s="113" t="s">
        <v>783</v>
      </c>
      <c r="B461" s="113" t="s">
        <v>388</v>
      </c>
      <c r="C461" s="113">
        <v>20.05</v>
      </c>
      <c r="D461" s="113">
        <v>20.149999999999999</v>
      </c>
      <c r="E461" s="113">
        <v>19.850000000000001</v>
      </c>
      <c r="F461" s="113">
        <v>19.899999999999999</v>
      </c>
      <c r="G461" s="113">
        <v>19.850000000000001</v>
      </c>
      <c r="H461" s="113">
        <v>19.95</v>
      </c>
      <c r="I461" s="113">
        <v>6938</v>
      </c>
      <c r="J461" s="113">
        <v>138609.54999999999</v>
      </c>
      <c r="K461" s="115">
        <v>43399</v>
      </c>
      <c r="L461" s="113">
        <v>51</v>
      </c>
      <c r="M461" s="113" t="s">
        <v>784</v>
      </c>
      <c r="N461" s="370"/>
    </row>
    <row r="462" spans="1:14">
      <c r="A462" s="113" t="s">
        <v>3010</v>
      </c>
      <c r="B462" s="113" t="s">
        <v>388</v>
      </c>
      <c r="C462" s="113">
        <v>1169.4000000000001</v>
      </c>
      <c r="D462" s="113">
        <v>1169.4000000000001</v>
      </c>
      <c r="E462" s="113">
        <v>1090</v>
      </c>
      <c r="F462" s="113">
        <v>1124.7</v>
      </c>
      <c r="G462" s="113">
        <v>1138</v>
      </c>
      <c r="H462" s="113">
        <v>1146.5999999999999</v>
      </c>
      <c r="I462" s="113">
        <v>8612</v>
      </c>
      <c r="J462" s="113">
        <v>9689136.5</v>
      </c>
      <c r="K462" s="115">
        <v>43399</v>
      </c>
      <c r="L462" s="113">
        <v>1127</v>
      </c>
      <c r="M462" s="113" t="s">
        <v>785</v>
      </c>
      <c r="N462" s="370"/>
    </row>
    <row r="463" spans="1:14">
      <c r="A463" s="113" t="s">
        <v>786</v>
      </c>
      <c r="B463" s="113" t="s">
        <v>388</v>
      </c>
      <c r="C463" s="113">
        <v>71.5</v>
      </c>
      <c r="D463" s="113">
        <v>72.900000000000006</v>
      </c>
      <c r="E463" s="113">
        <v>71.349999999999994</v>
      </c>
      <c r="F463" s="113">
        <v>72.400000000000006</v>
      </c>
      <c r="G463" s="113">
        <v>72.400000000000006</v>
      </c>
      <c r="H463" s="113">
        <v>72.5</v>
      </c>
      <c r="I463" s="113">
        <v>301498</v>
      </c>
      <c r="J463" s="113">
        <v>21770436.850000001</v>
      </c>
      <c r="K463" s="115">
        <v>43399</v>
      </c>
      <c r="L463" s="113">
        <v>3320</v>
      </c>
      <c r="M463" s="113" t="s">
        <v>787</v>
      </c>
      <c r="N463" s="370"/>
    </row>
    <row r="464" spans="1:14">
      <c r="A464" s="113" t="s">
        <v>2942</v>
      </c>
      <c r="B464" s="113" t="s">
        <v>388</v>
      </c>
      <c r="C464" s="113">
        <v>1.1000000000000001</v>
      </c>
      <c r="D464" s="113">
        <v>1.1000000000000001</v>
      </c>
      <c r="E464" s="113">
        <v>1.05</v>
      </c>
      <c r="F464" s="113">
        <v>1.05</v>
      </c>
      <c r="G464" s="113">
        <v>1.05</v>
      </c>
      <c r="H464" s="113">
        <v>1.1000000000000001</v>
      </c>
      <c r="I464" s="113">
        <v>127797</v>
      </c>
      <c r="J464" s="113">
        <v>134254.39999999999</v>
      </c>
      <c r="K464" s="115">
        <v>43399</v>
      </c>
      <c r="L464" s="113">
        <v>63</v>
      </c>
      <c r="M464" s="113" t="s">
        <v>2943</v>
      </c>
      <c r="N464" s="370"/>
    </row>
    <row r="465" spans="1:14">
      <c r="A465" s="113" t="s">
        <v>2644</v>
      </c>
      <c r="B465" s="113" t="s">
        <v>388</v>
      </c>
      <c r="C465" s="113">
        <v>168.65</v>
      </c>
      <c r="D465" s="113">
        <v>169</v>
      </c>
      <c r="E465" s="113">
        <v>165.25</v>
      </c>
      <c r="F465" s="113">
        <v>168</v>
      </c>
      <c r="G465" s="113">
        <v>166.55</v>
      </c>
      <c r="H465" s="113">
        <v>168.65</v>
      </c>
      <c r="I465" s="113">
        <v>9894</v>
      </c>
      <c r="J465" s="113">
        <v>1658708.3</v>
      </c>
      <c r="K465" s="115">
        <v>43399</v>
      </c>
      <c r="L465" s="113">
        <v>389</v>
      </c>
      <c r="M465" s="113" t="s">
        <v>2645</v>
      </c>
      <c r="N465" s="370"/>
    </row>
    <row r="466" spans="1:14">
      <c r="A466" s="113" t="s">
        <v>382</v>
      </c>
      <c r="B466" s="113" t="s">
        <v>388</v>
      </c>
      <c r="C466" s="113">
        <v>138.80000000000001</v>
      </c>
      <c r="D466" s="113">
        <v>143.65</v>
      </c>
      <c r="E466" s="113">
        <v>137.05000000000001</v>
      </c>
      <c r="F466" s="113">
        <v>141</v>
      </c>
      <c r="G466" s="113">
        <v>139.94999999999999</v>
      </c>
      <c r="H466" s="113">
        <v>137.85</v>
      </c>
      <c r="I466" s="113">
        <v>65414</v>
      </c>
      <c r="J466" s="113">
        <v>9187780</v>
      </c>
      <c r="K466" s="115">
        <v>43399</v>
      </c>
      <c r="L466" s="113">
        <v>1314</v>
      </c>
      <c r="M466" s="113" t="s">
        <v>3051</v>
      </c>
      <c r="N466" s="370"/>
    </row>
    <row r="467" spans="1:14">
      <c r="A467" s="113" t="s">
        <v>3221</v>
      </c>
      <c r="B467" s="113" t="s">
        <v>388</v>
      </c>
      <c r="C467" s="113">
        <v>106.05</v>
      </c>
      <c r="D467" s="113">
        <v>108.4</v>
      </c>
      <c r="E467" s="113">
        <v>102.45</v>
      </c>
      <c r="F467" s="113">
        <v>106.6</v>
      </c>
      <c r="G467" s="113">
        <v>106.2</v>
      </c>
      <c r="H467" s="113">
        <v>105.9</v>
      </c>
      <c r="I467" s="113">
        <v>4885</v>
      </c>
      <c r="J467" s="113">
        <v>518198.5</v>
      </c>
      <c r="K467" s="115">
        <v>43399</v>
      </c>
      <c r="L467" s="113">
        <v>121</v>
      </c>
      <c r="M467" s="113" t="s">
        <v>3222</v>
      </c>
      <c r="N467" s="370"/>
    </row>
    <row r="468" spans="1:14">
      <c r="A468" s="113" t="s">
        <v>3223</v>
      </c>
      <c r="B468" s="113" t="s">
        <v>388</v>
      </c>
      <c r="C468" s="113">
        <v>146.85</v>
      </c>
      <c r="D468" s="113">
        <v>150.05000000000001</v>
      </c>
      <c r="E468" s="113">
        <v>142.55000000000001</v>
      </c>
      <c r="F468" s="113">
        <v>144.19999999999999</v>
      </c>
      <c r="G468" s="113">
        <v>143</v>
      </c>
      <c r="H468" s="113">
        <v>145.80000000000001</v>
      </c>
      <c r="I468" s="113">
        <v>23951</v>
      </c>
      <c r="J468" s="113">
        <v>3510742.05</v>
      </c>
      <c r="K468" s="115">
        <v>43399</v>
      </c>
      <c r="L468" s="113">
        <v>568</v>
      </c>
      <c r="M468" s="113" t="s">
        <v>3224</v>
      </c>
      <c r="N468" s="370"/>
    </row>
    <row r="469" spans="1:14">
      <c r="A469" s="113" t="s">
        <v>3225</v>
      </c>
      <c r="B469" s="113" t="s">
        <v>388</v>
      </c>
      <c r="C469" s="113">
        <v>9.8000000000000007</v>
      </c>
      <c r="D469" s="113">
        <v>10.4</v>
      </c>
      <c r="E469" s="113">
        <v>9.5</v>
      </c>
      <c r="F469" s="113">
        <v>9.9499999999999993</v>
      </c>
      <c r="G469" s="113">
        <v>10.050000000000001</v>
      </c>
      <c r="H469" s="113">
        <v>9.4499999999999993</v>
      </c>
      <c r="I469" s="113">
        <v>358657</v>
      </c>
      <c r="J469" s="113">
        <v>3549875.25</v>
      </c>
      <c r="K469" s="115">
        <v>43399</v>
      </c>
      <c r="L469" s="113">
        <v>630</v>
      </c>
      <c r="M469" s="113" t="s">
        <v>3226</v>
      </c>
      <c r="N469" s="370"/>
    </row>
    <row r="470" spans="1:14">
      <c r="A470" s="113" t="s">
        <v>788</v>
      </c>
      <c r="B470" s="113" t="s">
        <v>388</v>
      </c>
      <c r="C470" s="113">
        <v>28.75</v>
      </c>
      <c r="D470" s="113">
        <v>28.75</v>
      </c>
      <c r="E470" s="113">
        <v>27.95</v>
      </c>
      <c r="F470" s="113">
        <v>28.2</v>
      </c>
      <c r="G470" s="113">
        <v>28.1</v>
      </c>
      <c r="H470" s="113">
        <v>28.25</v>
      </c>
      <c r="I470" s="113">
        <v>222470</v>
      </c>
      <c r="J470" s="113">
        <v>6268147.1500000004</v>
      </c>
      <c r="K470" s="115">
        <v>43399</v>
      </c>
      <c r="L470" s="113">
        <v>1199</v>
      </c>
      <c r="M470" s="113" t="s">
        <v>789</v>
      </c>
      <c r="N470" s="370"/>
    </row>
    <row r="471" spans="1:14">
      <c r="A471" s="113" t="s">
        <v>2071</v>
      </c>
      <c r="B471" s="113" t="s">
        <v>388</v>
      </c>
      <c r="C471" s="113">
        <v>40.049999999999997</v>
      </c>
      <c r="D471" s="113">
        <v>40.25</v>
      </c>
      <c r="E471" s="113">
        <v>38</v>
      </c>
      <c r="F471" s="113">
        <v>39.6</v>
      </c>
      <c r="G471" s="113">
        <v>39.700000000000003</v>
      </c>
      <c r="H471" s="113">
        <v>39.200000000000003</v>
      </c>
      <c r="I471" s="113">
        <v>159375</v>
      </c>
      <c r="J471" s="113">
        <v>6279307.7999999998</v>
      </c>
      <c r="K471" s="115">
        <v>43399</v>
      </c>
      <c r="L471" s="113">
        <v>1438</v>
      </c>
      <c r="M471" s="113" t="s">
        <v>790</v>
      </c>
      <c r="N471" s="370"/>
    </row>
    <row r="472" spans="1:14">
      <c r="A472" s="113" t="s">
        <v>1947</v>
      </c>
      <c r="B472" s="113" t="s">
        <v>388</v>
      </c>
      <c r="C472" s="113">
        <v>818</v>
      </c>
      <c r="D472" s="113">
        <v>826</v>
      </c>
      <c r="E472" s="113">
        <v>808</v>
      </c>
      <c r="F472" s="113">
        <v>822.5</v>
      </c>
      <c r="G472" s="113">
        <v>818</v>
      </c>
      <c r="H472" s="113">
        <v>821.45</v>
      </c>
      <c r="I472" s="113">
        <v>3759</v>
      </c>
      <c r="J472" s="113">
        <v>3073580.75</v>
      </c>
      <c r="K472" s="115">
        <v>43399</v>
      </c>
      <c r="L472" s="113">
        <v>374</v>
      </c>
      <c r="M472" s="113" t="s">
        <v>421</v>
      </c>
      <c r="N472" s="370"/>
    </row>
    <row r="473" spans="1:14">
      <c r="A473" s="113" t="s">
        <v>198</v>
      </c>
      <c r="B473" s="113" t="s">
        <v>388</v>
      </c>
      <c r="C473" s="113">
        <v>287.5</v>
      </c>
      <c r="D473" s="113">
        <v>300.5</v>
      </c>
      <c r="E473" s="113">
        <v>284.45</v>
      </c>
      <c r="F473" s="113">
        <v>297</v>
      </c>
      <c r="G473" s="113">
        <v>296.14999999999998</v>
      </c>
      <c r="H473" s="113">
        <v>287.5</v>
      </c>
      <c r="I473" s="113">
        <v>749828</v>
      </c>
      <c r="J473" s="113">
        <v>224493082.55000001</v>
      </c>
      <c r="K473" s="115">
        <v>43399</v>
      </c>
      <c r="L473" s="113">
        <v>9312</v>
      </c>
      <c r="M473" s="113" t="s">
        <v>791</v>
      </c>
      <c r="N473" s="370"/>
    </row>
    <row r="474" spans="1:14">
      <c r="A474" s="113" t="s">
        <v>1948</v>
      </c>
      <c r="B474" s="113" t="s">
        <v>388</v>
      </c>
      <c r="C474" s="113">
        <v>229.15</v>
      </c>
      <c r="D474" s="113">
        <v>233.95</v>
      </c>
      <c r="E474" s="113">
        <v>228.35</v>
      </c>
      <c r="F474" s="113">
        <v>230.6</v>
      </c>
      <c r="G474" s="113">
        <v>230.95</v>
      </c>
      <c r="H474" s="113">
        <v>229.6</v>
      </c>
      <c r="I474" s="113">
        <v>9605</v>
      </c>
      <c r="J474" s="113">
        <v>2215397.25</v>
      </c>
      <c r="K474" s="115">
        <v>43399</v>
      </c>
      <c r="L474" s="113">
        <v>374</v>
      </c>
      <c r="M474" s="113" t="s">
        <v>436</v>
      </c>
      <c r="N474" s="370"/>
    </row>
    <row r="475" spans="1:14">
      <c r="A475" s="113" t="s">
        <v>792</v>
      </c>
      <c r="B475" s="113" t="s">
        <v>388</v>
      </c>
      <c r="C475" s="113">
        <v>196</v>
      </c>
      <c r="D475" s="113">
        <v>198.1</v>
      </c>
      <c r="E475" s="113">
        <v>189.45</v>
      </c>
      <c r="F475" s="113">
        <v>192.3</v>
      </c>
      <c r="G475" s="113">
        <v>191.7</v>
      </c>
      <c r="H475" s="113">
        <v>193.1</v>
      </c>
      <c r="I475" s="113">
        <v>70244</v>
      </c>
      <c r="J475" s="113">
        <v>13520984.6</v>
      </c>
      <c r="K475" s="115">
        <v>43399</v>
      </c>
      <c r="L475" s="113">
        <v>2844</v>
      </c>
      <c r="M475" s="113" t="s">
        <v>793</v>
      </c>
      <c r="N475" s="370"/>
    </row>
    <row r="476" spans="1:14">
      <c r="A476" s="113" t="s">
        <v>794</v>
      </c>
      <c r="B476" s="113" t="s">
        <v>388</v>
      </c>
      <c r="C476" s="113">
        <v>232</v>
      </c>
      <c r="D476" s="113">
        <v>238</v>
      </c>
      <c r="E476" s="113">
        <v>230</v>
      </c>
      <c r="F476" s="113">
        <v>232.45</v>
      </c>
      <c r="G476" s="113">
        <v>232</v>
      </c>
      <c r="H476" s="113">
        <v>235</v>
      </c>
      <c r="I476" s="113">
        <v>77495</v>
      </c>
      <c r="J476" s="113">
        <v>18169830.100000001</v>
      </c>
      <c r="K476" s="115">
        <v>43399</v>
      </c>
      <c r="L476" s="113">
        <v>2127</v>
      </c>
      <c r="M476" s="113" t="s">
        <v>795</v>
      </c>
      <c r="N476" s="370"/>
    </row>
    <row r="477" spans="1:14">
      <c r="A477" s="113" t="s">
        <v>2329</v>
      </c>
      <c r="B477" s="113" t="s">
        <v>388</v>
      </c>
      <c r="C477" s="113">
        <v>314.10000000000002</v>
      </c>
      <c r="D477" s="113">
        <v>318</v>
      </c>
      <c r="E477" s="113">
        <v>314</v>
      </c>
      <c r="F477" s="113">
        <v>316.89999999999998</v>
      </c>
      <c r="G477" s="113">
        <v>317</v>
      </c>
      <c r="H477" s="113">
        <v>315.95</v>
      </c>
      <c r="I477" s="113">
        <v>54211</v>
      </c>
      <c r="J477" s="113">
        <v>17164652.800000001</v>
      </c>
      <c r="K477" s="115">
        <v>43399</v>
      </c>
      <c r="L477" s="113">
        <v>2552</v>
      </c>
      <c r="M477" s="113" t="s">
        <v>2330</v>
      </c>
      <c r="N477" s="370"/>
    </row>
    <row r="478" spans="1:14">
      <c r="A478" s="113" t="s">
        <v>2511</v>
      </c>
      <c r="B478" s="113" t="s">
        <v>388</v>
      </c>
      <c r="C478" s="113">
        <v>55.8</v>
      </c>
      <c r="D478" s="113">
        <v>55.8</v>
      </c>
      <c r="E478" s="113">
        <v>51.5</v>
      </c>
      <c r="F478" s="113">
        <v>52.25</v>
      </c>
      <c r="G478" s="113">
        <v>52.25</v>
      </c>
      <c r="H478" s="113">
        <v>54.5</v>
      </c>
      <c r="I478" s="113">
        <v>2920</v>
      </c>
      <c r="J478" s="113">
        <v>153554.29999999999</v>
      </c>
      <c r="K478" s="115">
        <v>43399</v>
      </c>
      <c r="L478" s="113">
        <v>35</v>
      </c>
      <c r="M478" s="113" t="s">
        <v>2512</v>
      </c>
      <c r="N478" s="370"/>
    </row>
    <row r="479" spans="1:14">
      <c r="A479" s="113" t="s">
        <v>796</v>
      </c>
      <c r="B479" s="113" t="s">
        <v>388</v>
      </c>
      <c r="C479" s="113">
        <v>6535.55</v>
      </c>
      <c r="D479" s="113">
        <v>6579.95</v>
      </c>
      <c r="E479" s="113">
        <v>6530.5</v>
      </c>
      <c r="F479" s="113">
        <v>6549.55</v>
      </c>
      <c r="G479" s="113">
        <v>6550</v>
      </c>
      <c r="H479" s="113">
        <v>6581.75</v>
      </c>
      <c r="I479" s="113">
        <v>5975</v>
      </c>
      <c r="J479" s="113">
        <v>39123216.950000003</v>
      </c>
      <c r="K479" s="115">
        <v>43399</v>
      </c>
      <c r="L479" s="113">
        <v>870</v>
      </c>
      <c r="M479" s="113" t="s">
        <v>797</v>
      </c>
      <c r="N479" s="370"/>
    </row>
    <row r="480" spans="1:14">
      <c r="A480" s="113" t="s">
        <v>798</v>
      </c>
      <c r="B480" s="113" t="s">
        <v>388</v>
      </c>
      <c r="C480" s="113">
        <v>17.05</v>
      </c>
      <c r="D480" s="113">
        <v>17.25</v>
      </c>
      <c r="E480" s="113">
        <v>16.600000000000001</v>
      </c>
      <c r="F480" s="113">
        <v>16.95</v>
      </c>
      <c r="G480" s="113">
        <v>16.850000000000001</v>
      </c>
      <c r="H480" s="113">
        <v>16.850000000000001</v>
      </c>
      <c r="I480" s="113">
        <v>25136</v>
      </c>
      <c r="J480" s="113">
        <v>426652.65</v>
      </c>
      <c r="K480" s="115">
        <v>43399</v>
      </c>
      <c r="L480" s="113">
        <v>165</v>
      </c>
      <c r="M480" s="113" t="s">
        <v>799</v>
      </c>
      <c r="N480" s="370"/>
    </row>
    <row r="481" spans="1:14">
      <c r="A481" s="113" t="s">
        <v>800</v>
      </c>
      <c r="B481" s="113" t="s">
        <v>388</v>
      </c>
      <c r="C481" s="113">
        <v>70.599999999999994</v>
      </c>
      <c r="D481" s="113">
        <v>73.7</v>
      </c>
      <c r="E481" s="113">
        <v>70</v>
      </c>
      <c r="F481" s="113">
        <v>73.400000000000006</v>
      </c>
      <c r="G481" s="113">
        <v>73.5</v>
      </c>
      <c r="H481" s="113">
        <v>70.5</v>
      </c>
      <c r="I481" s="113">
        <v>55381</v>
      </c>
      <c r="J481" s="113">
        <v>4012015.85</v>
      </c>
      <c r="K481" s="115">
        <v>43399</v>
      </c>
      <c r="L481" s="113">
        <v>609</v>
      </c>
      <c r="M481" s="113" t="s">
        <v>801</v>
      </c>
      <c r="N481" s="370"/>
    </row>
    <row r="482" spans="1:14">
      <c r="A482" s="113" t="s">
        <v>2821</v>
      </c>
      <c r="B482" s="113" t="s">
        <v>388</v>
      </c>
      <c r="C482" s="113">
        <v>810.1</v>
      </c>
      <c r="D482" s="113">
        <v>871.95</v>
      </c>
      <c r="E482" s="113">
        <v>810.1</v>
      </c>
      <c r="F482" s="113">
        <v>841.35</v>
      </c>
      <c r="G482" s="113">
        <v>840</v>
      </c>
      <c r="H482" s="113">
        <v>840</v>
      </c>
      <c r="I482" s="113">
        <v>217</v>
      </c>
      <c r="J482" s="113">
        <v>182076.1</v>
      </c>
      <c r="K482" s="115">
        <v>43399</v>
      </c>
      <c r="L482" s="113">
        <v>11</v>
      </c>
      <c r="M482" s="113" t="s">
        <v>2822</v>
      </c>
      <c r="N482" s="370"/>
    </row>
    <row r="483" spans="1:14">
      <c r="A483" s="113" t="s">
        <v>802</v>
      </c>
      <c r="B483" s="113" t="s">
        <v>388</v>
      </c>
      <c r="C483" s="113">
        <v>1280</v>
      </c>
      <c r="D483" s="113">
        <v>1305</v>
      </c>
      <c r="E483" s="113">
        <v>1251</v>
      </c>
      <c r="F483" s="113">
        <v>1288.4000000000001</v>
      </c>
      <c r="G483" s="113">
        <v>1275</v>
      </c>
      <c r="H483" s="113">
        <v>1280.7</v>
      </c>
      <c r="I483" s="113">
        <v>12425</v>
      </c>
      <c r="J483" s="113">
        <v>16013063</v>
      </c>
      <c r="K483" s="115">
        <v>43399</v>
      </c>
      <c r="L483" s="113">
        <v>3557</v>
      </c>
      <c r="M483" s="113" t="s">
        <v>803</v>
      </c>
      <c r="N483" s="370"/>
    </row>
    <row r="484" spans="1:14">
      <c r="A484" s="113" t="s">
        <v>70</v>
      </c>
      <c r="B484" s="113" t="s">
        <v>388</v>
      </c>
      <c r="C484" s="113">
        <v>619</v>
      </c>
      <c r="D484" s="113">
        <v>619</v>
      </c>
      <c r="E484" s="113">
        <v>584.29999999999995</v>
      </c>
      <c r="F484" s="113">
        <v>593.45000000000005</v>
      </c>
      <c r="G484" s="113">
        <v>595</v>
      </c>
      <c r="H484" s="113">
        <v>612.6</v>
      </c>
      <c r="I484" s="113">
        <v>938566</v>
      </c>
      <c r="J484" s="113">
        <v>558133200.60000002</v>
      </c>
      <c r="K484" s="115">
        <v>43399</v>
      </c>
      <c r="L484" s="113">
        <v>23527</v>
      </c>
      <c r="M484" s="113" t="s">
        <v>804</v>
      </c>
      <c r="N484" s="370"/>
    </row>
    <row r="485" spans="1:14">
      <c r="A485" s="113" t="s">
        <v>805</v>
      </c>
      <c r="B485" s="113" t="s">
        <v>388</v>
      </c>
      <c r="C485" s="113">
        <v>67</v>
      </c>
      <c r="D485" s="113">
        <v>67</v>
      </c>
      <c r="E485" s="113">
        <v>63.2</v>
      </c>
      <c r="F485" s="113">
        <v>65.55</v>
      </c>
      <c r="G485" s="113">
        <v>65.05</v>
      </c>
      <c r="H485" s="113">
        <v>65.55</v>
      </c>
      <c r="I485" s="113">
        <v>2783</v>
      </c>
      <c r="J485" s="113">
        <v>182584.25</v>
      </c>
      <c r="K485" s="115">
        <v>43399</v>
      </c>
      <c r="L485" s="113">
        <v>37</v>
      </c>
      <c r="M485" s="113" t="s">
        <v>806</v>
      </c>
      <c r="N485" s="370"/>
    </row>
    <row r="486" spans="1:14">
      <c r="A486" s="113" t="s">
        <v>2513</v>
      </c>
      <c r="B486" s="113" t="s">
        <v>388</v>
      </c>
      <c r="C486" s="113">
        <v>11.85</v>
      </c>
      <c r="D486" s="113">
        <v>11.85</v>
      </c>
      <c r="E486" s="113">
        <v>10.95</v>
      </c>
      <c r="F486" s="113">
        <v>11.25</v>
      </c>
      <c r="G486" s="113">
        <v>11.15</v>
      </c>
      <c r="H486" s="113">
        <v>11.3</v>
      </c>
      <c r="I486" s="113">
        <v>17001</v>
      </c>
      <c r="J486" s="113">
        <v>191035.5</v>
      </c>
      <c r="K486" s="115">
        <v>43399</v>
      </c>
      <c r="L486" s="113">
        <v>98</v>
      </c>
      <c r="M486" s="113" t="s">
        <v>2514</v>
      </c>
      <c r="N486" s="370"/>
    </row>
    <row r="487" spans="1:14">
      <c r="A487" s="113" t="s">
        <v>2515</v>
      </c>
      <c r="B487" s="113" t="s">
        <v>388</v>
      </c>
      <c r="C487" s="113">
        <v>150</v>
      </c>
      <c r="D487" s="113">
        <v>153.6</v>
      </c>
      <c r="E487" s="113">
        <v>146.6</v>
      </c>
      <c r="F487" s="113">
        <v>149.44999999999999</v>
      </c>
      <c r="G487" s="113">
        <v>149</v>
      </c>
      <c r="H487" s="113">
        <v>152.05000000000001</v>
      </c>
      <c r="I487" s="113">
        <v>32702</v>
      </c>
      <c r="J487" s="113">
        <v>4909349.5</v>
      </c>
      <c r="K487" s="115">
        <v>43399</v>
      </c>
      <c r="L487" s="113">
        <v>843</v>
      </c>
      <c r="M487" s="113" t="s">
        <v>2516</v>
      </c>
      <c r="N487" s="370"/>
    </row>
    <row r="488" spans="1:14">
      <c r="A488" s="113" t="s">
        <v>807</v>
      </c>
      <c r="B488" s="113" t="s">
        <v>388</v>
      </c>
      <c r="C488" s="113">
        <v>528.9</v>
      </c>
      <c r="D488" s="113">
        <v>552.75</v>
      </c>
      <c r="E488" s="113">
        <v>516</v>
      </c>
      <c r="F488" s="113">
        <v>545.9</v>
      </c>
      <c r="G488" s="113">
        <v>542.04999999999995</v>
      </c>
      <c r="H488" s="113">
        <v>526.45000000000005</v>
      </c>
      <c r="I488" s="113">
        <v>16948</v>
      </c>
      <c r="J488" s="113">
        <v>9149276.1999999993</v>
      </c>
      <c r="K488" s="115">
        <v>43399</v>
      </c>
      <c r="L488" s="113">
        <v>1408</v>
      </c>
      <c r="M488" s="113" t="s">
        <v>808</v>
      </c>
      <c r="N488" s="370"/>
    </row>
    <row r="489" spans="1:14">
      <c r="A489" s="113" t="s">
        <v>809</v>
      </c>
      <c r="B489" s="113" t="s">
        <v>388</v>
      </c>
      <c r="C489" s="113">
        <v>85</v>
      </c>
      <c r="D489" s="113">
        <v>86</v>
      </c>
      <c r="E489" s="113">
        <v>81.25</v>
      </c>
      <c r="F489" s="113">
        <v>82.2</v>
      </c>
      <c r="G489" s="113">
        <v>82.4</v>
      </c>
      <c r="H489" s="113">
        <v>89.6</v>
      </c>
      <c r="I489" s="113">
        <v>2017864</v>
      </c>
      <c r="J489" s="113">
        <v>167508060.69999999</v>
      </c>
      <c r="K489" s="115">
        <v>43399</v>
      </c>
      <c r="L489" s="113">
        <v>41664</v>
      </c>
      <c r="M489" s="113" t="s">
        <v>810</v>
      </c>
      <c r="N489" s="370"/>
    </row>
    <row r="490" spans="1:14">
      <c r="A490" s="113" t="s">
        <v>2659</v>
      </c>
      <c r="B490" s="113" t="s">
        <v>388</v>
      </c>
      <c r="C490" s="113">
        <v>945</v>
      </c>
      <c r="D490" s="113">
        <v>989</v>
      </c>
      <c r="E490" s="113">
        <v>935</v>
      </c>
      <c r="F490" s="113">
        <v>961.75</v>
      </c>
      <c r="G490" s="113">
        <v>980</v>
      </c>
      <c r="H490" s="113">
        <v>949.45</v>
      </c>
      <c r="I490" s="113">
        <v>2101</v>
      </c>
      <c r="J490" s="113">
        <v>2020650</v>
      </c>
      <c r="K490" s="115">
        <v>43399</v>
      </c>
      <c r="L490" s="113">
        <v>313</v>
      </c>
      <c r="M490" s="113" t="s">
        <v>2660</v>
      </c>
      <c r="N490" s="370"/>
    </row>
    <row r="491" spans="1:14">
      <c r="A491" s="113" t="s">
        <v>71</v>
      </c>
      <c r="B491" s="113" t="s">
        <v>388</v>
      </c>
      <c r="C491" s="113">
        <v>15.65</v>
      </c>
      <c r="D491" s="113">
        <v>15.8</v>
      </c>
      <c r="E491" s="113">
        <v>15.15</v>
      </c>
      <c r="F491" s="113">
        <v>15.5</v>
      </c>
      <c r="G491" s="113">
        <v>15.55</v>
      </c>
      <c r="H491" s="113">
        <v>15.65</v>
      </c>
      <c r="I491" s="113">
        <v>29213279</v>
      </c>
      <c r="J491" s="113">
        <v>452750352.25</v>
      </c>
      <c r="K491" s="115">
        <v>43399</v>
      </c>
      <c r="L491" s="113">
        <v>13860</v>
      </c>
      <c r="M491" s="113" t="s">
        <v>811</v>
      </c>
      <c r="N491" s="370"/>
    </row>
    <row r="492" spans="1:14">
      <c r="A492" s="113" t="s">
        <v>1967</v>
      </c>
      <c r="B492" s="113" t="s">
        <v>388</v>
      </c>
      <c r="C492" s="113">
        <v>350</v>
      </c>
      <c r="D492" s="113">
        <v>361.95</v>
      </c>
      <c r="E492" s="113">
        <v>350</v>
      </c>
      <c r="F492" s="113">
        <v>353.75</v>
      </c>
      <c r="G492" s="113">
        <v>355</v>
      </c>
      <c r="H492" s="113">
        <v>356.25</v>
      </c>
      <c r="I492" s="113">
        <v>27127</v>
      </c>
      <c r="J492" s="113">
        <v>9661326.1500000004</v>
      </c>
      <c r="K492" s="115">
        <v>43399</v>
      </c>
      <c r="L492" s="113">
        <v>1080</v>
      </c>
      <c r="M492" s="113" t="s">
        <v>1968</v>
      </c>
      <c r="N492" s="370"/>
    </row>
    <row r="493" spans="1:14">
      <c r="A493" s="113" t="s">
        <v>812</v>
      </c>
      <c r="B493" s="113" t="s">
        <v>388</v>
      </c>
      <c r="C493" s="113">
        <v>332.8</v>
      </c>
      <c r="D493" s="113">
        <v>332.8</v>
      </c>
      <c r="E493" s="113">
        <v>321.35000000000002</v>
      </c>
      <c r="F493" s="113">
        <v>323.2</v>
      </c>
      <c r="G493" s="113">
        <v>322.8</v>
      </c>
      <c r="H493" s="113">
        <v>329.95</v>
      </c>
      <c r="I493" s="113">
        <v>331563</v>
      </c>
      <c r="J493" s="113">
        <v>108097804.5</v>
      </c>
      <c r="K493" s="115">
        <v>43399</v>
      </c>
      <c r="L493" s="113">
        <v>9867</v>
      </c>
      <c r="M493" s="113" t="s">
        <v>813</v>
      </c>
      <c r="N493" s="370"/>
    </row>
    <row r="494" spans="1:14">
      <c r="A494" s="113" t="s">
        <v>2243</v>
      </c>
      <c r="B494" s="113" t="s">
        <v>388</v>
      </c>
      <c r="C494" s="113">
        <v>513</v>
      </c>
      <c r="D494" s="113">
        <v>540.9</v>
      </c>
      <c r="E494" s="113">
        <v>502.05</v>
      </c>
      <c r="F494" s="113">
        <v>537.5</v>
      </c>
      <c r="G494" s="113">
        <v>537.20000000000005</v>
      </c>
      <c r="H494" s="113">
        <v>515.15</v>
      </c>
      <c r="I494" s="113">
        <v>390392</v>
      </c>
      <c r="J494" s="113">
        <v>207774883.90000001</v>
      </c>
      <c r="K494" s="115">
        <v>43399</v>
      </c>
      <c r="L494" s="113">
        <v>10622</v>
      </c>
      <c r="M494" s="113" t="s">
        <v>2244</v>
      </c>
      <c r="N494" s="370"/>
    </row>
    <row r="495" spans="1:14">
      <c r="A495" s="113" t="s">
        <v>814</v>
      </c>
      <c r="B495" s="113" t="s">
        <v>388</v>
      </c>
      <c r="C495" s="113">
        <v>287.25</v>
      </c>
      <c r="D495" s="113">
        <v>307</v>
      </c>
      <c r="E495" s="113">
        <v>284.10000000000002</v>
      </c>
      <c r="F495" s="113">
        <v>296.7</v>
      </c>
      <c r="G495" s="113">
        <v>307</v>
      </c>
      <c r="H495" s="113">
        <v>291.5</v>
      </c>
      <c r="I495" s="113">
        <v>1656</v>
      </c>
      <c r="J495" s="113">
        <v>486014.1</v>
      </c>
      <c r="K495" s="115">
        <v>43399</v>
      </c>
      <c r="L495" s="113">
        <v>144</v>
      </c>
      <c r="M495" s="113" t="s">
        <v>815</v>
      </c>
      <c r="N495" s="370"/>
    </row>
    <row r="496" spans="1:14">
      <c r="A496" s="113" t="s">
        <v>816</v>
      </c>
      <c r="B496" s="113" t="s">
        <v>388</v>
      </c>
      <c r="C496" s="113">
        <v>714.1</v>
      </c>
      <c r="D496" s="113">
        <v>739.9</v>
      </c>
      <c r="E496" s="113">
        <v>707.85</v>
      </c>
      <c r="F496" s="113">
        <v>726.2</v>
      </c>
      <c r="G496" s="113">
        <v>724.2</v>
      </c>
      <c r="H496" s="113">
        <v>718.8</v>
      </c>
      <c r="I496" s="113">
        <v>180449</v>
      </c>
      <c r="J496" s="113">
        <v>130988020.75</v>
      </c>
      <c r="K496" s="115">
        <v>43399</v>
      </c>
      <c r="L496" s="113">
        <v>5444</v>
      </c>
      <c r="M496" s="113" t="s">
        <v>817</v>
      </c>
      <c r="N496" s="370"/>
    </row>
    <row r="497" spans="1:14">
      <c r="A497" s="113" t="s">
        <v>2307</v>
      </c>
      <c r="B497" s="113" t="s">
        <v>388</v>
      </c>
      <c r="C497" s="113">
        <v>508</v>
      </c>
      <c r="D497" s="113">
        <v>518.9</v>
      </c>
      <c r="E497" s="113">
        <v>505.2</v>
      </c>
      <c r="F497" s="113">
        <v>512.4</v>
      </c>
      <c r="G497" s="113">
        <v>513.54999999999995</v>
      </c>
      <c r="H497" s="113">
        <v>510.25</v>
      </c>
      <c r="I497" s="113">
        <v>37777</v>
      </c>
      <c r="J497" s="113">
        <v>19302845.25</v>
      </c>
      <c r="K497" s="115">
        <v>43399</v>
      </c>
      <c r="L497" s="113">
        <v>3265</v>
      </c>
      <c r="M497" s="113" t="s">
        <v>2308</v>
      </c>
      <c r="N497" s="370"/>
    </row>
    <row r="498" spans="1:14">
      <c r="A498" s="113" t="s">
        <v>345</v>
      </c>
      <c r="B498" s="113" t="s">
        <v>388</v>
      </c>
      <c r="C498" s="113">
        <v>701.8</v>
      </c>
      <c r="D498" s="113">
        <v>716.45</v>
      </c>
      <c r="E498" s="113">
        <v>684</v>
      </c>
      <c r="F498" s="113">
        <v>713.85</v>
      </c>
      <c r="G498" s="113">
        <v>713.9</v>
      </c>
      <c r="H498" s="113">
        <v>701.75</v>
      </c>
      <c r="I498" s="113">
        <v>473903</v>
      </c>
      <c r="J498" s="113">
        <v>332100948.60000002</v>
      </c>
      <c r="K498" s="115">
        <v>43399</v>
      </c>
      <c r="L498" s="113">
        <v>25748</v>
      </c>
      <c r="M498" s="113" t="s">
        <v>818</v>
      </c>
      <c r="N498" s="370"/>
    </row>
    <row r="499" spans="1:14">
      <c r="A499" s="113" t="s">
        <v>72</v>
      </c>
      <c r="B499" s="113" t="s">
        <v>388</v>
      </c>
      <c r="C499" s="113">
        <v>441.05</v>
      </c>
      <c r="D499" s="113">
        <v>462</v>
      </c>
      <c r="E499" s="113">
        <v>436.95</v>
      </c>
      <c r="F499" s="113">
        <v>460.35</v>
      </c>
      <c r="G499" s="113">
        <v>459.15</v>
      </c>
      <c r="H499" s="113">
        <v>449</v>
      </c>
      <c r="I499" s="113">
        <v>567481</v>
      </c>
      <c r="J499" s="113">
        <v>256547921.80000001</v>
      </c>
      <c r="K499" s="115">
        <v>43399</v>
      </c>
      <c r="L499" s="113">
        <v>12928</v>
      </c>
      <c r="M499" s="113" t="s">
        <v>819</v>
      </c>
      <c r="N499" s="370"/>
    </row>
    <row r="500" spans="1:14">
      <c r="A500" s="113" t="s">
        <v>820</v>
      </c>
      <c r="B500" s="113" t="s">
        <v>388</v>
      </c>
      <c r="C500" s="113">
        <v>514.75</v>
      </c>
      <c r="D500" s="113">
        <v>539</v>
      </c>
      <c r="E500" s="113">
        <v>509</v>
      </c>
      <c r="F500" s="113">
        <v>528.75</v>
      </c>
      <c r="G500" s="113">
        <v>529</v>
      </c>
      <c r="H500" s="113">
        <v>511.65</v>
      </c>
      <c r="I500" s="113">
        <v>169049</v>
      </c>
      <c r="J500" s="113">
        <v>89682611.950000003</v>
      </c>
      <c r="K500" s="115">
        <v>43399</v>
      </c>
      <c r="L500" s="113">
        <v>7464</v>
      </c>
      <c r="M500" s="113" t="s">
        <v>3052</v>
      </c>
      <c r="N500" s="370"/>
    </row>
    <row r="501" spans="1:14">
      <c r="A501" s="113" t="s">
        <v>3227</v>
      </c>
      <c r="B501" s="113" t="s">
        <v>388</v>
      </c>
      <c r="C501" s="113">
        <v>75.400000000000006</v>
      </c>
      <c r="D501" s="113">
        <v>77.599999999999994</v>
      </c>
      <c r="E501" s="113">
        <v>73.95</v>
      </c>
      <c r="F501" s="113">
        <v>76.400000000000006</v>
      </c>
      <c r="G501" s="113">
        <v>76.900000000000006</v>
      </c>
      <c r="H501" s="113">
        <v>74.55</v>
      </c>
      <c r="I501" s="113">
        <v>34108</v>
      </c>
      <c r="J501" s="113">
        <v>2606255.5499999998</v>
      </c>
      <c r="K501" s="115">
        <v>43399</v>
      </c>
      <c r="L501" s="113">
        <v>265</v>
      </c>
      <c r="M501" s="113" t="s">
        <v>3228</v>
      </c>
      <c r="N501" s="370"/>
    </row>
    <row r="502" spans="1:14">
      <c r="A502" s="113" t="s">
        <v>2517</v>
      </c>
      <c r="B502" s="113" t="s">
        <v>388</v>
      </c>
      <c r="C502" s="113">
        <v>8.15</v>
      </c>
      <c r="D502" s="113">
        <v>8.25</v>
      </c>
      <c r="E502" s="113">
        <v>7.7</v>
      </c>
      <c r="F502" s="113">
        <v>8.25</v>
      </c>
      <c r="G502" s="113">
        <v>8.25</v>
      </c>
      <c r="H502" s="113">
        <v>8.0500000000000007</v>
      </c>
      <c r="I502" s="113">
        <v>3695</v>
      </c>
      <c r="J502" s="113">
        <v>29494.75</v>
      </c>
      <c r="K502" s="115">
        <v>43399</v>
      </c>
      <c r="L502" s="113">
        <v>33</v>
      </c>
      <c r="M502" s="113" t="s">
        <v>2518</v>
      </c>
      <c r="N502" s="370"/>
    </row>
    <row r="503" spans="1:14">
      <c r="A503" s="113" t="s">
        <v>2519</v>
      </c>
      <c r="B503" s="113" t="s">
        <v>388</v>
      </c>
      <c r="C503" s="113">
        <v>11</v>
      </c>
      <c r="D503" s="113">
        <v>11.2</v>
      </c>
      <c r="E503" s="113">
        <v>11</v>
      </c>
      <c r="F503" s="113">
        <v>11.05</v>
      </c>
      <c r="G503" s="113">
        <v>11.05</v>
      </c>
      <c r="H503" s="113">
        <v>11.25</v>
      </c>
      <c r="I503" s="113">
        <v>34271</v>
      </c>
      <c r="J503" s="113">
        <v>380958.95</v>
      </c>
      <c r="K503" s="115">
        <v>43399</v>
      </c>
      <c r="L503" s="113">
        <v>30</v>
      </c>
      <c r="M503" s="113" t="s">
        <v>2520</v>
      </c>
      <c r="N503" s="370"/>
    </row>
    <row r="504" spans="1:14">
      <c r="A504" s="113" t="s">
        <v>2314</v>
      </c>
      <c r="B504" s="113" t="s">
        <v>388</v>
      </c>
      <c r="C504" s="113">
        <v>2841.15</v>
      </c>
      <c r="D504" s="113">
        <v>2855</v>
      </c>
      <c r="E504" s="113">
        <v>2835.05</v>
      </c>
      <c r="F504" s="113">
        <v>2850.2</v>
      </c>
      <c r="G504" s="113">
        <v>2850</v>
      </c>
      <c r="H504" s="113">
        <v>2836.9</v>
      </c>
      <c r="I504" s="113">
        <v>8819</v>
      </c>
      <c r="J504" s="113">
        <v>25088016.449999999</v>
      </c>
      <c r="K504" s="115">
        <v>43399</v>
      </c>
      <c r="L504" s="113">
        <v>1452</v>
      </c>
      <c r="M504" s="113" t="s">
        <v>2315</v>
      </c>
      <c r="N504" s="370"/>
    </row>
    <row r="505" spans="1:14">
      <c r="A505" s="113" t="s">
        <v>3126</v>
      </c>
      <c r="B505" s="113" t="s">
        <v>2767</v>
      </c>
      <c r="C505" s="113">
        <v>25.05</v>
      </c>
      <c r="D505" s="113">
        <v>27.55</v>
      </c>
      <c r="E505" s="113">
        <v>25.05</v>
      </c>
      <c r="F505" s="113">
        <v>27.55</v>
      </c>
      <c r="G505" s="113">
        <v>27.55</v>
      </c>
      <c r="H505" s="113">
        <v>26.25</v>
      </c>
      <c r="I505" s="113">
        <v>466</v>
      </c>
      <c r="J505" s="113">
        <v>12578.55</v>
      </c>
      <c r="K505" s="115">
        <v>43399</v>
      </c>
      <c r="L505" s="113">
        <v>14</v>
      </c>
      <c r="M505" s="113" t="s">
        <v>3127</v>
      </c>
      <c r="N505" s="370"/>
    </row>
    <row r="506" spans="1:14">
      <c r="A506" s="113" t="s">
        <v>3229</v>
      </c>
      <c r="B506" s="113" t="s">
        <v>388</v>
      </c>
      <c r="C506" s="113">
        <v>70.150000000000006</v>
      </c>
      <c r="D506" s="113">
        <v>74</v>
      </c>
      <c r="E506" s="113">
        <v>67.2</v>
      </c>
      <c r="F506" s="113">
        <v>71.7</v>
      </c>
      <c r="G506" s="113">
        <v>72.650000000000006</v>
      </c>
      <c r="H506" s="113">
        <v>70.8</v>
      </c>
      <c r="I506" s="113">
        <v>11496</v>
      </c>
      <c r="J506" s="113">
        <v>808487.5</v>
      </c>
      <c r="K506" s="115">
        <v>43399</v>
      </c>
      <c r="L506" s="113">
        <v>161</v>
      </c>
      <c r="M506" s="113" t="s">
        <v>3230</v>
      </c>
      <c r="N506" s="370"/>
    </row>
    <row r="507" spans="1:14">
      <c r="A507" s="113" t="s">
        <v>2316</v>
      </c>
      <c r="B507" s="113" t="s">
        <v>388</v>
      </c>
      <c r="C507" s="113">
        <v>2840</v>
      </c>
      <c r="D507" s="113">
        <v>2860</v>
      </c>
      <c r="E507" s="113">
        <v>2840</v>
      </c>
      <c r="F507" s="113">
        <v>2856.7</v>
      </c>
      <c r="G507" s="113">
        <v>2859.3</v>
      </c>
      <c r="H507" s="113">
        <v>2840.85</v>
      </c>
      <c r="I507" s="113">
        <v>872</v>
      </c>
      <c r="J507" s="113">
        <v>2486054</v>
      </c>
      <c r="K507" s="115">
        <v>43399</v>
      </c>
      <c r="L507" s="113">
        <v>108</v>
      </c>
      <c r="M507" s="113" t="s">
        <v>2317</v>
      </c>
      <c r="N507" s="370"/>
    </row>
    <row r="508" spans="1:14">
      <c r="A508" s="113" t="s">
        <v>3118</v>
      </c>
      <c r="B508" s="113" t="s">
        <v>388</v>
      </c>
      <c r="C508" s="113">
        <v>21.6</v>
      </c>
      <c r="D508" s="113">
        <v>23</v>
      </c>
      <c r="E508" s="113">
        <v>19.8</v>
      </c>
      <c r="F508" s="113">
        <v>21.35</v>
      </c>
      <c r="G508" s="113">
        <v>21.85</v>
      </c>
      <c r="H508" s="113">
        <v>21.6</v>
      </c>
      <c r="I508" s="113">
        <v>63167</v>
      </c>
      <c r="J508" s="113">
        <v>1362860.05</v>
      </c>
      <c r="K508" s="115">
        <v>43399</v>
      </c>
      <c r="L508" s="113">
        <v>258</v>
      </c>
      <c r="M508" s="113" t="s">
        <v>3119</v>
      </c>
      <c r="N508" s="370"/>
    </row>
    <row r="509" spans="1:14">
      <c r="A509" s="113" t="s">
        <v>3231</v>
      </c>
      <c r="B509" s="113" t="s">
        <v>388</v>
      </c>
      <c r="C509" s="113">
        <v>60.25</v>
      </c>
      <c r="D509" s="113">
        <v>61.55</v>
      </c>
      <c r="E509" s="113">
        <v>60</v>
      </c>
      <c r="F509" s="113">
        <v>60.25</v>
      </c>
      <c r="G509" s="113">
        <v>60.5</v>
      </c>
      <c r="H509" s="113">
        <v>60.4</v>
      </c>
      <c r="I509" s="113">
        <v>6596</v>
      </c>
      <c r="J509" s="113">
        <v>398110.9</v>
      </c>
      <c r="K509" s="115">
        <v>43399</v>
      </c>
      <c r="L509" s="113">
        <v>93</v>
      </c>
      <c r="M509" s="113" t="s">
        <v>3232</v>
      </c>
      <c r="N509" s="370"/>
    </row>
    <row r="510" spans="1:14">
      <c r="A510" s="113" t="s">
        <v>2373</v>
      </c>
      <c r="B510" s="113" t="s">
        <v>388</v>
      </c>
      <c r="C510" s="113">
        <v>384.9</v>
      </c>
      <c r="D510" s="113">
        <v>411.7</v>
      </c>
      <c r="E510" s="113">
        <v>379.05</v>
      </c>
      <c r="F510" s="113">
        <v>390.25</v>
      </c>
      <c r="G510" s="113">
        <v>394</v>
      </c>
      <c r="H510" s="113">
        <v>381.8</v>
      </c>
      <c r="I510" s="113">
        <v>222352</v>
      </c>
      <c r="J510" s="113">
        <v>88165134.450000003</v>
      </c>
      <c r="K510" s="115">
        <v>43399</v>
      </c>
      <c r="L510" s="113">
        <v>7183</v>
      </c>
      <c r="M510" s="113" t="s">
        <v>2374</v>
      </c>
      <c r="N510" s="370"/>
    </row>
    <row r="511" spans="1:14">
      <c r="A511" s="113" t="s">
        <v>315</v>
      </c>
      <c r="B511" s="113" t="s">
        <v>388</v>
      </c>
      <c r="C511" s="113">
        <v>100.4</v>
      </c>
      <c r="D511" s="113">
        <v>102.8</v>
      </c>
      <c r="E511" s="113">
        <v>99</v>
      </c>
      <c r="F511" s="113">
        <v>101.6</v>
      </c>
      <c r="G511" s="113">
        <v>100.85</v>
      </c>
      <c r="H511" s="113">
        <v>100.05</v>
      </c>
      <c r="I511" s="113">
        <v>58299</v>
      </c>
      <c r="J511" s="113">
        <v>5894496.9000000004</v>
      </c>
      <c r="K511" s="115">
        <v>43399</v>
      </c>
      <c r="L511" s="113">
        <v>1891</v>
      </c>
      <c r="M511" s="113" t="s">
        <v>821</v>
      </c>
      <c r="N511" s="370"/>
    </row>
    <row r="512" spans="1:14">
      <c r="A512" s="113" t="s">
        <v>1905</v>
      </c>
      <c r="B512" s="113" t="s">
        <v>388</v>
      </c>
      <c r="C512" s="113">
        <v>61</v>
      </c>
      <c r="D512" s="113">
        <v>61</v>
      </c>
      <c r="E512" s="113">
        <v>58.3</v>
      </c>
      <c r="F512" s="113">
        <v>58.3</v>
      </c>
      <c r="G512" s="113">
        <v>58.3</v>
      </c>
      <c r="H512" s="113">
        <v>61.35</v>
      </c>
      <c r="I512" s="113">
        <v>8697</v>
      </c>
      <c r="J512" s="113">
        <v>507821.5</v>
      </c>
      <c r="K512" s="115">
        <v>43399</v>
      </c>
      <c r="L512" s="113">
        <v>74</v>
      </c>
      <c r="M512" s="113" t="s">
        <v>1906</v>
      </c>
      <c r="N512" s="370"/>
    </row>
    <row r="513" spans="1:14">
      <c r="A513" s="113" t="s">
        <v>350</v>
      </c>
      <c r="B513" s="113" t="s">
        <v>388</v>
      </c>
      <c r="C513" s="113">
        <v>92.25</v>
      </c>
      <c r="D513" s="113">
        <v>93.8</v>
      </c>
      <c r="E513" s="113">
        <v>88.2</v>
      </c>
      <c r="F513" s="113">
        <v>92.3</v>
      </c>
      <c r="G513" s="113">
        <v>92.2</v>
      </c>
      <c r="H513" s="113">
        <v>91.85</v>
      </c>
      <c r="I513" s="113">
        <v>5312419</v>
      </c>
      <c r="J513" s="113">
        <v>481450991.05000001</v>
      </c>
      <c r="K513" s="115">
        <v>43399</v>
      </c>
      <c r="L513" s="113">
        <v>15310</v>
      </c>
      <c r="M513" s="113" t="s">
        <v>822</v>
      </c>
      <c r="N513" s="370"/>
    </row>
    <row r="514" spans="1:14">
      <c r="A514" s="113" t="s">
        <v>823</v>
      </c>
      <c r="B514" s="113" t="s">
        <v>388</v>
      </c>
      <c r="C514" s="113">
        <v>941</v>
      </c>
      <c r="D514" s="113">
        <v>963.4</v>
      </c>
      <c r="E514" s="113">
        <v>913.2</v>
      </c>
      <c r="F514" s="113">
        <v>921.95</v>
      </c>
      <c r="G514" s="113">
        <v>920.65</v>
      </c>
      <c r="H514" s="113">
        <v>941.4</v>
      </c>
      <c r="I514" s="113">
        <v>749702</v>
      </c>
      <c r="J514" s="113">
        <v>707151243.64999998</v>
      </c>
      <c r="K514" s="115">
        <v>43399</v>
      </c>
      <c r="L514" s="113">
        <v>34323</v>
      </c>
      <c r="M514" s="113" t="s">
        <v>824</v>
      </c>
      <c r="N514" s="370"/>
    </row>
    <row r="515" spans="1:14">
      <c r="A515" s="113" t="s">
        <v>73</v>
      </c>
      <c r="B515" s="113" t="s">
        <v>388</v>
      </c>
      <c r="C515" s="113">
        <v>786.5</v>
      </c>
      <c r="D515" s="113">
        <v>786.5</v>
      </c>
      <c r="E515" s="113">
        <v>756</v>
      </c>
      <c r="F515" s="113">
        <v>759.05</v>
      </c>
      <c r="G515" s="113">
        <v>756.5</v>
      </c>
      <c r="H515" s="113">
        <v>784.7</v>
      </c>
      <c r="I515" s="113">
        <v>2634654</v>
      </c>
      <c r="J515" s="113">
        <v>2013246123.75</v>
      </c>
      <c r="K515" s="115">
        <v>43399</v>
      </c>
      <c r="L515" s="113">
        <v>44029</v>
      </c>
      <c r="M515" s="113" t="s">
        <v>1966</v>
      </c>
      <c r="N515" s="370"/>
    </row>
    <row r="516" spans="1:14">
      <c r="A516" s="113" t="s">
        <v>384</v>
      </c>
      <c r="B516" s="113" t="s">
        <v>388</v>
      </c>
      <c r="C516" s="113">
        <v>65.05</v>
      </c>
      <c r="D516" s="113">
        <v>69.650000000000006</v>
      </c>
      <c r="E516" s="113">
        <v>64.3</v>
      </c>
      <c r="F516" s="113">
        <v>69.650000000000006</v>
      </c>
      <c r="G516" s="113">
        <v>69.650000000000006</v>
      </c>
      <c r="H516" s="113">
        <v>66.349999999999994</v>
      </c>
      <c r="I516" s="113">
        <v>40235</v>
      </c>
      <c r="J516" s="113">
        <v>2719678.9</v>
      </c>
      <c r="K516" s="115">
        <v>43399</v>
      </c>
      <c r="L516" s="113">
        <v>373</v>
      </c>
      <c r="M516" s="113" t="s">
        <v>825</v>
      </c>
      <c r="N516" s="370"/>
    </row>
    <row r="517" spans="1:14">
      <c r="A517" s="113" t="s">
        <v>826</v>
      </c>
      <c r="B517" s="113" t="s">
        <v>388</v>
      </c>
      <c r="C517" s="113">
        <v>116.75</v>
      </c>
      <c r="D517" s="113">
        <v>118.8</v>
      </c>
      <c r="E517" s="113">
        <v>114.8</v>
      </c>
      <c r="F517" s="113">
        <v>115.35</v>
      </c>
      <c r="G517" s="113">
        <v>115.5</v>
      </c>
      <c r="H517" s="113">
        <v>117.25</v>
      </c>
      <c r="I517" s="113">
        <v>764318</v>
      </c>
      <c r="J517" s="113">
        <v>88862120</v>
      </c>
      <c r="K517" s="115">
        <v>43399</v>
      </c>
      <c r="L517" s="113">
        <v>8326</v>
      </c>
      <c r="M517" s="113" t="s">
        <v>827</v>
      </c>
      <c r="N517" s="370"/>
    </row>
    <row r="518" spans="1:14">
      <c r="A518" s="113" t="s">
        <v>828</v>
      </c>
      <c r="B518" s="113" t="s">
        <v>388</v>
      </c>
      <c r="C518" s="113">
        <v>930</v>
      </c>
      <c r="D518" s="113">
        <v>930</v>
      </c>
      <c r="E518" s="113">
        <v>905</v>
      </c>
      <c r="F518" s="113">
        <v>909.85</v>
      </c>
      <c r="G518" s="113">
        <v>910</v>
      </c>
      <c r="H518" s="113">
        <v>914.05</v>
      </c>
      <c r="I518" s="113">
        <v>2004</v>
      </c>
      <c r="J518" s="113">
        <v>1823206.65</v>
      </c>
      <c r="K518" s="115">
        <v>43399</v>
      </c>
      <c r="L518" s="113">
        <v>161</v>
      </c>
      <c r="M518" s="113" t="s">
        <v>829</v>
      </c>
      <c r="N518" s="370"/>
    </row>
    <row r="519" spans="1:14">
      <c r="A519" s="113" t="s">
        <v>830</v>
      </c>
      <c r="B519" s="113" t="s">
        <v>388</v>
      </c>
      <c r="C519" s="113">
        <v>123.9</v>
      </c>
      <c r="D519" s="113">
        <v>131.65</v>
      </c>
      <c r="E519" s="113">
        <v>121.5</v>
      </c>
      <c r="F519" s="113">
        <v>128.1</v>
      </c>
      <c r="G519" s="113">
        <v>129</v>
      </c>
      <c r="H519" s="113">
        <v>122.55</v>
      </c>
      <c r="I519" s="113">
        <v>352616</v>
      </c>
      <c r="J519" s="113">
        <v>45391897.100000001</v>
      </c>
      <c r="K519" s="115">
        <v>43399</v>
      </c>
      <c r="L519" s="113">
        <v>7122</v>
      </c>
      <c r="M519" s="113" t="s">
        <v>831</v>
      </c>
      <c r="N519" s="370"/>
    </row>
    <row r="520" spans="1:14">
      <c r="A520" s="113" t="s">
        <v>832</v>
      </c>
      <c r="B520" s="113" t="s">
        <v>388</v>
      </c>
      <c r="C520" s="113">
        <v>5.85</v>
      </c>
      <c r="D520" s="113">
        <v>6</v>
      </c>
      <c r="E520" s="113">
        <v>5.85</v>
      </c>
      <c r="F520" s="113">
        <v>5.95</v>
      </c>
      <c r="G520" s="113">
        <v>5.9</v>
      </c>
      <c r="H520" s="113">
        <v>5.9</v>
      </c>
      <c r="I520" s="113">
        <v>86843</v>
      </c>
      <c r="J520" s="113">
        <v>514857.6</v>
      </c>
      <c r="K520" s="115">
        <v>43399</v>
      </c>
      <c r="L520" s="113">
        <v>145</v>
      </c>
      <c r="M520" s="113" t="s">
        <v>833</v>
      </c>
      <c r="N520" s="370"/>
    </row>
    <row r="521" spans="1:14">
      <c r="A521" s="113" t="s">
        <v>834</v>
      </c>
      <c r="B521" s="113" t="s">
        <v>388</v>
      </c>
      <c r="C521" s="113">
        <v>485.85</v>
      </c>
      <c r="D521" s="113">
        <v>490</v>
      </c>
      <c r="E521" s="113">
        <v>473</v>
      </c>
      <c r="F521" s="113">
        <v>479.2</v>
      </c>
      <c r="G521" s="113">
        <v>475</v>
      </c>
      <c r="H521" s="113">
        <v>489.15</v>
      </c>
      <c r="I521" s="113">
        <v>9447</v>
      </c>
      <c r="J521" s="113">
        <v>4568203.8</v>
      </c>
      <c r="K521" s="115">
        <v>43399</v>
      </c>
      <c r="L521" s="113">
        <v>1251</v>
      </c>
      <c r="M521" s="113" t="s">
        <v>835</v>
      </c>
      <c r="N521" s="370"/>
    </row>
    <row r="522" spans="1:14">
      <c r="A522" s="113" t="s">
        <v>2823</v>
      </c>
      <c r="B522" s="113" t="s">
        <v>388</v>
      </c>
      <c r="C522" s="113">
        <v>614</v>
      </c>
      <c r="D522" s="113">
        <v>629.4</v>
      </c>
      <c r="E522" s="113">
        <v>586.5</v>
      </c>
      <c r="F522" s="113">
        <v>607.65</v>
      </c>
      <c r="G522" s="113">
        <v>607.4</v>
      </c>
      <c r="H522" s="113">
        <v>613.85</v>
      </c>
      <c r="I522" s="113">
        <v>221</v>
      </c>
      <c r="J522" s="113">
        <v>134415.65</v>
      </c>
      <c r="K522" s="115">
        <v>43399</v>
      </c>
      <c r="L522" s="113">
        <v>24</v>
      </c>
      <c r="M522" s="113" t="s">
        <v>2824</v>
      </c>
      <c r="N522" s="370"/>
    </row>
    <row r="523" spans="1:14">
      <c r="A523" s="113" t="s">
        <v>2036</v>
      </c>
      <c r="B523" s="113" t="s">
        <v>388</v>
      </c>
      <c r="C523" s="113">
        <v>1010.05</v>
      </c>
      <c r="D523" s="113">
        <v>1030</v>
      </c>
      <c r="E523" s="113">
        <v>1010</v>
      </c>
      <c r="F523" s="113">
        <v>1020.75</v>
      </c>
      <c r="G523" s="113">
        <v>1018</v>
      </c>
      <c r="H523" s="113">
        <v>1041</v>
      </c>
      <c r="I523" s="113">
        <v>378</v>
      </c>
      <c r="J523" s="113">
        <v>383518.5</v>
      </c>
      <c r="K523" s="115">
        <v>43399</v>
      </c>
      <c r="L523" s="113">
        <v>44</v>
      </c>
      <c r="M523" s="113" t="s">
        <v>2037</v>
      </c>
      <c r="N523" s="370"/>
    </row>
    <row r="524" spans="1:14">
      <c r="A524" s="113" t="s">
        <v>3545</v>
      </c>
      <c r="B524" s="113" t="s">
        <v>388</v>
      </c>
      <c r="C524" s="113">
        <v>79</v>
      </c>
      <c r="D524" s="113">
        <v>84.2</v>
      </c>
      <c r="E524" s="113">
        <v>77.7</v>
      </c>
      <c r="F524" s="113">
        <v>81.900000000000006</v>
      </c>
      <c r="G524" s="113">
        <v>82.1</v>
      </c>
      <c r="H524" s="113">
        <v>80.45</v>
      </c>
      <c r="I524" s="113">
        <v>84241</v>
      </c>
      <c r="J524" s="113">
        <v>6799265.4500000002</v>
      </c>
      <c r="K524" s="115">
        <v>43399</v>
      </c>
      <c r="L524" s="113">
        <v>2270</v>
      </c>
      <c r="M524" s="113" t="s">
        <v>3546</v>
      </c>
      <c r="N524" s="370"/>
    </row>
    <row r="525" spans="1:14">
      <c r="A525" s="113" t="s">
        <v>836</v>
      </c>
      <c r="B525" s="113" t="s">
        <v>388</v>
      </c>
      <c r="C525" s="113">
        <v>275.85000000000002</v>
      </c>
      <c r="D525" s="113">
        <v>281.7</v>
      </c>
      <c r="E525" s="113">
        <v>268.89999999999998</v>
      </c>
      <c r="F525" s="113">
        <v>275.25</v>
      </c>
      <c r="G525" s="113">
        <v>274</v>
      </c>
      <c r="H525" s="113">
        <v>276.64999999999998</v>
      </c>
      <c r="I525" s="113">
        <v>1441295</v>
      </c>
      <c r="J525" s="113">
        <v>397592072.64999998</v>
      </c>
      <c r="K525" s="115">
        <v>43399</v>
      </c>
      <c r="L525" s="113">
        <v>16725</v>
      </c>
      <c r="M525" s="113" t="s">
        <v>3053</v>
      </c>
      <c r="N525" s="370"/>
    </row>
    <row r="526" spans="1:14">
      <c r="A526" s="113" t="s">
        <v>3233</v>
      </c>
      <c r="B526" s="113" t="s">
        <v>388</v>
      </c>
      <c r="C526" s="113">
        <v>23.2</v>
      </c>
      <c r="D526" s="113">
        <v>23.9</v>
      </c>
      <c r="E526" s="113">
        <v>23.2</v>
      </c>
      <c r="F526" s="113">
        <v>23.65</v>
      </c>
      <c r="G526" s="113">
        <v>23.65</v>
      </c>
      <c r="H526" s="113">
        <v>23.4</v>
      </c>
      <c r="I526" s="113">
        <v>29732</v>
      </c>
      <c r="J526" s="113">
        <v>701939.65</v>
      </c>
      <c r="K526" s="115">
        <v>43399</v>
      </c>
      <c r="L526" s="113">
        <v>117</v>
      </c>
      <c r="M526" s="113" t="s">
        <v>3234</v>
      </c>
      <c r="N526" s="370"/>
    </row>
    <row r="527" spans="1:14">
      <c r="A527" s="113" t="s">
        <v>313</v>
      </c>
      <c r="B527" s="113" t="s">
        <v>388</v>
      </c>
      <c r="C527" s="113">
        <v>93.5</v>
      </c>
      <c r="D527" s="113">
        <v>95.3</v>
      </c>
      <c r="E527" s="113">
        <v>91</v>
      </c>
      <c r="F527" s="113">
        <v>94.4</v>
      </c>
      <c r="G527" s="113">
        <v>94.1</v>
      </c>
      <c r="H527" s="113">
        <v>93.4</v>
      </c>
      <c r="I527" s="113">
        <v>1250177</v>
      </c>
      <c r="J527" s="113">
        <v>117033622.45</v>
      </c>
      <c r="K527" s="115">
        <v>43399</v>
      </c>
      <c r="L527" s="113">
        <v>6521</v>
      </c>
      <c r="M527" s="113" t="s">
        <v>837</v>
      </c>
      <c r="N527" s="370"/>
    </row>
    <row r="528" spans="1:14">
      <c r="A528" s="113" t="s">
        <v>182</v>
      </c>
      <c r="B528" s="113" t="s">
        <v>388</v>
      </c>
      <c r="C528" s="113">
        <v>7063.35</v>
      </c>
      <c r="D528" s="113">
        <v>7063.35</v>
      </c>
      <c r="E528" s="113">
        <v>6845</v>
      </c>
      <c r="F528" s="113">
        <v>6853.55</v>
      </c>
      <c r="G528" s="113">
        <v>6865</v>
      </c>
      <c r="H528" s="113">
        <v>7000.35</v>
      </c>
      <c r="I528" s="113">
        <v>6904</v>
      </c>
      <c r="J528" s="113">
        <v>47435745.700000003</v>
      </c>
      <c r="K528" s="115">
        <v>43399</v>
      </c>
      <c r="L528" s="113">
        <v>2736</v>
      </c>
      <c r="M528" s="113" t="s">
        <v>838</v>
      </c>
      <c r="N528" s="370"/>
    </row>
    <row r="529" spans="1:14">
      <c r="A529" s="113" t="s">
        <v>199</v>
      </c>
      <c r="B529" s="113" t="s">
        <v>388</v>
      </c>
      <c r="C529" s="113">
        <v>167.1</v>
      </c>
      <c r="D529" s="113">
        <v>170.3</v>
      </c>
      <c r="E529" s="113">
        <v>163.35</v>
      </c>
      <c r="F529" s="113">
        <v>167.45</v>
      </c>
      <c r="G529" s="113">
        <v>167.4</v>
      </c>
      <c r="H529" s="113">
        <v>167.1</v>
      </c>
      <c r="I529" s="113">
        <v>275741</v>
      </c>
      <c r="J529" s="113">
        <v>45762566.950000003</v>
      </c>
      <c r="K529" s="115">
        <v>43399</v>
      </c>
      <c r="L529" s="113">
        <v>9247</v>
      </c>
      <c r="M529" s="113" t="s">
        <v>839</v>
      </c>
      <c r="N529" s="370"/>
    </row>
    <row r="530" spans="1:14">
      <c r="A530" s="113" t="s">
        <v>2245</v>
      </c>
      <c r="B530" s="113" t="s">
        <v>388</v>
      </c>
      <c r="C530" s="113">
        <v>90.75</v>
      </c>
      <c r="D530" s="113">
        <v>92</v>
      </c>
      <c r="E530" s="113">
        <v>90.05</v>
      </c>
      <c r="F530" s="113">
        <v>90.3</v>
      </c>
      <c r="G530" s="113">
        <v>90.2</v>
      </c>
      <c r="H530" s="113">
        <v>90.2</v>
      </c>
      <c r="I530" s="113">
        <v>234369</v>
      </c>
      <c r="J530" s="113">
        <v>21217648</v>
      </c>
      <c r="K530" s="115">
        <v>43399</v>
      </c>
      <c r="L530" s="113">
        <v>1266</v>
      </c>
      <c r="M530" s="113" t="s">
        <v>2246</v>
      </c>
      <c r="N530" s="370"/>
    </row>
    <row r="531" spans="1:14">
      <c r="A531" s="113" t="s">
        <v>840</v>
      </c>
      <c r="B531" s="113" t="s">
        <v>388</v>
      </c>
      <c r="C531" s="113">
        <v>5.8</v>
      </c>
      <c r="D531" s="113">
        <v>5.8</v>
      </c>
      <c r="E531" s="113">
        <v>5.55</v>
      </c>
      <c r="F531" s="113">
        <v>5.65</v>
      </c>
      <c r="G531" s="113">
        <v>5.7</v>
      </c>
      <c r="H531" s="113">
        <v>5.75</v>
      </c>
      <c r="I531" s="113">
        <v>59862</v>
      </c>
      <c r="J531" s="113">
        <v>338133.8</v>
      </c>
      <c r="K531" s="115">
        <v>43399</v>
      </c>
      <c r="L531" s="113">
        <v>213</v>
      </c>
      <c r="M531" s="113" t="s">
        <v>841</v>
      </c>
      <c r="N531" s="370"/>
    </row>
    <row r="532" spans="1:14">
      <c r="A532" s="113" t="s">
        <v>2825</v>
      </c>
      <c r="B532" s="113" t="s">
        <v>2767</v>
      </c>
      <c r="C532" s="113">
        <v>1.1499999999999999</v>
      </c>
      <c r="D532" s="113">
        <v>1.2</v>
      </c>
      <c r="E532" s="113">
        <v>1.1499999999999999</v>
      </c>
      <c r="F532" s="113">
        <v>1.2</v>
      </c>
      <c r="G532" s="113">
        <v>1.2</v>
      </c>
      <c r="H532" s="113">
        <v>1.1499999999999999</v>
      </c>
      <c r="I532" s="113">
        <v>672098</v>
      </c>
      <c r="J532" s="113">
        <v>791600.1</v>
      </c>
      <c r="K532" s="115">
        <v>43399</v>
      </c>
      <c r="L532" s="113">
        <v>286</v>
      </c>
      <c r="M532" s="113" t="s">
        <v>2826</v>
      </c>
      <c r="N532" s="370"/>
    </row>
    <row r="533" spans="1:14">
      <c r="A533" s="113" t="s">
        <v>3054</v>
      </c>
      <c r="B533" s="113" t="s">
        <v>388</v>
      </c>
      <c r="C533" s="113">
        <v>9.8000000000000007</v>
      </c>
      <c r="D533" s="113">
        <v>10.25</v>
      </c>
      <c r="E533" s="113">
        <v>9.8000000000000007</v>
      </c>
      <c r="F533" s="113">
        <v>9.9</v>
      </c>
      <c r="G533" s="113">
        <v>10.199999999999999</v>
      </c>
      <c r="H533" s="113">
        <v>10.25</v>
      </c>
      <c r="I533" s="113">
        <v>263</v>
      </c>
      <c r="J533" s="113">
        <v>2628.9</v>
      </c>
      <c r="K533" s="115">
        <v>43399</v>
      </c>
      <c r="L533" s="113">
        <v>6</v>
      </c>
      <c r="M533" s="113" t="s">
        <v>3055</v>
      </c>
      <c r="N533" s="370"/>
    </row>
    <row r="534" spans="1:14">
      <c r="A534" s="113" t="s">
        <v>3730</v>
      </c>
      <c r="B534" s="113" t="s">
        <v>388</v>
      </c>
      <c r="C534" s="113">
        <v>10.5</v>
      </c>
      <c r="D534" s="113">
        <v>10.5</v>
      </c>
      <c r="E534" s="113">
        <v>10.1</v>
      </c>
      <c r="F534" s="113">
        <v>10.1</v>
      </c>
      <c r="G534" s="113">
        <v>10.1</v>
      </c>
      <c r="H534" s="113">
        <v>10.25</v>
      </c>
      <c r="I534" s="113">
        <v>128</v>
      </c>
      <c r="J534" s="113">
        <v>1332.8</v>
      </c>
      <c r="K534" s="115">
        <v>43399</v>
      </c>
      <c r="L534" s="113">
        <v>3</v>
      </c>
      <c r="M534" s="113" t="s">
        <v>3731</v>
      </c>
      <c r="N534" s="370"/>
    </row>
    <row r="535" spans="1:14">
      <c r="A535" s="113" t="s">
        <v>2178</v>
      </c>
      <c r="B535" s="113" t="s">
        <v>388</v>
      </c>
      <c r="C535" s="113">
        <v>86.8</v>
      </c>
      <c r="D535" s="113">
        <v>90.95</v>
      </c>
      <c r="E535" s="113">
        <v>82.5</v>
      </c>
      <c r="F535" s="113">
        <v>85.35</v>
      </c>
      <c r="G535" s="113">
        <v>86</v>
      </c>
      <c r="H535" s="113">
        <v>85.95</v>
      </c>
      <c r="I535" s="113">
        <v>52677</v>
      </c>
      <c r="J535" s="113">
        <v>4501310.45</v>
      </c>
      <c r="K535" s="115">
        <v>43399</v>
      </c>
      <c r="L535" s="113">
        <v>634</v>
      </c>
      <c r="M535" s="113" t="s">
        <v>2179</v>
      </c>
      <c r="N535" s="370"/>
    </row>
    <row r="536" spans="1:14">
      <c r="A536" s="113" t="s">
        <v>842</v>
      </c>
      <c r="B536" s="113" t="s">
        <v>388</v>
      </c>
      <c r="C536" s="113">
        <v>90.6</v>
      </c>
      <c r="D536" s="113">
        <v>92.7</v>
      </c>
      <c r="E536" s="113">
        <v>88.15</v>
      </c>
      <c r="F536" s="113">
        <v>89</v>
      </c>
      <c r="G536" s="113">
        <v>88.75</v>
      </c>
      <c r="H536" s="113">
        <v>90.45</v>
      </c>
      <c r="I536" s="113">
        <v>73884</v>
      </c>
      <c r="J536" s="113">
        <v>6644535.5999999996</v>
      </c>
      <c r="K536" s="115">
        <v>43399</v>
      </c>
      <c r="L536" s="113">
        <v>2009</v>
      </c>
      <c r="M536" s="113" t="s">
        <v>843</v>
      </c>
      <c r="N536" s="370"/>
    </row>
    <row r="537" spans="1:14">
      <c r="A537" s="113" t="s">
        <v>844</v>
      </c>
      <c r="B537" s="113" t="s">
        <v>388</v>
      </c>
      <c r="C537" s="113">
        <v>573.79999999999995</v>
      </c>
      <c r="D537" s="113">
        <v>574.9</v>
      </c>
      <c r="E537" s="113">
        <v>555.25</v>
      </c>
      <c r="F537" s="113">
        <v>558.6</v>
      </c>
      <c r="G537" s="113">
        <v>556.75</v>
      </c>
      <c r="H537" s="113">
        <v>571.5</v>
      </c>
      <c r="I537" s="113">
        <v>54432</v>
      </c>
      <c r="J537" s="113">
        <v>30777179.699999999</v>
      </c>
      <c r="K537" s="115">
        <v>43399</v>
      </c>
      <c r="L537" s="113">
        <v>2520</v>
      </c>
      <c r="M537" s="113" t="s">
        <v>845</v>
      </c>
      <c r="N537" s="370"/>
    </row>
    <row r="538" spans="1:14">
      <c r="A538" s="113" t="s">
        <v>1908</v>
      </c>
      <c r="B538" s="113" t="s">
        <v>388</v>
      </c>
      <c r="C538" s="113">
        <v>149</v>
      </c>
      <c r="D538" s="113">
        <v>149</v>
      </c>
      <c r="E538" s="113">
        <v>146.35</v>
      </c>
      <c r="F538" s="113">
        <v>147.19999999999999</v>
      </c>
      <c r="G538" s="113">
        <v>147</v>
      </c>
      <c r="H538" s="113">
        <v>149.15</v>
      </c>
      <c r="I538" s="113">
        <v>1465</v>
      </c>
      <c r="J538" s="113">
        <v>216645.1</v>
      </c>
      <c r="K538" s="115">
        <v>43399</v>
      </c>
      <c r="L538" s="113">
        <v>32</v>
      </c>
      <c r="M538" s="113" t="s">
        <v>1909</v>
      </c>
      <c r="N538" s="370"/>
    </row>
    <row r="539" spans="1:14">
      <c r="A539" s="113" t="s">
        <v>846</v>
      </c>
      <c r="B539" s="113" t="s">
        <v>388</v>
      </c>
      <c r="C539" s="113">
        <v>870</v>
      </c>
      <c r="D539" s="113">
        <v>879.9</v>
      </c>
      <c r="E539" s="113">
        <v>851</v>
      </c>
      <c r="F539" s="113">
        <v>860.85</v>
      </c>
      <c r="G539" s="113">
        <v>860</v>
      </c>
      <c r="H539" s="113">
        <v>868.55</v>
      </c>
      <c r="I539" s="113">
        <v>145023</v>
      </c>
      <c r="J539" s="113">
        <v>125554664.59999999</v>
      </c>
      <c r="K539" s="115">
        <v>43399</v>
      </c>
      <c r="L539" s="113">
        <v>6564</v>
      </c>
      <c r="M539" s="113" t="s">
        <v>847</v>
      </c>
      <c r="N539" s="370"/>
    </row>
    <row r="540" spans="1:14">
      <c r="A540" s="113" t="s">
        <v>848</v>
      </c>
      <c r="B540" s="113" t="s">
        <v>388</v>
      </c>
      <c r="C540" s="113">
        <v>614.6</v>
      </c>
      <c r="D540" s="113">
        <v>625</v>
      </c>
      <c r="E540" s="113">
        <v>610.9</v>
      </c>
      <c r="F540" s="113">
        <v>613.29999999999995</v>
      </c>
      <c r="G540" s="113">
        <v>614.5</v>
      </c>
      <c r="H540" s="113">
        <v>610.9</v>
      </c>
      <c r="I540" s="113">
        <v>6403</v>
      </c>
      <c r="J540" s="113">
        <v>3950406.65</v>
      </c>
      <c r="K540" s="115">
        <v>43399</v>
      </c>
      <c r="L540" s="113">
        <v>724</v>
      </c>
      <c r="M540" s="113" t="s">
        <v>849</v>
      </c>
      <c r="N540" s="370"/>
    </row>
    <row r="541" spans="1:14">
      <c r="A541" s="113" t="s">
        <v>850</v>
      </c>
      <c r="B541" s="113" t="s">
        <v>388</v>
      </c>
      <c r="C541" s="113">
        <v>702.15</v>
      </c>
      <c r="D541" s="113">
        <v>709</v>
      </c>
      <c r="E541" s="113">
        <v>688.6</v>
      </c>
      <c r="F541" s="113">
        <v>703</v>
      </c>
      <c r="G541" s="113">
        <v>709</v>
      </c>
      <c r="H541" s="113">
        <v>701</v>
      </c>
      <c r="I541" s="113">
        <v>6329</v>
      </c>
      <c r="J541" s="113">
        <v>4429109.2</v>
      </c>
      <c r="K541" s="115">
        <v>43399</v>
      </c>
      <c r="L541" s="113">
        <v>350</v>
      </c>
      <c r="M541" s="113" t="s">
        <v>851</v>
      </c>
      <c r="N541" s="370"/>
    </row>
    <row r="542" spans="1:14">
      <c r="A542" s="113" t="s">
        <v>852</v>
      </c>
      <c r="B542" s="113" t="s">
        <v>388</v>
      </c>
      <c r="C542" s="113">
        <v>70.900000000000006</v>
      </c>
      <c r="D542" s="113">
        <v>72.900000000000006</v>
      </c>
      <c r="E542" s="113">
        <v>68.099999999999994</v>
      </c>
      <c r="F542" s="113">
        <v>69.25</v>
      </c>
      <c r="G542" s="113">
        <v>70</v>
      </c>
      <c r="H542" s="113">
        <v>69.2</v>
      </c>
      <c r="I542" s="113">
        <v>44251</v>
      </c>
      <c r="J542" s="113">
        <v>3118278.45</v>
      </c>
      <c r="K542" s="115">
        <v>43399</v>
      </c>
      <c r="L542" s="113">
        <v>561</v>
      </c>
      <c r="M542" s="113" t="s">
        <v>853</v>
      </c>
      <c r="N542" s="370"/>
    </row>
    <row r="543" spans="1:14">
      <c r="A543" s="113" t="s">
        <v>854</v>
      </c>
      <c r="B543" s="113" t="s">
        <v>388</v>
      </c>
      <c r="C543" s="113">
        <v>53.45</v>
      </c>
      <c r="D543" s="113">
        <v>57.9</v>
      </c>
      <c r="E543" s="113">
        <v>53.4</v>
      </c>
      <c r="F543" s="113">
        <v>55.75</v>
      </c>
      <c r="G543" s="113">
        <v>54.9</v>
      </c>
      <c r="H543" s="113">
        <v>54.1</v>
      </c>
      <c r="I543" s="113">
        <v>15443</v>
      </c>
      <c r="J543" s="113">
        <v>847732.85</v>
      </c>
      <c r="K543" s="115">
        <v>43399</v>
      </c>
      <c r="L543" s="113">
        <v>297</v>
      </c>
      <c r="M543" s="113" t="s">
        <v>2038</v>
      </c>
      <c r="N543" s="370"/>
    </row>
    <row r="544" spans="1:14">
      <c r="A544" s="113" t="s">
        <v>2521</v>
      </c>
      <c r="B544" s="113" t="s">
        <v>388</v>
      </c>
      <c r="C544" s="113">
        <v>7</v>
      </c>
      <c r="D544" s="113">
        <v>7.15</v>
      </c>
      <c r="E544" s="113">
        <v>6.75</v>
      </c>
      <c r="F544" s="113">
        <v>6.85</v>
      </c>
      <c r="G544" s="113">
        <v>6.85</v>
      </c>
      <c r="H544" s="113">
        <v>6.95</v>
      </c>
      <c r="I544" s="113">
        <v>1876975</v>
      </c>
      <c r="J544" s="113">
        <v>13063586.449999999</v>
      </c>
      <c r="K544" s="115">
        <v>43399</v>
      </c>
      <c r="L544" s="113">
        <v>1358</v>
      </c>
      <c r="M544" s="113" t="s">
        <v>2522</v>
      </c>
      <c r="N544" s="370"/>
    </row>
    <row r="545" spans="1:14">
      <c r="A545" s="113" t="s">
        <v>2668</v>
      </c>
      <c r="B545" s="113" t="s">
        <v>388</v>
      </c>
      <c r="C545" s="113">
        <v>745</v>
      </c>
      <c r="D545" s="113">
        <v>756</v>
      </c>
      <c r="E545" s="113">
        <v>740</v>
      </c>
      <c r="F545" s="113">
        <v>746.45</v>
      </c>
      <c r="G545" s="113">
        <v>746.75</v>
      </c>
      <c r="H545" s="113">
        <v>742.05</v>
      </c>
      <c r="I545" s="113">
        <v>10409</v>
      </c>
      <c r="J545" s="113">
        <v>7742253.7999999998</v>
      </c>
      <c r="K545" s="115">
        <v>43399</v>
      </c>
      <c r="L545" s="113">
        <v>1242</v>
      </c>
      <c r="M545" s="113" t="s">
        <v>2669</v>
      </c>
      <c r="N545" s="370"/>
    </row>
    <row r="546" spans="1:14">
      <c r="A546" s="113" t="s">
        <v>3056</v>
      </c>
      <c r="B546" s="113" t="s">
        <v>388</v>
      </c>
      <c r="C546" s="113">
        <v>573.70000000000005</v>
      </c>
      <c r="D546" s="113">
        <v>591.15</v>
      </c>
      <c r="E546" s="113">
        <v>572</v>
      </c>
      <c r="F546" s="113">
        <v>584.85</v>
      </c>
      <c r="G546" s="113">
        <v>578.79999999999995</v>
      </c>
      <c r="H546" s="113">
        <v>582.6</v>
      </c>
      <c r="I546" s="113">
        <v>1225</v>
      </c>
      <c r="J546" s="113">
        <v>712227.15</v>
      </c>
      <c r="K546" s="115">
        <v>43399</v>
      </c>
      <c r="L546" s="113">
        <v>108</v>
      </c>
      <c r="M546" s="113" t="s">
        <v>3057</v>
      </c>
      <c r="N546" s="370"/>
    </row>
    <row r="547" spans="1:14">
      <c r="A547" s="113" t="s">
        <v>3235</v>
      </c>
      <c r="B547" s="113" t="s">
        <v>388</v>
      </c>
      <c r="C547" s="113">
        <v>82.3</v>
      </c>
      <c r="D547" s="113">
        <v>82.35</v>
      </c>
      <c r="E547" s="113">
        <v>80.2</v>
      </c>
      <c r="F547" s="113">
        <v>80.45</v>
      </c>
      <c r="G547" s="113">
        <v>80.25</v>
      </c>
      <c r="H547" s="113">
        <v>81.8</v>
      </c>
      <c r="I547" s="113">
        <v>23116</v>
      </c>
      <c r="J547" s="113">
        <v>1873886.25</v>
      </c>
      <c r="K547" s="115">
        <v>43399</v>
      </c>
      <c r="L547" s="113">
        <v>463</v>
      </c>
      <c r="M547" s="113" t="s">
        <v>3236</v>
      </c>
      <c r="N547" s="370"/>
    </row>
    <row r="548" spans="1:14">
      <c r="A548" s="113" t="s">
        <v>855</v>
      </c>
      <c r="B548" s="113" t="s">
        <v>388</v>
      </c>
      <c r="C548" s="113">
        <v>30.15</v>
      </c>
      <c r="D548" s="113">
        <v>30.15</v>
      </c>
      <c r="E548" s="113">
        <v>29.6</v>
      </c>
      <c r="F548" s="113">
        <v>29.85</v>
      </c>
      <c r="G548" s="113">
        <v>29.8</v>
      </c>
      <c r="H548" s="113">
        <v>29.9</v>
      </c>
      <c r="I548" s="113">
        <v>886209</v>
      </c>
      <c r="J548" s="113">
        <v>26463533.600000001</v>
      </c>
      <c r="K548" s="115">
        <v>43399</v>
      </c>
      <c r="L548" s="113">
        <v>7818</v>
      </c>
      <c r="M548" s="113" t="s">
        <v>856</v>
      </c>
      <c r="N548" s="370"/>
    </row>
    <row r="549" spans="1:14">
      <c r="A549" s="113" t="s">
        <v>857</v>
      </c>
      <c r="B549" s="113" t="s">
        <v>388</v>
      </c>
      <c r="C549" s="113">
        <v>585</v>
      </c>
      <c r="D549" s="113">
        <v>589.79999999999995</v>
      </c>
      <c r="E549" s="113">
        <v>570</v>
      </c>
      <c r="F549" s="113">
        <v>578.04999999999995</v>
      </c>
      <c r="G549" s="113">
        <v>585</v>
      </c>
      <c r="H549" s="113">
        <v>572.9</v>
      </c>
      <c r="I549" s="113">
        <v>4373</v>
      </c>
      <c r="J549" s="113">
        <v>2514893</v>
      </c>
      <c r="K549" s="115">
        <v>43399</v>
      </c>
      <c r="L549" s="113">
        <v>568</v>
      </c>
      <c r="M549" s="113" t="s">
        <v>858</v>
      </c>
      <c r="N549" s="370"/>
    </row>
    <row r="550" spans="1:14">
      <c r="A550" s="113" t="s">
        <v>74</v>
      </c>
      <c r="B550" s="113" t="s">
        <v>388</v>
      </c>
      <c r="C550" s="113">
        <v>599.20000000000005</v>
      </c>
      <c r="D550" s="113">
        <v>610</v>
      </c>
      <c r="E550" s="113">
        <v>588.65</v>
      </c>
      <c r="F550" s="113">
        <v>602.85</v>
      </c>
      <c r="G550" s="113">
        <v>599.15</v>
      </c>
      <c r="H550" s="113">
        <v>599.29999999999995</v>
      </c>
      <c r="I550" s="113">
        <v>1109395</v>
      </c>
      <c r="J550" s="113">
        <v>666895902.04999995</v>
      </c>
      <c r="K550" s="115">
        <v>43399</v>
      </c>
      <c r="L550" s="113">
        <v>33669</v>
      </c>
      <c r="M550" s="113" t="s">
        <v>859</v>
      </c>
      <c r="N550" s="370"/>
    </row>
    <row r="551" spans="1:14">
      <c r="A551" s="113" t="s">
        <v>3732</v>
      </c>
      <c r="B551" s="113" t="s">
        <v>2767</v>
      </c>
      <c r="C551" s="113">
        <v>1.2</v>
      </c>
      <c r="D551" s="113">
        <v>1.2</v>
      </c>
      <c r="E551" s="113">
        <v>1.2</v>
      </c>
      <c r="F551" s="113">
        <v>1.2</v>
      </c>
      <c r="G551" s="113">
        <v>1.2</v>
      </c>
      <c r="H551" s="113">
        <v>1.1499999999999999</v>
      </c>
      <c r="I551" s="113">
        <v>210</v>
      </c>
      <c r="J551" s="113">
        <v>252</v>
      </c>
      <c r="K551" s="115">
        <v>43399</v>
      </c>
      <c r="L551" s="113">
        <v>2</v>
      </c>
      <c r="M551" s="113" t="s">
        <v>3733</v>
      </c>
      <c r="N551" s="370"/>
    </row>
    <row r="552" spans="1:14">
      <c r="A552" s="113" t="s">
        <v>860</v>
      </c>
      <c r="B552" s="113" t="s">
        <v>388</v>
      </c>
      <c r="C552" s="113">
        <v>27.45</v>
      </c>
      <c r="D552" s="113">
        <v>27.75</v>
      </c>
      <c r="E552" s="113">
        <v>26.8</v>
      </c>
      <c r="F552" s="113">
        <v>27.05</v>
      </c>
      <c r="G552" s="113">
        <v>26.9</v>
      </c>
      <c r="H552" s="113">
        <v>27.55</v>
      </c>
      <c r="I552" s="113">
        <v>212385</v>
      </c>
      <c r="J552" s="113">
        <v>5784284.5</v>
      </c>
      <c r="K552" s="115">
        <v>43399</v>
      </c>
      <c r="L552" s="113">
        <v>1645</v>
      </c>
      <c r="M552" s="113" t="s">
        <v>861</v>
      </c>
      <c r="N552" s="370"/>
    </row>
    <row r="553" spans="1:14">
      <c r="A553" s="113" t="s">
        <v>2986</v>
      </c>
      <c r="B553" s="113" t="s">
        <v>388</v>
      </c>
      <c r="C553" s="113">
        <v>11.3</v>
      </c>
      <c r="D553" s="113">
        <v>11.3</v>
      </c>
      <c r="E553" s="113">
        <v>11.2</v>
      </c>
      <c r="F553" s="113">
        <v>11.2</v>
      </c>
      <c r="G553" s="113">
        <v>11.2</v>
      </c>
      <c r="H553" s="113">
        <v>11.75</v>
      </c>
      <c r="I553" s="113">
        <v>469</v>
      </c>
      <c r="J553" s="113">
        <v>5282.7</v>
      </c>
      <c r="K553" s="115">
        <v>43399</v>
      </c>
      <c r="L553" s="113">
        <v>8</v>
      </c>
      <c r="M553" s="113" t="s">
        <v>2987</v>
      </c>
      <c r="N553" s="370"/>
    </row>
    <row r="554" spans="1:14">
      <c r="A554" s="113" t="s">
        <v>862</v>
      </c>
      <c r="B554" s="113" t="s">
        <v>388</v>
      </c>
      <c r="C554" s="113">
        <v>11.9</v>
      </c>
      <c r="D554" s="113">
        <v>12.1</v>
      </c>
      <c r="E554" s="113">
        <v>11.55</v>
      </c>
      <c r="F554" s="113">
        <v>11.85</v>
      </c>
      <c r="G554" s="113">
        <v>11.9</v>
      </c>
      <c r="H554" s="113">
        <v>11.85</v>
      </c>
      <c r="I554" s="113">
        <v>4354505</v>
      </c>
      <c r="J554" s="113">
        <v>51461441.649999999</v>
      </c>
      <c r="K554" s="115">
        <v>43399</v>
      </c>
      <c r="L554" s="113">
        <v>3687</v>
      </c>
      <c r="M554" s="113" t="s">
        <v>863</v>
      </c>
      <c r="N554" s="370"/>
    </row>
    <row r="555" spans="1:14">
      <c r="A555" s="113" t="s">
        <v>864</v>
      </c>
      <c r="B555" s="113" t="s">
        <v>388</v>
      </c>
      <c r="C555" s="113">
        <v>230.95</v>
      </c>
      <c r="D555" s="113">
        <v>235</v>
      </c>
      <c r="E555" s="113">
        <v>224.05</v>
      </c>
      <c r="F555" s="113">
        <v>229.4</v>
      </c>
      <c r="G555" s="113">
        <v>229.05</v>
      </c>
      <c r="H555" s="113">
        <v>229.25</v>
      </c>
      <c r="I555" s="113">
        <v>5479</v>
      </c>
      <c r="J555" s="113">
        <v>1259775.5</v>
      </c>
      <c r="K555" s="115">
        <v>43399</v>
      </c>
      <c r="L555" s="113">
        <v>275</v>
      </c>
      <c r="M555" s="113" t="s">
        <v>865</v>
      </c>
      <c r="N555" s="370"/>
    </row>
    <row r="556" spans="1:14">
      <c r="A556" s="113" t="s">
        <v>867</v>
      </c>
      <c r="B556" s="113" t="s">
        <v>388</v>
      </c>
      <c r="C556" s="113">
        <v>26.25</v>
      </c>
      <c r="D556" s="113">
        <v>26.45</v>
      </c>
      <c r="E556" s="113">
        <v>25.05</v>
      </c>
      <c r="F556" s="113">
        <v>25.2</v>
      </c>
      <c r="G556" s="113">
        <v>25.1</v>
      </c>
      <c r="H556" s="113">
        <v>25.95</v>
      </c>
      <c r="I556" s="113">
        <v>1435252</v>
      </c>
      <c r="J556" s="113">
        <v>36666419.899999999</v>
      </c>
      <c r="K556" s="115">
        <v>43399</v>
      </c>
      <c r="L556" s="113">
        <v>6904</v>
      </c>
      <c r="M556" s="113" t="s">
        <v>868</v>
      </c>
      <c r="N556" s="370"/>
    </row>
    <row r="557" spans="1:14">
      <c r="A557" s="113" t="s">
        <v>75</v>
      </c>
      <c r="B557" s="113" t="s">
        <v>388</v>
      </c>
      <c r="C557" s="113">
        <v>999.95</v>
      </c>
      <c r="D557" s="113">
        <v>999.95</v>
      </c>
      <c r="E557" s="113">
        <v>962</v>
      </c>
      <c r="F557" s="113">
        <v>966.6</v>
      </c>
      <c r="G557" s="113">
        <v>967</v>
      </c>
      <c r="H557" s="113">
        <v>1004.85</v>
      </c>
      <c r="I557" s="113">
        <v>1807878</v>
      </c>
      <c r="J557" s="113">
        <v>1760422112.05</v>
      </c>
      <c r="K557" s="115">
        <v>43399</v>
      </c>
      <c r="L557" s="113">
        <v>69311</v>
      </c>
      <c r="M557" s="113" t="s">
        <v>869</v>
      </c>
      <c r="N557" s="370"/>
    </row>
    <row r="558" spans="1:14">
      <c r="A558" s="113" t="s">
        <v>76</v>
      </c>
      <c r="B558" s="113" t="s">
        <v>388</v>
      </c>
      <c r="C558" s="113">
        <v>1694</v>
      </c>
      <c r="D558" s="113">
        <v>1719.85</v>
      </c>
      <c r="E558" s="113">
        <v>1675.5</v>
      </c>
      <c r="F558" s="113">
        <v>1702.1</v>
      </c>
      <c r="G558" s="113">
        <v>1700.35</v>
      </c>
      <c r="H558" s="113">
        <v>1694.45</v>
      </c>
      <c r="I558" s="113">
        <v>2780124</v>
      </c>
      <c r="J558" s="113">
        <v>4728678514.4499998</v>
      </c>
      <c r="K558" s="115">
        <v>43399</v>
      </c>
      <c r="L558" s="113">
        <v>139117</v>
      </c>
      <c r="M558" s="113" t="s">
        <v>870</v>
      </c>
      <c r="N558" s="370"/>
    </row>
    <row r="559" spans="1:14">
      <c r="A559" s="113" t="s">
        <v>3005</v>
      </c>
      <c r="B559" s="113" t="s">
        <v>388</v>
      </c>
      <c r="C559" s="113">
        <v>1344</v>
      </c>
      <c r="D559" s="113">
        <v>1364.8</v>
      </c>
      <c r="E559" s="113">
        <v>1326</v>
      </c>
      <c r="F559" s="113">
        <v>1351.3</v>
      </c>
      <c r="G559" s="113">
        <v>1353</v>
      </c>
      <c r="H559" s="113">
        <v>1353.55</v>
      </c>
      <c r="I559" s="113">
        <v>195905</v>
      </c>
      <c r="J559" s="113">
        <v>262927594.44999999</v>
      </c>
      <c r="K559" s="115">
        <v>43399</v>
      </c>
      <c r="L559" s="113">
        <v>21209</v>
      </c>
      <c r="M559" s="113" t="s">
        <v>3006</v>
      </c>
      <c r="N559" s="370"/>
    </row>
    <row r="560" spans="1:14">
      <c r="A560" s="113" t="s">
        <v>77</v>
      </c>
      <c r="B560" s="113" t="s">
        <v>388</v>
      </c>
      <c r="C560" s="113">
        <v>1968.8</v>
      </c>
      <c r="D560" s="113">
        <v>1977.2</v>
      </c>
      <c r="E560" s="113">
        <v>1949</v>
      </c>
      <c r="F560" s="113">
        <v>1961.2</v>
      </c>
      <c r="G560" s="113">
        <v>1961.2</v>
      </c>
      <c r="H560" s="113">
        <v>1968.8</v>
      </c>
      <c r="I560" s="113">
        <v>3788928</v>
      </c>
      <c r="J560" s="113">
        <v>7437246756.5</v>
      </c>
      <c r="K560" s="115">
        <v>43399</v>
      </c>
      <c r="L560" s="113">
        <v>111281</v>
      </c>
      <c r="M560" s="113" t="s">
        <v>871</v>
      </c>
      <c r="N560" s="370"/>
    </row>
    <row r="561" spans="1:14">
      <c r="A561" s="113" t="s">
        <v>2396</v>
      </c>
      <c r="B561" s="113" t="s">
        <v>388</v>
      </c>
      <c r="C561" s="113">
        <v>359.95</v>
      </c>
      <c r="D561" s="113">
        <v>363.5</v>
      </c>
      <c r="E561" s="113">
        <v>355.05</v>
      </c>
      <c r="F561" s="113">
        <v>359.8</v>
      </c>
      <c r="G561" s="113">
        <v>362</v>
      </c>
      <c r="H561" s="113">
        <v>359.85</v>
      </c>
      <c r="I561" s="113">
        <v>1787348</v>
      </c>
      <c r="J561" s="113">
        <v>642886073.60000002</v>
      </c>
      <c r="K561" s="115">
        <v>43399</v>
      </c>
      <c r="L561" s="113">
        <v>19833</v>
      </c>
      <c r="M561" s="113" t="s">
        <v>2397</v>
      </c>
      <c r="N561" s="370"/>
    </row>
    <row r="562" spans="1:14">
      <c r="A562" s="113" t="s">
        <v>2318</v>
      </c>
      <c r="B562" s="113" t="s">
        <v>388</v>
      </c>
      <c r="C562" s="113">
        <v>2895</v>
      </c>
      <c r="D562" s="113">
        <v>2908.9</v>
      </c>
      <c r="E562" s="113">
        <v>2895</v>
      </c>
      <c r="F562" s="113">
        <v>2902.6</v>
      </c>
      <c r="G562" s="113">
        <v>2904</v>
      </c>
      <c r="H562" s="113">
        <v>2891.3</v>
      </c>
      <c r="I562" s="113">
        <v>476</v>
      </c>
      <c r="J562" s="113">
        <v>1381225.65</v>
      </c>
      <c r="K562" s="115">
        <v>43399</v>
      </c>
      <c r="L562" s="113">
        <v>76</v>
      </c>
      <c r="M562" s="113" t="s">
        <v>2319</v>
      </c>
      <c r="N562" s="370"/>
    </row>
    <row r="563" spans="1:14">
      <c r="A563" s="113" t="s">
        <v>872</v>
      </c>
      <c r="B563" s="113" t="s">
        <v>388</v>
      </c>
      <c r="C563" s="113">
        <v>1048</v>
      </c>
      <c r="D563" s="113">
        <v>1054.3399999999999</v>
      </c>
      <c r="E563" s="113">
        <v>1039</v>
      </c>
      <c r="F563" s="113">
        <v>1042.5999999999999</v>
      </c>
      <c r="G563" s="113">
        <v>1043.0999999999999</v>
      </c>
      <c r="H563" s="113">
        <v>1052.3900000000001</v>
      </c>
      <c r="I563" s="113">
        <v>517</v>
      </c>
      <c r="J563" s="113">
        <v>540800.99</v>
      </c>
      <c r="K563" s="115">
        <v>43399</v>
      </c>
      <c r="L563" s="113">
        <v>35</v>
      </c>
      <c r="M563" s="113" t="s">
        <v>873</v>
      </c>
      <c r="N563" s="370"/>
    </row>
    <row r="564" spans="1:14">
      <c r="A564" s="113" t="s">
        <v>2968</v>
      </c>
      <c r="B564" s="113" t="s">
        <v>388</v>
      </c>
      <c r="C564" s="113">
        <v>3492.28</v>
      </c>
      <c r="D564" s="113">
        <v>3510.24</v>
      </c>
      <c r="E564" s="113">
        <v>3492.28</v>
      </c>
      <c r="F564" s="113">
        <v>3510.24</v>
      </c>
      <c r="G564" s="113">
        <v>3510.24</v>
      </c>
      <c r="H564" s="113">
        <v>3533.82</v>
      </c>
      <c r="I564" s="113">
        <v>69</v>
      </c>
      <c r="J564" s="113">
        <v>241243.86</v>
      </c>
      <c r="K564" s="115">
        <v>43399</v>
      </c>
      <c r="L564" s="113">
        <v>3</v>
      </c>
      <c r="M564" s="113" t="s">
        <v>2969</v>
      </c>
      <c r="N564" s="370"/>
    </row>
    <row r="565" spans="1:14">
      <c r="A565" s="113" t="s">
        <v>78</v>
      </c>
      <c r="B565" s="113" t="s">
        <v>388</v>
      </c>
      <c r="C565" s="113">
        <v>18.8</v>
      </c>
      <c r="D565" s="113">
        <v>19.2</v>
      </c>
      <c r="E565" s="113">
        <v>18.5</v>
      </c>
      <c r="F565" s="113">
        <v>18.75</v>
      </c>
      <c r="G565" s="113">
        <v>18.8</v>
      </c>
      <c r="H565" s="113">
        <v>18.8</v>
      </c>
      <c r="I565" s="113">
        <v>1804169</v>
      </c>
      <c r="J565" s="113">
        <v>34029252.600000001</v>
      </c>
      <c r="K565" s="115">
        <v>43399</v>
      </c>
      <c r="L565" s="113">
        <v>4327</v>
      </c>
      <c r="M565" s="113" t="s">
        <v>874</v>
      </c>
      <c r="N565" s="370"/>
    </row>
    <row r="566" spans="1:14">
      <c r="A566" s="113" t="s">
        <v>875</v>
      </c>
      <c r="B566" s="113" t="s">
        <v>388</v>
      </c>
      <c r="C566" s="113">
        <v>4045</v>
      </c>
      <c r="D566" s="113">
        <v>4250</v>
      </c>
      <c r="E566" s="113">
        <v>4035</v>
      </c>
      <c r="F566" s="113">
        <v>4158.05</v>
      </c>
      <c r="G566" s="113">
        <v>4158.1000000000004</v>
      </c>
      <c r="H566" s="113">
        <v>4053.55</v>
      </c>
      <c r="I566" s="113">
        <v>322081</v>
      </c>
      <c r="J566" s="113">
        <v>1340333277.2</v>
      </c>
      <c r="K566" s="115">
        <v>43399</v>
      </c>
      <c r="L566" s="113">
        <v>36689</v>
      </c>
      <c r="M566" s="113" t="s">
        <v>3058</v>
      </c>
      <c r="N566" s="370"/>
    </row>
    <row r="567" spans="1:14">
      <c r="A567" s="113" t="s">
        <v>876</v>
      </c>
      <c r="B567" s="113" t="s">
        <v>388</v>
      </c>
      <c r="C567" s="113">
        <v>133.65</v>
      </c>
      <c r="D567" s="113">
        <v>137.9</v>
      </c>
      <c r="E567" s="113">
        <v>130.4</v>
      </c>
      <c r="F567" s="113">
        <v>134.9</v>
      </c>
      <c r="G567" s="113">
        <v>137</v>
      </c>
      <c r="H567" s="113">
        <v>129.6</v>
      </c>
      <c r="I567" s="113">
        <v>716149</v>
      </c>
      <c r="J567" s="113">
        <v>96156521.349999994</v>
      </c>
      <c r="K567" s="115">
        <v>43399</v>
      </c>
      <c r="L567" s="113">
        <v>12102</v>
      </c>
      <c r="M567" s="113" t="s">
        <v>3237</v>
      </c>
      <c r="N567" s="370"/>
    </row>
    <row r="568" spans="1:14">
      <c r="A568" s="113" t="s">
        <v>877</v>
      </c>
      <c r="B568" s="113" t="s">
        <v>388</v>
      </c>
      <c r="C568" s="113">
        <v>92.8</v>
      </c>
      <c r="D568" s="113">
        <v>93</v>
      </c>
      <c r="E568" s="113">
        <v>89.75</v>
      </c>
      <c r="F568" s="113">
        <v>90.3</v>
      </c>
      <c r="G568" s="113">
        <v>90.2</v>
      </c>
      <c r="H568" s="113">
        <v>91.85</v>
      </c>
      <c r="I568" s="113">
        <v>7044</v>
      </c>
      <c r="J568" s="113">
        <v>641032.80000000005</v>
      </c>
      <c r="K568" s="115">
        <v>43399</v>
      </c>
      <c r="L568" s="113">
        <v>153</v>
      </c>
      <c r="M568" s="113" t="s">
        <v>878</v>
      </c>
      <c r="N568" s="370"/>
    </row>
    <row r="569" spans="1:14">
      <c r="A569" s="113" t="s">
        <v>879</v>
      </c>
      <c r="B569" s="113" t="s">
        <v>388</v>
      </c>
      <c r="C569" s="113">
        <v>428.9</v>
      </c>
      <c r="D569" s="113">
        <v>444.8</v>
      </c>
      <c r="E569" s="113">
        <v>419.15</v>
      </c>
      <c r="F569" s="113">
        <v>437.75</v>
      </c>
      <c r="G569" s="113">
        <v>440</v>
      </c>
      <c r="H569" s="113">
        <v>432.4</v>
      </c>
      <c r="I569" s="113">
        <v>27830</v>
      </c>
      <c r="J569" s="113">
        <v>12028149.199999999</v>
      </c>
      <c r="K569" s="115">
        <v>43399</v>
      </c>
      <c r="L569" s="113">
        <v>1179</v>
      </c>
      <c r="M569" s="113" t="s">
        <v>2300</v>
      </c>
      <c r="N569" s="370"/>
    </row>
    <row r="570" spans="1:14">
      <c r="A570" s="113" t="s">
        <v>79</v>
      </c>
      <c r="B570" s="113" t="s">
        <v>388</v>
      </c>
      <c r="C570" s="113">
        <v>2704</v>
      </c>
      <c r="D570" s="113">
        <v>2757</v>
      </c>
      <c r="E570" s="113">
        <v>2672</v>
      </c>
      <c r="F570" s="113">
        <v>2705.35</v>
      </c>
      <c r="G570" s="113">
        <v>2710</v>
      </c>
      <c r="H570" s="113">
        <v>2695.1</v>
      </c>
      <c r="I570" s="113">
        <v>657518</v>
      </c>
      <c r="J570" s="113">
        <v>1783829113.6500001</v>
      </c>
      <c r="K570" s="115">
        <v>43399</v>
      </c>
      <c r="L570" s="113">
        <v>35021</v>
      </c>
      <c r="M570" s="113" t="s">
        <v>880</v>
      </c>
      <c r="N570" s="370"/>
    </row>
    <row r="571" spans="1:14">
      <c r="A571" s="113" t="s">
        <v>881</v>
      </c>
      <c r="B571" s="113" t="s">
        <v>388</v>
      </c>
      <c r="C571" s="113">
        <v>1148.6500000000001</v>
      </c>
      <c r="D571" s="113">
        <v>1148.6500000000001</v>
      </c>
      <c r="E571" s="113">
        <v>1119</v>
      </c>
      <c r="F571" s="113">
        <v>1137</v>
      </c>
      <c r="G571" s="113">
        <v>1142</v>
      </c>
      <c r="H571" s="113">
        <v>1136.9000000000001</v>
      </c>
      <c r="I571" s="113">
        <v>586</v>
      </c>
      <c r="J571" s="113">
        <v>662470.30000000005</v>
      </c>
      <c r="K571" s="115">
        <v>43399</v>
      </c>
      <c r="L571" s="113">
        <v>138</v>
      </c>
      <c r="M571" s="113" t="s">
        <v>882</v>
      </c>
      <c r="N571" s="370"/>
    </row>
    <row r="572" spans="1:14">
      <c r="A572" s="113" t="s">
        <v>2827</v>
      </c>
      <c r="B572" s="113" t="s">
        <v>2767</v>
      </c>
      <c r="C572" s="113">
        <v>26.45</v>
      </c>
      <c r="D572" s="113">
        <v>27.75</v>
      </c>
      <c r="E572" s="113">
        <v>25.8</v>
      </c>
      <c r="F572" s="113">
        <v>27.75</v>
      </c>
      <c r="G572" s="113">
        <v>27.75</v>
      </c>
      <c r="H572" s="113">
        <v>26.45</v>
      </c>
      <c r="I572" s="113">
        <v>41</v>
      </c>
      <c r="J572" s="113">
        <v>1076</v>
      </c>
      <c r="K572" s="115">
        <v>43399</v>
      </c>
      <c r="L572" s="113">
        <v>3</v>
      </c>
      <c r="M572" s="113" t="s">
        <v>2828</v>
      </c>
      <c r="N572" s="370"/>
    </row>
    <row r="573" spans="1:14">
      <c r="A573" s="113" t="s">
        <v>80</v>
      </c>
      <c r="B573" s="113" t="s">
        <v>388</v>
      </c>
      <c r="C573" s="113">
        <v>334.6</v>
      </c>
      <c r="D573" s="113">
        <v>334.6</v>
      </c>
      <c r="E573" s="113">
        <v>316</v>
      </c>
      <c r="F573" s="113">
        <v>321.2</v>
      </c>
      <c r="G573" s="113">
        <v>322.89999999999998</v>
      </c>
      <c r="H573" s="113">
        <v>331.6</v>
      </c>
      <c r="I573" s="113">
        <v>2287761</v>
      </c>
      <c r="J573" s="113">
        <v>738481026.54999995</v>
      </c>
      <c r="K573" s="115">
        <v>43399</v>
      </c>
      <c r="L573" s="113">
        <v>39199</v>
      </c>
      <c r="M573" s="113" t="s">
        <v>883</v>
      </c>
      <c r="N573" s="370"/>
    </row>
    <row r="574" spans="1:14">
      <c r="A574" s="113" t="s">
        <v>884</v>
      </c>
      <c r="B574" s="113" t="s">
        <v>388</v>
      </c>
      <c r="C574" s="113">
        <v>19.649999999999999</v>
      </c>
      <c r="D574" s="113">
        <v>20.149999999999999</v>
      </c>
      <c r="E574" s="113">
        <v>19.2</v>
      </c>
      <c r="F574" s="113">
        <v>19.5</v>
      </c>
      <c r="G574" s="113">
        <v>19.45</v>
      </c>
      <c r="H574" s="113">
        <v>19.7</v>
      </c>
      <c r="I574" s="113">
        <v>1933056</v>
      </c>
      <c r="J574" s="113">
        <v>37940333.149999999</v>
      </c>
      <c r="K574" s="115">
        <v>43399</v>
      </c>
      <c r="L574" s="113">
        <v>4960</v>
      </c>
      <c r="M574" s="113" t="s">
        <v>3059</v>
      </c>
      <c r="N574" s="370"/>
    </row>
    <row r="575" spans="1:14">
      <c r="A575" s="113" t="s">
        <v>3238</v>
      </c>
      <c r="B575" s="113" t="s">
        <v>388</v>
      </c>
      <c r="C575" s="113">
        <v>176.9</v>
      </c>
      <c r="D575" s="113">
        <v>177.1</v>
      </c>
      <c r="E575" s="113">
        <v>172.8</v>
      </c>
      <c r="F575" s="113">
        <v>173.65</v>
      </c>
      <c r="G575" s="113">
        <v>172.8</v>
      </c>
      <c r="H575" s="113">
        <v>174.05</v>
      </c>
      <c r="I575" s="113">
        <v>19620</v>
      </c>
      <c r="J575" s="113">
        <v>3441117.85</v>
      </c>
      <c r="K575" s="115">
        <v>43399</v>
      </c>
      <c r="L575" s="113">
        <v>524</v>
      </c>
      <c r="M575" s="113" t="s">
        <v>3239</v>
      </c>
      <c r="N575" s="370"/>
    </row>
    <row r="576" spans="1:14">
      <c r="A576" s="113" t="s">
        <v>885</v>
      </c>
      <c r="B576" s="113" t="s">
        <v>388</v>
      </c>
      <c r="C576" s="113">
        <v>636.5</v>
      </c>
      <c r="D576" s="113">
        <v>652.35</v>
      </c>
      <c r="E576" s="113">
        <v>635</v>
      </c>
      <c r="F576" s="113">
        <v>636.75</v>
      </c>
      <c r="G576" s="113">
        <v>637</v>
      </c>
      <c r="H576" s="113">
        <v>639.95000000000005</v>
      </c>
      <c r="I576" s="113">
        <v>2078</v>
      </c>
      <c r="J576" s="113">
        <v>1330701.05</v>
      </c>
      <c r="K576" s="115">
        <v>43399</v>
      </c>
      <c r="L576" s="113">
        <v>238</v>
      </c>
      <c r="M576" s="113" t="s">
        <v>886</v>
      </c>
      <c r="N576" s="370"/>
    </row>
    <row r="577" spans="1:14">
      <c r="A577" s="113" t="s">
        <v>1990</v>
      </c>
      <c r="B577" s="113" t="s">
        <v>388</v>
      </c>
      <c r="C577" s="113">
        <v>8.4499999999999993</v>
      </c>
      <c r="D577" s="113">
        <v>8.9</v>
      </c>
      <c r="E577" s="113">
        <v>7</v>
      </c>
      <c r="F577" s="113">
        <v>8.15</v>
      </c>
      <c r="G577" s="113">
        <v>8.1999999999999993</v>
      </c>
      <c r="H577" s="113">
        <v>8.65</v>
      </c>
      <c r="I577" s="113">
        <v>856856</v>
      </c>
      <c r="J577" s="113">
        <v>6879536.8499999996</v>
      </c>
      <c r="K577" s="115">
        <v>43399</v>
      </c>
      <c r="L577" s="113">
        <v>1179</v>
      </c>
      <c r="M577" s="113" t="s">
        <v>1991</v>
      </c>
      <c r="N577" s="370"/>
    </row>
    <row r="578" spans="1:14">
      <c r="A578" s="113" t="s">
        <v>887</v>
      </c>
      <c r="B578" s="113" t="s">
        <v>388</v>
      </c>
      <c r="C578" s="113">
        <v>148</v>
      </c>
      <c r="D578" s="113">
        <v>153.19999999999999</v>
      </c>
      <c r="E578" s="113">
        <v>146</v>
      </c>
      <c r="F578" s="113">
        <v>148.35</v>
      </c>
      <c r="G578" s="113">
        <v>147.1</v>
      </c>
      <c r="H578" s="113">
        <v>148.4</v>
      </c>
      <c r="I578" s="113">
        <v>153290</v>
      </c>
      <c r="J578" s="113">
        <v>22908192.800000001</v>
      </c>
      <c r="K578" s="115">
        <v>43399</v>
      </c>
      <c r="L578" s="113">
        <v>2688</v>
      </c>
      <c r="M578" s="113" t="s">
        <v>888</v>
      </c>
      <c r="N578" s="370"/>
    </row>
    <row r="579" spans="1:14">
      <c r="A579" s="113" t="s">
        <v>889</v>
      </c>
      <c r="B579" s="113" t="s">
        <v>388</v>
      </c>
      <c r="C579" s="113">
        <v>2100</v>
      </c>
      <c r="D579" s="113">
        <v>2140</v>
      </c>
      <c r="E579" s="113">
        <v>2069.85</v>
      </c>
      <c r="F579" s="113">
        <v>2093.5500000000002</v>
      </c>
      <c r="G579" s="113">
        <v>2100</v>
      </c>
      <c r="H579" s="113">
        <v>2072.3000000000002</v>
      </c>
      <c r="I579" s="113">
        <v>11618</v>
      </c>
      <c r="J579" s="113">
        <v>24535632.600000001</v>
      </c>
      <c r="K579" s="115">
        <v>43399</v>
      </c>
      <c r="L579" s="113">
        <v>1536</v>
      </c>
      <c r="M579" s="113" t="s">
        <v>890</v>
      </c>
      <c r="N579" s="370"/>
    </row>
    <row r="580" spans="1:14">
      <c r="A580" s="113" t="s">
        <v>2829</v>
      </c>
      <c r="B580" s="113" t="s">
        <v>388</v>
      </c>
      <c r="C580" s="113">
        <v>21.5</v>
      </c>
      <c r="D580" s="113">
        <v>22.5</v>
      </c>
      <c r="E580" s="113">
        <v>21.25</v>
      </c>
      <c r="F580" s="113">
        <v>21.9</v>
      </c>
      <c r="G580" s="113">
        <v>21.65</v>
      </c>
      <c r="H580" s="113">
        <v>22.35</v>
      </c>
      <c r="I580" s="113">
        <v>10843</v>
      </c>
      <c r="J580" s="113">
        <v>232867.15</v>
      </c>
      <c r="K580" s="115">
        <v>43399</v>
      </c>
      <c r="L580" s="113">
        <v>115</v>
      </c>
      <c r="M580" s="113" t="s">
        <v>2830</v>
      </c>
      <c r="N580" s="370"/>
    </row>
    <row r="581" spans="1:14">
      <c r="A581" s="113" t="s">
        <v>891</v>
      </c>
      <c r="B581" s="113" t="s">
        <v>388</v>
      </c>
      <c r="C581" s="113">
        <v>221</v>
      </c>
      <c r="D581" s="113">
        <v>230.65</v>
      </c>
      <c r="E581" s="113">
        <v>221</v>
      </c>
      <c r="F581" s="113">
        <v>227.45</v>
      </c>
      <c r="G581" s="113">
        <v>225.7</v>
      </c>
      <c r="H581" s="113">
        <v>223.9</v>
      </c>
      <c r="I581" s="113">
        <v>17797</v>
      </c>
      <c r="J581" s="113">
        <v>4029283.4</v>
      </c>
      <c r="K581" s="115">
        <v>43399</v>
      </c>
      <c r="L581" s="113">
        <v>641</v>
      </c>
      <c r="M581" s="113" t="s">
        <v>892</v>
      </c>
      <c r="N581" s="370"/>
    </row>
    <row r="582" spans="1:14">
      <c r="A582" s="113" t="s">
        <v>81</v>
      </c>
      <c r="B582" s="113" t="s">
        <v>388</v>
      </c>
      <c r="C582" s="113">
        <v>223.05</v>
      </c>
      <c r="D582" s="113">
        <v>223.9</v>
      </c>
      <c r="E582" s="113">
        <v>212.4</v>
      </c>
      <c r="F582" s="113">
        <v>221.25</v>
      </c>
      <c r="G582" s="113">
        <v>220.8</v>
      </c>
      <c r="H582" s="113">
        <v>222.35</v>
      </c>
      <c r="I582" s="113">
        <v>12234401</v>
      </c>
      <c r="J582" s="113">
        <v>2675678865.1500001</v>
      </c>
      <c r="K582" s="115">
        <v>43399</v>
      </c>
      <c r="L582" s="113">
        <v>116925</v>
      </c>
      <c r="M582" s="113" t="s">
        <v>893</v>
      </c>
      <c r="N582" s="370"/>
    </row>
    <row r="583" spans="1:14">
      <c r="A583" s="113" t="s">
        <v>894</v>
      </c>
      <c r="B583" s="113" t="s">
        <v>388</v>
      </c>
      <c r="C583" s="113">
        <v>332.7</v>
      </c>
      <c r="D583" s="113">
        <v>340</v>
      </c>
      <c r="E583" s="113">
        <v>327.05</v>
      </c>
      <c r="F583" s="113">
        <v>336.5</v>
      </c>
      <c r="G583" s="113">
        <v>340</v>
      </c>
      <c r="H583" s="113">
        <v>340.45</v>
      </c>
      <c r="I583" s="113">
        <v>2955</v>
      </c>
      <c r="J583" s="113">
        <v>989155.95</v>
      </c>
      <c r="K583" s="115">
        <v>43399</v>
      </c>
      <c r="L583" s="113">
        <v>149</v>
      </c>
      <c r="M583" s="113" t="s">
        <v>2131</v>
      </c>
      <c r="N583" s="370"/>
    </row>
    <row r="584" spans="1:14">
      <c r="A584" s="113" t="s">
        <v>895</v>
      </c>
      <c r="B584" s="113" t="s">
        <v>388</v>
      </c>
      <c r="C584" s="113">
        <v>47.4</v>
      </c>
      <c r="D584" s="113">
        <v>48.4</v>
      </c>
      <c r="E584" s="113">
        <v>46.65</v>
      </c>
      <c r="F584" s="113">
        <v>47.2</v>
      </c>
      <c r="G584" s="113">
        <v>47.25</v>
      </c>
      <c r="H584" s="113">
        <v>47.35</v>
      </c>
      <c r="I584" s="113">
        <v>590294</v>
      </c>
      <c r="J584" s="113">
        <v>28030939.199999999</v>
      </c>
      <c r="K584" s="115">
        <v>43399</v>
      </c>
      <c r="L584" s="113">
        <v>4400</v>
      </c>
      <c r="M584" s="113" t="s">
        <v>896</v>
      </c>
      <c r="N584" s="370"/>
    </row>
    <row r="585" spans="1:14">
      <c r="A585" s="113" t="s">
        <v>2718</v>
      </c>
      <c r="B585" s="113" t="s">
        <v>388</v>
      </c>
      <c r="C585" s="113">
        <v>7.6</v>
      </c>
      <c r="D585" s="113">
        <v>7.95</v>
      </c>
      <c r="E585" s="113">
        <v>7.35</v>
      </c>
      <c r="F585" s="113">
        <v>7.75</v>
      </c>
      <c r="G585" s="113">
        <v>7.8</v>
      </c>
      <c r="H585" s="113">
        <v>7.7</v>
      </c>
      <c r="I585" s="113">
        <v>106537</v>
      </c>
      <c r="J585" s="113">
        <v>809173.9</v>
      </c>
      <c r="K585" s="115">
        <v>43399</v>
      </c>
      <c r="L585" s="113">
        <v>398</v>
      </c>
      <c r="M585" s="113" t="s">
        <v>2719</v>
      </c>
      <c r="N585" s="370"/>
    </row>
    <row r="586" spans="1:14">
      <c r="A586" s="113" t="s">
        <v>2441</v>
      </c>
      <c r="B586" s="113" t="s">
        <v>388</v>
      </c>
      <c r="C586" s="113">
        <v>79.099999999999994</v>
      </c>
      <c r="D586" s="113">
        <v>81.900000000000006</v>
      </c>
      <c r="E586" s="113">
        <v>79.099999999999994</v>
      </c>
      <c r="F586" s="113">
        <v>80.099999999999994</v>
      </c>
      <c r="G586" s="113">
        <v>80.099999999999994</v>
      </c>
      <c r="H586" s="113">
        <v>79.45</v>
      </c>
      <c r="I586" s="113">
        <v>1791</v>
      </c>
      <c r="J586" s="113">
        <v>144010.29999999999</v>
      </c>
      <c r="K586" s="115">
        <v>43399</v>
      </c>
      <c r="L586" s="113">
        <v>38</v>
      </c>
      <c r="M586" s="113" t="s">
        <v>2442</v>
      </c>
      <c r="N586" s="370"/>
    </row>
    <row r="587" spans="1:14">
      <c r="A587" s="113" t="s">
        <v>897</v>
      </c>
      <c r="B587" s="113" t="s">
        <v>388</v>
      </c>
      <c r="C587" s="113">
        <v>126.8</v>
      </c>
      <c r="D587" s="113">
        <v>130.44999999999999</v>
      </c>
      <c r="E587" s="113">
        <v>125.55</v>
      </c>
      <c r="F587" s="113">
        <v>127.95</v>
      </c>
      <c r="G587" s="113">
        <v>127.85</v>
      </c>
      <c r="H587" s="113">
        <v>126.1</v>
      </c>
      <c r="I587" s="113">
        <v>380472</v>
      </c>
      <c r="J587" s="113">
        <v>48753389.399999999</v>
      </c>
      <c r="K587" s="115">
        <v>43399</v>
      </c>
      <c r="L587" s="113">
        <v>4135</v>
      </c>
      <c r="M587" s="113" t="s">
        <v>898</v>
      </c>
      <c r="N587" s="370"/>
    </row>
    <row r="588" spans="1:14">
      <c r="A588" s="113" t="s">
        <v>82</v>
      </c>
      <c r="B588" s="113" t="s">
        <v>388</v>
      </c>
      <c r="C588" s="113">
        <v>226.3</v>
      </c>
      <c r="D588" s="113">
        <v>227.75</v>
      </c>
      <c r="E588" s="113">
        <v>218.1</v>
      </c>
      <c r="F588" s="113">
        <v>225.3</v>
      </c>
      <c r="G588" s="113">
        <v>227.1</v>
      </c>
      <c r="H588" s="113">
        <v>226.4</v>
      </c>
      <c r="I588" s="113">
        <v>6314578</v>
      </c>
      <c r="J588" s="113">
        <v>1409775679.95</v>
      </c>
      <c r="K588" s="115">
        <v>43399</v>
      </c>
      <c r="L588" s="113">
        <v>66489</v>
      </c>
      <c r="M588" s="113" t="s">
        <v>899</v>
      </c>
      <c r="N588" s="370"/>
    </row>
    <row r="589" spans="1:14">
      <c r="A589" s="113" t="s">
        <v>3827</v>
      </c>
      <c r="B589" s="113" t="s">
        <v>388</v>
      </c>
      <c r="C589" s="113">
        <v>3.5</v>
      </c>
      <c r="D589" s="113">
        <v>3.5</v>
      </c>
      <c r="E589" s="113">
        <v>3.5</v>
      </c>
      <c r="F589" s="113">
        <v>3.5</v>
      </c>
      <c r="G589" s="113">
        <v>3.5</v>
      </c>
      <c r="H589" s="113">
        <v>3.5</v>
      </c>
      <c r="I589" s="113">
        <v>10</v>
      </c>
      <c r="J589" s="113">
        <v>35</v>
      </c>
      <c r="K589" s="115">
        <v>43399</v>
      </c>
      <c r="L589" s="113">
        <v>1</v>
      </c>
      <c r="M589" s="113" t="s">
        <v>3828</v>
      </c>
      <c r="N589" s="370"/>
    </row>
    <row r="590" spans="1:14">
      <c r="A590" s="113" t="s">
        <v>900</v>
      </c>
      <c r="B590" s="113" t="s">
        <v>388</v>
      </c>
      <c r="C590" s="113">
        <v>430</v>
      </c>
      <c r="D590" s="113">
        <v>437.95</v>
      </c>
      <c r="E590" s="113">
        <v>425</v>
      </c>
      <c r="F590" s="113">
        <v>427.85</v>
      </c>
      <c r="G590" s="113">
        <v>425</v>
      </c>
      <c r="H590" s="113">
        <v>434.35</v>
      </c>
      <c r="I590" s="113">
        <v>5562</v>
      </c>
      <c r="J590" s="113">
        <v>2383488.65</v>
      </c>
      <c r="K590" s="115">
        <v>43399</v>
      </c>
      <c r="L590" s="113">
        <v>343</v>
      </c>
      <c r="M590" s="113" t="s">
        <v>901</v>
      </c>
      <c r="N590" s="370"/>
    </row>
    <row r="591" spans="1:14">
      <c r="A591" s="113" t="s">
        <v>83</v>
      </c>
      <c r="B591" s="113" t="s">
        <v>388</v>
      </c>
      <c r="C591" s="113">
        <v>1567.1</v>
      </c>
      <c r="D591" s="113">
        <v>1579.5</v>
      </c>
      <c r="E591" s="113">
        <v>1549.95</v>
      </c>
      <c r="F591" s="113">
        <v>1558.25</v>
      </c>
      <c r="G591" s="113">
        <v>1551</v>
      </c>
      <c r="H591" s="113">
        <v>1571.55</v>
      </c>
      <c r="I591" s="113">
        <v>1049382</v>
      </c>
      <c r="J591" s="113">
        <v>1644286680.7</v>
      </c>
      <c r="K591" s="115">
        <v>43399</v>
      </c>
      <c r="L591" s="113">
        <v>53762</v>
      </c>
      <c r="M591" s="113" t="s">
        <v>902</v>
      </c>
      <c r="N591" s="370"/>
    </row>
    <row r="592" spans="1:14">
      <c r="A592" s="113" t="s">
        <v>84</v>
      </c>
      <c r="B592" s="113" t="s">
        <v>388</v>
      </c>
      <c r="C592" s="113">
        <v>280</v>
      </c>
      <c r="D592" s="113">
        <v>281.7</v>
      </c>
      <c r="E592" s="113">
        <v>275.5</v>
      </c>
      <c r="F592" s="113">
        <v>277.60000000000002</v>
      </c>
      <c r="G592" s="113">
        <v>278</v>
      </c>
      <c r="H592" s="113">
        <v>278.55</v>
      </c>
      <c r="I592" s="113">
        <v>1290347</v>
      </c>
      <c r="J592" s="113">
        <v>359134851.5</v>
      </c>
      <c r="K592" s="115">
        <v>43399</v>
      </c>
      <c r="L592" s="113">
        <v>11270</v>
      </c>
      <c r="M592" s="113" t="s">
        <v>903</v>
      </c>
      <c r="N592" s="370"/>
    </row>
    <row r="593" spans="1:14">
      <c r="A593" s="113" t="s">
        <v>2375</v>
      </c>
      <c r="B593" s="113" t="s">
        <v>388</v>
      </c>
      <c r="C593" s="113">
        <v>110.45</v>
      </c>
      <c r="D593" s="113">
        <v>115.25</v>
      </c>
      <c r="E593" s="113">
        <v>106.3</v>
      </c>
      <c r="F593" s="113">
        <v>112.15</v>
      </c>
      <c r="G593" s="113">
        <v>111.05</v>
      </c>
      <c r="H593" s="113">
        <v>110.45</v>
      </c>
      <c r="I593" s="113">
        <v>1326</v>
      </c>
      <c r="J593" s="113">
        <v>147003.70000000001</v>
      </c>
      <c r="K593" s="115">
        <v>43399</v>
      </c>
      <c r="L593" s="113">
        <v>29</v>
      </c>
      <c r="M593" s="113" t="s">
        <v>2376</v>
      </c>
      <c r="N593" s="370"/>
    </row>
    <row r="594" spans="1:14">
      <c r="A594" s="113" t="s">
        <v>2933</v>
      </c>
      <c r="B594" s="113" t="s">
        <v>388</v>
      </c>
      <c r="C594" s="113">
        <v>45</v>
      </c>
      <c r="D594" s="113">
        <v>48.4</v>
      </c>
      <c r="E594" s="113">
        <v>44</v>
      </c>
      <c r="F594" s="113">
        <v>44.8</v>
      </c>
      <c r="G594" s="113">
        <v>44.25</v>
      </c>
      <c r="H594" s="113">
        <v>46.9</v>
      </c>
      <c r="I594" s="113">
        <v>1751</v>
      </c>
      <c r="J594" s="113">
        <v>77772.75</v>
      </c>
      <c r="K594" s="115">
        <v>43399</v>
      </c>
      <c r="L594" s="113">
        <v>28</v>
      </c>
      <c r="M594" s="113" t="s">
        <v>2934</v>
      </c>
      <c r="N594" s="370"/>
    </row>
    <row r="595" spans="1:14">
      <c r="A595" s="113" t="s">
        <v>2762</v>
      </c>
      <c r="B595" s="113" t="s">
        <v>388</v>
      </c>
      <c r="C595" s="113">
        <v>237</v>
      </c>
      <c r="D595" s="113">
        <v>237</v>
      </c>
      <c r="E595" s="113">
        <v>223</v>
      </c>
      <c r="F595" s="113">
        <v>234.9</v>
      </c>
      <c r="G595" s="113">
        <v>234.1</v>
      </c>
      <c r="H595" s="113">
        <v>237.3</v>
      </c>
      <c r="I595" s="113">
        <v>3000</v>
      </c>
      <c r="J595" s="113">
        <v>688748.95</v>
      </c>
      <c r="K595" s="115">
        <v>43399</v>
      </c>
      <c r="L595" s="113">
        <v>139</v>
      </c>
      <c r="M595" s="113" t="s">
        <v>2763</v>
      </c>
      <c r="N595" s="370"/>
    </row>
    <row r="596" spans="1:14">
      <c r="A596" s="113" t="s">
        <v>2127</v>
      </c>
      <c r="B596" s="113" t="s">
        <v>388</v>
      </c>
      <c r="C596" s="113">
        <v>77</v>
      </c>
      <c r="D596" s="113">
        <v>77</v>
      </c>
      <c r="E596" s="113">
        <v>74.2</v>
      </c>
      <c r="F596" s="113">
        <v>75.5</v>
      </c>
      <c r="G596" s="113">
        <v>76</v>
      </c>
      <c r="H596" s="113">
        <v>75.25</v>
      </c>
      <c r="I596" s="113">
        <v>12728</v>
      </c>
      <c r="J596" s="113">
        <v>957746.9</v>
      </c>
      <c r="K596" s="115">
        <v>43399</v>
      </c>
      <c r="L596" s="113">
        <v>93</v>
      </c>
      <c r="M596" s="113" t="s">
        <v>907</v>
      </c>
      <c r="N596" s="370"/>
    </row>
    <row r="597" spans="1:14">
      <c r="A597" s="113" t="s">
        <v>905</v>
      </c>
      <c r="B597" s="113" t="s">
        <v>388</v>
      </c>
      <c r="C597" s="113">
        <v>349.6</v>
      </c>
      <c r="D597" s="113">
        <v>363.8</v>
      </c>
      <c r="E597" s="113">
        <v>346.25</v>
      </c>
      <c r="F597" s="113">
        <v>355.05</v>
      </c>
      <c r="G597" s="113">
        <v>355</v>
      </c>
      <c r="H597" s="113">
        <v>356.9</v>
      </c>
      <c r="I597" s="113">
        <v>2359</v>
      </c>
      <c r="J597" s="113">
        <v>840950.45</v>
      </c>
      <c r="K597" s="115">
        <v>43399</v>
      </c>
      <c r="L597" s="113">
        <v>217</v>
      </c>
      <c r="M597" s="113" t="s">
        <v>906</v>
      </c>
      <c r="N597" s="370"/>
    </row>
    <row r="598" spans="1:14">
      <c r="A598" s="113" t="s">
        <v>908</v>
      </c>
      <c r="B598" s="113" t="s">
        <v>388</v>
      </c>
      <c r="C598" s="113">
        <v>138.80000000000001</v>
      </c>
      <c r="D598" s="113">
        <v>141</v>
      </c>
      <c r="E598" s="113">
        <v>130</v>
      </c>
      <c r="F598" s="113">
        <v>131.65</v>
      </c>
      <c r="G598" s="113">
        <v>130.80000000000001</v>
      </c>
      <c r="H598" s="113">
        <v>138.55000000000001</v>
      </c>
      <c r="I598" s="113">
        <v>19875</v>
      </c>
      <c r="J598" s="113">
        <v>2678015.65</v>
      </c>
      <c r="K598" s="115">
        <v>43399</v>
      </c>
      <c r="L598" s="113">
        <v>573</v>
      </c>
      <c r="M598" s="113" t="s">
        <v>909</v>
      </c>
      <c r="N598" s="370"/>
    </row>
    <row r="599" spans="1:14">
      <c r="A599" s="113" t="s">
        <v>3017</v>
      </c>
      <c r="B599" s="113" t="s">
        <v>388</v>
      </c>
      <c r="C599" s="113">
        <v>3040</v>
      </c>
      <c r="D599" s="113">
        <v>3040</v>
      </c>
      <c r="E599" s="113">
        <v>3000</v>
      </c>
      <c r="F599" s="113">
        <v>3040</v>
      </c>
      <c r="G599" s="113">
        <v>3040</v>
      </c>
      <c r="H599" s="113">
        <v>3040</v>
      </c>
      <c r="I599" s="113">
        <v>19</v>
      </c>
      <c r="J599" s="113">
        <v>57600</v>
      </c>
      <c r="K599" s="115">
        <v>43399</v>
      </c>
      <c r="L599" s="113">
        <v>9</v>
      </c>
      <c r="M599" s="113" t="s">
        <v>3018</v>
      </c>
      <c r="N599" s="370"/>
    </row>
    <row r="600" spans="1:14">
      <c r="A600" s="113" t="s">
        <v>910</v>
      </c>
      <c r="B600" s="113" t="s">
        <v>388</v>
      </c>
      <c r="C600" s="113">
        <v>18769.55</v>
      </c>
      <c r="D600" s="113">
        <v>19369.95</v>
      </c>
      <c r="E600" s="113">
        <v>18600</v>
      </c>
      <c r="F600" s="113">
        <v>18868.25</v>
      </c>
      <c r="G600" s="113">
        <v>18800</v>
      </c>
      <c r="H600" s="113">
        <v>18725.5</v>
      </c>
      <c r="I600" s="113">
        <v>253</v>
      </c>
      <c r="J600" s="113">
        <v>4804602</v>
      </c>
      <c r="K600" s="115">
        <v>43399</v>
      </c>
      <c r="L600" s="113">
        <v>192</v>
      </c>
      <c r="M600" s="113" t="s">
        <v>911</v>
      </c>
      <c r="N600" s="370"/>
    </row>
    <row r="601" spans="1:14">
      <c r="A601" s="113" t="s">
        <v>912</v>
      </c>
      <c r="B601" s="113" t="s">
        <v>388</v>
      </c>
      <c r="C601" s="113">
        <v>1080.55</v>
      </c>
      <c r="D601" s="113">
        <v>1080.55</v>
      </c>
      <c r="E601" s="113">
        <v>1050.0999999999999</v>
      </c>
      <c r="F601" s="113">
        <v>1055.8</v>
      </c>
      <c r="G601" s="113">
        <v>1051.05</v>
      </c>
      <c r="H601" s="113">
        <v>1064.5999999999999</v>
      </c>
      <c r="I601" s="113">
        <v>1395</v>
      </c>
      <c r="J601" s="113">
        <v>1477211.2</v>
      </c>
      <c r="K601" s="115">
        <v>43399</v>
      </c>
      <c r="L601" s="113">
        <v>225</v>
      </c>
      <c r="M601" s="113" t="s">
        <v>913</v>
      </c>
      <c r="N601" s="370"/>
    </row>
    <row r="602" spans="1:14">
      <c r="A602" s="113" t="s">
        <v>914</v>
      </c>
      <c r="B602" s="113" t="s">
        <v>388</v>
      </c>
      <c r="C602" s="113">
        <v>13</v>
      </c>
      <c r="D602" s="113">
        <v>14.25</v>
      </c>
      <c r="E602" s="113">
        <v>12.9</v>
      </c>
      <c r="F602" s="113">
        <v>13.5</v>
      </c>
      <c r="G602" s="113">
        <v>13.5</v>
      </c>
      <c r="H602" s="113">
        <v>13.05</v>
      </c>
      <c r="I602" s="113">
        <v>235897</v>
      </c>
      <c r="J602" s="113">
        <v>3266264.5</v>
      </c>
      <c r="K602" s="115">
        <v>43399</v>
      </c>
      <c r="L602" s="113">
        <v>596</v>
      </c>
      <c r="M602" s="113" t="s">
        <v>915</v>
      </c>
      <c r="N602" s="370"/>
    </row>
    <row r="603" spans="1:14">
      <c r="A603" s="113" t="s">
        <v>2523</v>
      </c>
      <c r="B603" s="113" t="s">
        <v>388</v>
      </c>
      <c r="C603" s="113">
        <v>162.35</v>
      </c>
      <c r="D603" s="113">
        <v>169.5</v>
      </c>
      <c r="E603" s="113">
        <v>161.5</v>
      </c>
      <c r="F603" s="113">
        <v>167.45</v>
      </c>
      <c r="G603" s="113">
        <v>168.6</v>
      </c>
      <c r="H603" s="113">
        <v>162</v>
      </c>
      <c r="I603" s="113">
        <v>6048</v>
      </c>
      <c r="J603" s="113">
        <v>1003234.75</v>
      </c>
      <c r="K603" s="115">
        <v>43399</v>
      </c>
      <c r="L603" s="113">
        <v>348</v>
      </c>
      <c r="M603" s="113" t="s">
        <v>2524</v>
      </c>
      <c r="N603" s="370"/>
    </row>
    <row r="604" spans="1:14">
      <c r="A604" s="113" t="s">
        <v>1963</v>
      </c>
      <c r="B604" s="113" t="s">
        <v>388</v>
      </c>
      <c r="C604" s="113">
        <v>57.75</v>
      </c>
      <c r="D604" s="113">
        <v>57.75</v>
      </c>
      <c r="E604" s="113">
        <v>56.1</v>
      </c>
      <c r="F604" s="113">
        <v>56.55</v>
      </c>
      <c r="G604" s="113">
        <v>56.3</v>
      </c>
      <c r="H604" s="113">
        <v>56.35</v>
      </c>
      <c r="I604" s="113">
        <v>29503</v>
      </c>
      <c r="J604" s="113">
        <v>1676429.85</v>
      </c>
      <c r="K604" s="115">
        <v>43399</v>
      </c>
      <c r="L604" s="113">
        <v>442</v>
      </c>
      <c r="M604" s="113" t="s">
        <v>1964</v>
      </c>
      <c r="N604" s="370"/>
    </row>
    <row r="605" spans="1:14">
      <c r="A605" s="113" t="s">
        <v>1926</v>
      </c>
      <c r="B605" s="113" t="s">
        <v>388</v>
      </c>
      <c r="C605" s="113">
        <v>123.6</v>
      </c>
      <c r="D605" s="113">
        <v>126.9</v>
      </c>
      <c r="E605" s="113">
        <v>122</v>
      </c>
      <c r="F605" s="113">
        <v>123.2</v>
      </c>
      <c r="G605" s="113">
        <v>122.5</v>
      </c>
      <c r="H605" s="113">
        <v>123.65</v>
      </c>
      <c r="I605" s="113">
        <v>345676</v>
      </c>
      <c r="J605" s="113">
        <v>42792740.700000003</v>
      </c>
      <c r="K605" s="115">
        <v>43399</v>
      </c>
      <c r="L605" s="113">
        <v>3524</v>
      </c>
      <c r="M605" s="113" t="s">
        <v>866</v>
      </c>
      <c r="N605" s="370"/>
    </row>
    <row r="606" spans="1:14">
      <c r="A606" s="113" t="s">
        <v>300</v>
      </c>
      <c r="B606" s="113" t="s">
        <v>388</v>
      </c>
      <c r="C606" s="113">
        <v>233.95</v>
      </c>
      <c r="D606" s="113">
        <v>242.65</v>
      </c>
      <c r="E606" s="113">
        <v>231</v>
      </c>
      <c r="F606" s="113">
        <v>236.75</v>
      </c>
      <c r="G606" s="113">
        <v>236</v>
      </c>
      <c r="H606" s="113">
        <v>232.15</v>
      </c>
      <c r="I606" s="113">
        <v>33165</v>
      </c>
      <c r="J606" s="113">
        <v>7914274.4000000004</v>
      </c>
      <c r="K606" s="115">
        <v>43399</v>
      </c>
      <c r="L606" s="113">
        <v>1339</v>
      </c>
      <c r="M606" s="113" t="s">
        <v>916</v>
      </c>
      <c r="N606" s="370"/>
    </row>
    <row r="607" spans="1:14">
      <c r="A607" s="113" t="s">
        <v>917</v>
      </c>
      <c r="B607" s="113" t="s">
        <v>388</v>
      </c>
      <c r="C607" s="113">
        <v>45.25</v>
      </c>
      <c r="D607" s="113">
        <v>46.7</v>
      </c>
      <c r="E607" s="113">
        <v>43.1</v>
      </c>
      <c r="F607" s="113">
        <v>44.65</v>
      </c>
      <c r="G607" s="113">
        <v>44.5</v>
      </c>
      <c r="H607" s="113">
        <v>45.9</v>
      </c>
      <c r="I607" s="113">
        <v>272980</v>
      </c>
      <c r="J607" s="113">
        <v>12262516.4</v>
      </c>
      <c r="K607" s="115">
        <v>43399</v>
      </c>
      <c r="L607" s="113">
        <v>2939</v>
      </c>
      <c r="M607" s="113" t="s">
        <v>918</v>
      </c>
      <c r="N607" s="370"/>
    </row>
    <row r="608" spans="1:14">
      <c r="A608" s="113" t="s">
        <v>919</v>
      </c>
      <c r="B608" s="113" t="s">
        <v>388</v>
      </c>
      <c r="C608" s="113">
        <v>39.049999999999997</v>
      </c>
      <c r="D608" s="113">
        <v>39.049999999999997</v>
      </c>
      <c r="E608" s="113">
        <v>37.450000000000003</v>
      </c>
      <c r="F608" s="113">
        <v>37.799999999999997</v>
      </c>
      <c r="G608" s="113">
        <v>37.799999999999997</v>
      </c>
      <c r="H608" s="113">
        <v>39.299999999999997</v>
      </c>
      <c r="I608" s="113">
        <v>320890</v>
      </c>
      <c r="J608" s="113">
        <v>12145088.699999999</v>
      </c>
      <c r="K608" s="115">
        <v>43399</v>
      </c>
      <c r="L608" s="113">
        <v>781</v>
      </c>
      <c r="M608" s="113" t="s">
        <v>920</v>
      </c>
      <c r="N608" s="370"/>
    </row>
    <row r="609" spans="1:14">
      <c r="A609" s="113" t="s">
        <v>2124</v>
      </c>
      <c r="B609" s="113" t="s">
        <v>388</v>
      </c>
      <c r="C609" s="113">
        <v>41.25</v>
      </c>
      <c r="D609" s="113">
        <v>41.25</v>
      </c>
      <c r="E609" s="113">
        <v>40.5</v>
      </c>
      <c r="F609" s="113">
        <v>40.799999999999997</v>
      </c>
      <c r="G609" s="113">
        <v>40.65</v>
      </c>
      <c r="H609" s="113">
        <v>40.950000000000003</v>
      </c>
      <c r="I609" s="113">
        <v>554812</v>
      </c>
      <c r="J609" s="113">
        <v>22690349.050000001</v>
      </c>
      <c r="K609" s="115">
        <v>43399</v>
      </c>
      <c r="L609" s="113">
        <v>2997</v>
      </c>
      <c r="M609" s="113" t="s">
        <v>2125</v>
      </c>
      <c r="N609" s="370"/>
    </row>
    <row r="610" spans="1:14">
      <c r="A610" s="113" t="s">
        <v>85</v>
      </c>
      <c r="B610" s="113" t="s">
        <v>388</v>
      </c>
      <c r="C610" s="113">
        <v>71</v>
      </c>
      <c r="D610" s="113">
        <v>73.3</v>
      </c>
      <c r="E610" s="113">
        <v>70</v>
      </c>
      <c r="F610" s="113">
        <v>70</v>
      </c>
      <c r="G610" s="113">
        <v>70</v>
      </c>
      <c r="H610" s="113">
        <v>73.650000000000006</v>
      </c>
      <c r="I610" s="113">
        <v>5499587</v>
      </c>
      <c r="J610" s="113">
        <v>392039465.75</v>
      </c>
      <c r="K610" s="115">
        <v>43399</v>
      </c>
      <c r="L610" s="113">
        <v>30203</v>
      </c>
      <c r="M610" s="113" t="s">
        <v>921</v>
      </c>
      <c r="N610" s="370"/>
    </row>
    <row r="611" spans="1:14">
      <c r="A611" s="113" t="s">
        <v>86</v>
      </c>
      <c r="B611" s="113" t="s">
        <v>388</v>
      </c>
      <c r="C611" s="113">
        <v>691</v>
      </c>
      <c r="D611" s="113">
        <v>722.25</v>
      </c>
      <c r="E611" s="113">
        <v>645.25</v>
      </c>
      <c r="F611" s="113">
        <v>683.9</v>
      </c>
      <c r="G611" s="113">
        <v>687</v>
      </c>
      <c r="H611" s="113">
        <v>689.1</v>
      </c>
      <c r="I611" s="113">
        <v>13434156</v>
      </c>
      <c r="J611" s="113">
        <v>9231900306.3500004</v>
      </c>
      <c r="K611" s="115">
        <v>43399</v>
      </c>
      <c r="L611" s="113">
        <v>270117</v>
      </c>
      <c r="M611" s="113" t="s">
        <v>922</v>
      </c>
      <c r="N611" s="370"/>
    </row>
    <row r="612" spans="1:14">
      <c r="A612" s="113" t="s">
        <v>2923</v>
      </c>
      <c r="B612" s="113" t="s">
        <v>2767</v>
      </c>
      <c r="C612" s="113">
        <v>315.8</v>
      </c>
      <c r="D612" s="113">
        <v>349</v>
      </c>
      <c r="E612" s="113">
        <v>315.8</v>
      </c>
      <c r="F612" s="113">
        <v>333.35</v>
      </c>
      <c r="G612" s="113">
        <v>342.4</v>
      </c>
      <c r="H612" s="113">
        <v>332.4</v>
      </c>
      <c r="I612" s="113">
        <v>722798</v>
      </c>
      <c r="J612" s="113">
        <v>238976521.80000001</v>
      </c>
      <c r="K612" s="115">
        <v>43399</v>
      </c>
      <c r="L612" s="113">
        <v>1602</v>
      </c>
      <c r="M612" s="113" t="s">
        <v>2878</v>
      </c>
      <c r="N612" s="370"/>
    </row>
    <row r="613" spans="1:14">
      <c r="A613" s="113" t="s">
        <v>923</v>
      </c>
      <c r="B613" s="113" t="s">
        <v>2767</v>
      </c>
      <c r="C613" s="113">
        <v>381.1</v>
      </c>
      <c r="D613" s="113">
        <v>409.1</v>
      </c>
      <c r="E613" s="113">
        <v>370.2</v>
      </c>
      <c r="F613" s="113">
        <v>403.85</v>
      </c>
      <c r="G613" s="113">
        <v>399</v>
      </c>
      <c r="H613" s="113">
        <v>389.65</v>
      </c>
      <c r="I613" s="113">
        <v>566530</v>
      </c>
      <c r="J613" s="113">
        <v>226909705.69999999</v>
      </c>
      <c r="K613" s="115">
        <v>43399</v>
      </c>
      <c r="L613" s="113">
        <v>6944</v>
      </c>
      <c r="M613" s="113" t="s">
        <v>924</v>
      </c>
      <c r="N613" s="370"/>
    </row>
    <row r="614" spans="1:14">
      <c r="A614" s="113" t="s">
        <v>2938</v>
      </c>
      <c r="B614" s="113" t="s">
        <v>388</v>
      </c>
      <c r="C614" s="113">
        <v>143</v>
      </c>
      <c r="D614" s="113">
        <v>143</v>
      </c>
      <c r="E614" s="113">
        <v>132</v>
      </c>
      <c r="F614" s="113">
        <v>136.44999999999999</v>
      </c>
      <c r="G614" s="113">
        <v>136.4</v>
      </c>
      <c r="H614" s="113">
        <v>139.93</v>
      </c>
      <c r="I614" s="113">
        <v>357</v>
      </c>
      <c r="J614" s="113">
        <v>47733.78</v>
      </c>
      <c r="K614" s="115">
        <v>43399</v>
      </c>
      <c r="L614" s="113">
        <v>31</v>
      </c>
      <c r="M614" s="113" t="s">
        <v>2939</v>
      </c>
      <c r="N614" s="370"/>
    </row>
    <row r="615" spans="1:14">
      <c r="A615" s="113" t="s">
        <v>2695</v>
      </c>
      <c r="B615" s="113" t="s">
        <v>388</v>
      </c>
      <c r="C615" s="113">
        <v>33.880000000000003</v>
      </c>
      <c r="D615" s="113">
        <v>33.880000000000003</v>
      </c>
      <c r="E615" s="113">
        <v>33.35</v>
      </c>
      <c r="F615" s="113">
        <v>33.39</v>
      </c>
      <c r="G615" s="113">
        <v>33.6</v>
      </c>
      <c r="H615" s="113">
        <v>33.76</v>
      </c>
      <c r="I615" s="113">
        <v>160456</v>
      </c>
      <c r="J615" s="113">
        <v>5376005.6100000003</v>
      </c>
      <c r="K615" s="115">
        <v>43399</v>
      </c>
      <c r="L615" s="113">
        <v>1159</v>
      </c>
      <c r="M615" s="113" t="s">
        <v>2403</v>
      </c>
      <c r="N615" s="370"/>
    </row>
    <row r="616" spans="1:14">
      <c r="A616" s="113" t="s">
        <v>87</v>
      </c>
      <c r="B616" s="113" t="s">
        <v>388</v>
      </c>
      <c r="C616" s="113">
        <v>319.8</v>
      </c>
      <c r="D616" s="113">
        <v>323.39999999999998</v>
      </c>
      <c r="E616" s="113">
        <v>313</v>
      </c>
      <c r="F616" s="113">
        <v>315.64999999999998</v>
      </c>
      <c r="G616" s="113">
        <v>314.3</v>
      </c>
      <c r="H616" s="113">
        <v>319.95</v>
      </c>
      <c r="I616" s="113">
        <v>22952163</v>
      </c>
      <c r="J616" s="113">
        <v>7308774694.8000002</v>
      </c>
      <c r="K616" s="115">
        <v>43399</v>
      </c>
      <c r="L616" s="113">
        <v>163904</v>
      </c>
      <c r="M616" s="113" t="s">
        <v>925</v>
      </c>
      <c r="N616" s="370"/>
    </row>
    <row r="617" spans="1:14">
      <c r="A617" s="113" t="s">
        <v>2283</v>
      </c>
      <c r="B617" s="113" t="s">
        <v>388</v>
      </c>
      <c r="C617" s="113">
        <v>795</v>
      </c>
      <c r="D617" s="113">
        <v>806.95</v>
      </c>
      <c r="E617" s="113">
        <v>790.4</v>
      </c>
      <c r="F617" s="113">
        <v>800.55</v>
      </c>
      <c r="G617" s="113">
        <v>800.25</v>
      </c>
      <c r="H617" s="113">
        <v>798.95</v>
      </c>
      <c r="I617" s="113">
        <v>160048</v>
      </c>
      <c r="J617" s="113">
        <v>127768896.90000001</v>
      </c>
      <c r="K617" s="115">
        <v>43399</v>
      </c>
      <c r="L617" s="113">
        <v>18018</v>
      </c>
      <c r="M617" s="113" t="s">
        <v>2284</v>
      </c>
      <c r="N617" s="370"/>
    </row>
    <row r="618" spans="1:14">
      <c r="A618" s="113" t="s">
        <v>3060</v>
      </c>
      <c r="B618" s="113" t="s">
        <v>388</v>
      </c>
      <c r="C618" s="113">
        <v>292.05</v>
      </c>
      <c r="D618" s="113">
        <v>292.10000000000002</v>
      </c>
      <c r="E618" s="113">
        <v>288</v>
      </c>
      <c r="F618" s="113">
        <v>288.14999999999998</v>
      </c>
      <c r="G618" s="113">
        <v>288</v>
      </c>
      <c r="H618" s="113">
        <v>291.7</v>
      </c>
      <c r="I618" s="113">
        <v>1122</v>
      </c>
      <c r="J618" s="113">
        <v>324866.25</v>
      </c>
      <c r="K618" s="115">
        <v>43399</v>
      </c>
      <c r="L618" s="113">
        <v>81</v>
      </c>
      <c r="M618" s="113" t="s">
        <v>3061</v>
      </c>
      <c r="N618" s="370"/>
    </row>
    <row r="619" spans="1:14">
      <c r="A619" s="113" t="s">
        <v>3829</v>
      </c>
      <c r="B619" s="113" t="s">
        <v>388</v>
      </c>
      <c r="C619" s="113">
        <v>1000.01</v>
      </c>
      <c r="D619" s="113">
        <v>1000.01</v>
      </c>
      <c r="E619" s="113">
        <v>1000.01</v>
      </c>
      <c r="F619" s="113">
        <v>1000.01</v>
      </c>
      <c r="G619" s="113">
        <v>1000.01</v>
      </c>
      <c r="H619" s="113">
        <v>999.99</v>
      </c>
      <c r="I619" s="113">
        <v>500</v>
      </c>
      <c r="J619" s="113">
        <v>500005</v>
      </c>
      <c r="K619" s="115">
        <v>43399</v>
      </c>
      <c r="L619" s="113">
        <v>1</v>
      </c>
      <c r="M619" s="113" t="s">
        <v>3830</v>
      </c>
      <c r="N619" s="370"/>
    </row>
    <row r="620" spans="1:14">
      <c r="A620" s="113" t="s">
        <v>3240</v>
      </c>
      <c r="B620" s="113" t="s">
        <v>388</v>
      </c>
      <c r="C620" s="113">
        <v>81.459999999999994</v>
      </c>
      <c r="D620" s="113">
        <v>81.540000000000006</v>
      </c>
      <c r="E620" s="113">
        <v>81.06</v>
      </c>
      <c r="F620" s="113">
        <v>81.540000000000006</v>
      </c>
      <c r="G620" s="113">
        <v>81.540000000000006</v>
      </c>
      <c r="H620" s="113">
        <v>82.18</v>
      </c>
      <c r="I620" s="113">
        <v>753</v>
      </c>
      <c r="J620" s="113">
        <v>61212.42</v>
      </c>
      <c r="K620" s="115">
        <v>43399</v>
      </c>
      <c r="L620" s="113">
        <v>16</v>
      </c>
      <c r="M620" s="113" t="s">
        <v>3241</v>
      </c>
      <c r="N620" s="370"/>
    </row>
    <row r="621" spans="1:14">
      <c r="A621" s="113" t="s">
        <v>2685</v>
      </c>
      <c r="B621" s="113" t="s">
        <v>388</v>
      </c>
      <c r="C621" s="113">
        <v>63</v>
      </c>
      <c r="D621" s="113">
        <v>65.7</v>
      </c>
      <c r="E621" s="113">
        <v>61.14</v>
      </c>
      <c r="F621" s="113">
        <v>61.51</v>
      </c>
      <c r="G621" s="113">
        <v>61.72</v>
      </c>
      <c r="H621" s="113">
        <v>61.99</v>
      </c>
      <c r="I621" s="113">
        <v>8484</v>
      </c>
      <c r="J621" s="113">
        <v>522922.95</v>
      </c>
      <c r="K621" s="115">
        <v>43399</v>
      </c>
      <c r="L621" s="113">
        <v>69</v>
      </c>
      <c r="M621" s="113" t="s">
        <v>2180</v>
      </c>
      <c r="N621" s="370"/>
    </row>
    <row r="622" spans="1:14">
      <c r="A622" s="113" t="s">
        <v>2686</v>
      </c>
      <c r="B622" s="113" t="s">
        <v>388</v>
      </c>
      <c r="C622" s="113">
        <v>109</v>
      </c>
      <c r="D622" s="113">
        <v>109.5</v>
      </c>
      <c r="E622" s="113">
        <v>108.5</v>
      </c>
      <c r="F622" s="113">
        <v>108.67</v>
      </c>
      <c r="G622" s="113">
        <v>108.67</v>
      </c>
      <c r="H622" s="113">
        <v>109.61</v>
      </c>
      <c r="I622" s="113">
        <v>319</v>
      </c>
      <c r="J622" s="113">
        <v>34783.379999999997</v>
      </c>
      <c r="K622" s="115">
        <v>43399</v>
      </c>
      <c r="L622" s="113">
        <v>18</v>
      </c>
      <c r="M622" s="113" t="s">
        <v>926</v>
      </c>
      <c r="N622" s="370"/>
    </row>
    <row r="623" spans="1:14">
      <c r="A623" s="113" t="s">
        <v>2687</v>
      </c>
      <c r="B623" s="113" t="s">
        <v>388</v>
      </c>
      <c r="C623" s="113">
        <v>107</v>
      </c>
      <c r="D623" s="113">
        <v>108</v>
      </c>
      <c r="E623" s="113">
        <v>104</v>
      </c>
      <c r="F623" s="113">
        <v>104.38</v>
      </c>
      <c r="G623" s="113">
        <v>104.08</v>
      </c>
      <c r="H623" s="113">
        <v>105.32</v>
      </c>
      <c r="I623" s="113">
        <v>121129</v>
      </c>
      <c r="J623" s="113">
        <v>12675432.699999999</v>
      </c>
      <c r="K623" s="115">
        <v>43399</v>
      </c>
      <c r="L623" s="113">
        <v>2742</v>
      </c>
      <c r="M623" s="113" t="s">
        <v>970</v>
      </c>
      <c r="N623" s="370"/>
    </row>
    <row r="624" spans="1:14">
      <c r="A624" s="113" t="s">
        <v>2688</v>
      </c>
      <c r="B624" s="113" t="s">
        <v>388</v>
      </c>
      <c r="C624" s="113">
        <v>52</v>
      </c>
      <c r="D624" s="113">
        <v>52</v>
      </c>
      <c r="E624" s="113">
        <v>48.96</v>
      </c>
      <c r="F624" s="113">
        <v>49.09</v>
      </c>
      <c r="G624" s="113">
        <v>49.03</v>
      </c>
      <c r="H624" s="113">
        <v>49.6</v>
      </c>
      <c r="I624" s="113">
        <v>17226</v>
      </c>
      <c r="J624" s="113">
        <v>846930.1</v>
      </c>
      <c r="K624" s="115">
        <v>43399</v>
      </c>
      <c r="L624" s="113">
        <v>67</v>
      </c>
      <c r="M624" s="113" t="s">
        <v>2264</v>
      </c>
      <c r="N624" s="370"/>
    </row>
    <row r="625" spans="1:14">
      <c r="A625" s="113" t="s">
        <v>3831</v>
      </c>
      <c r="B625" s="113" t="s">
        <v>388</v>
      </c>
      <c r="C625" s="113">
        <v>212</v>
      </c>
      <c r="D625" s="113">
        <v>297.5</v>
      </c>
      <c r="E625" s="113">
        <v>212</v>
      </c>
      <c r="F625" s="113">
        <v>254.79</v>
      </c>
      <c r="G625" s="113">
        <v>254.79</v>
      </c>
      <c r="H625" s="113">
        <v>255.88</v>
      </c>
      <c r="I625" s="113">
        <v>455</v>
      </c>
      <c r="J625" s="113">
        <v>118140.1</v>
      </c>
      <c r="K625" s="115">
        <v>43399</v>
      </c>
      <c r="L625" s="113">
        <v>16</v>
      </c>
      <c r="M625" s="113" t="s">
        <v>3832</v>
      </c>
      <c r="N625" s="370"/>
    </row>
    <row r="626" spans="1:14">
      <c r="A626" s="113" t="s">
        <v>1959</v>
      </c>
      <c r="B626" s="113" t="s">
        <v>388</v>
      </c>
      <c r="C626" s="113">
        <v>317.7</v>
      </c>
      <c r="D626" s="113">
        <v>329.05</v>
      </c>
      <c r="E626" s="113">
        <v>314.89999999999998</v>
      </c>
      <c r="F626" s="113">
        <v>325.5</v>
      </c>
      <c r="G626" s="113">
        <v>325.45</v>
      </c>
      <c r="H626" s="113">
        <v>317.7</v>
      </c>
      <c r="I626" s="113">
        <v>1205447</v>
      </c>
      <c r="J626" s="113">
        <v>391470796.75</v>
      </c>
      <c r="K626" s="115">
        <v>43399</v>
      </c>
      <c r="L626" s="113">
        <v>47008</v>
      </c>
      <c r="M626" s="113" t="s">
        <v>1960</v>
      </c>
      <c r="N626" s="370"/>
    </row>
    <row r="627" spans="1:14">
      <c r="A627" s="113" t="s">
        <v>2689</v>
      </c>
      <c r="B627" s="113" t="s">
        <v>388</v>
      </c>
      <c r="C627" s="113">
        <v>353</v>
      </c>
      <c r="D627" s="113">
        <v>353.19</v>
      </c>
      <c r="E627" s="113">
        <v>351.29</v>
      </c>
      <c r="F627" s="113">
        <v>352.06</v>
      </c>
      <c r="G627" s="113">
        <v>352.06</v>
      </c>
      <c r="H627" s="113">
        <v>355.12</v>
      </c>
      <c r="I627" s="113">
        <v>168</v>
      </c>
      <c r="J627" s="113">
        <v>59280.76</v>
      </c>
      <c r="K627" s="115">
        <v>43399</v>
      </c>
      <c r="L627" s="113">
        <v>11</v>
      </c>
      <c r="M627" s="113" t="s">
        <v>2434</v>
      </c>
      <c r="N627" s="370"/>
    </row>
    <row r="628" spans="1:14">
      <c r="A628" s="113" t="s">
        <v>351</v>
      </c>
      <c r="B628" s="113" t="s">
        <v>388</v>
      </c>
      <c r="C628" s="113">
        <v>66.5</v>
      </c>
      <c r="D628" s="113">
        <v>67.400000000000006</v>
      </c>
      <c r="E628" s="113">
        <v>64.8</v>
      </c>
      <c r="F628" s="113">
        <v>65.150000000000006</v>
      </c>
      <c r="G628" s="113">
        <v>64.8</v>
      </c>
      <c r="H628" s="113">
        <v>66.55</v>
      </c>
      <c r="I628" s="113">
        <v>100796</v>
      </c>
      <c r="J628" s="113">
        <v>6624014.2999999998</v>
      </c>
      <c r="K628" s="115">
        <v>43399</v>
      </c>
      <c r="L628" s="113">
        <v>1349</v>
      </c>
      <c r="M628" s="113" t="s">
        <v>1982</v>
      </c>
      <c r="N628" s="370"/>
    </row>
    <row r="629" spans="1:14">
      <c r="A629" s="113" t="s">
        <v>927</v>
      </c>
      <c r="B629" s="113" t="s">
        <v>388</v>
      </c>
      <c r="C629" s="113">
        <v>3170</v>
      </c>
      <c r="D629" s="113">
        <v>3365</v>
      </c>
      <c r="E629" s="113">
        <v>3170</v>
      </c>
      <c r="F629" s="113">
        <v>3240.65</v>
      </c>
      <c r="G629" s="113">
        <v>3230</v>
      </c>
      <c r="H629" s="113">
        <v>3198.95</v>
      </c>
      <c r="I629" s="113">
        <v>3939</v>
      </c>
      <c r="J629" s="113">
        <v>12726888.25</v>
      </c>
      <c r="K629" s="115">
        <v>43399</v>
      </c>
      <c r="L629" s="113">
        <v>512</v>
      </c>
      <c r="M629" s="113" t="s">
        <v>928</v>
      </c>
      <c r="N629" s="370"/>
    </row>
    <row r="630" spans="1:14">
      <c r="A630" s="113" t="s">
        <v>3062</v>
      </c>
      <c r="B630" s="113" t="s">
        <v>2767</v>
      </c>
      <c r="C630" s="113">
        <v>1</v>
      </c>
      <c r="D630" s="113">
        <v>1</v>
      </c>
      <c r="E630" s="113">
        <v>0.9</v>
      </c>
      <c r="F630" s="113">
        <v>0.95</v>
      </c>
      <c r="G630" s="113">
        <v>1</v>
      </c>
      <c r="H630" s="113">
        <v>0.95</v>
      </c>
      <c r="I630" s="113">
        <v>2756</v>
      </c>
      <c r="J630" s="113">
        <v>2716.8</v>
      </c>
      <c r="K630" s="115">
        <v>43399</v>
      </c>
      <c r="L630" s="113">
        <v>15</v>
      </c>
      <c r="M630" s="113" t="s">
        <v>3063</v>
      </c>
      <c r="N630" s="370"/>
    </row>
    <row r="631" spans="1:14">
      <c r="A631" s="113" t="s">
        <v>88</v>
      </c>
      <c r="B631" s="113" t="s">
        <v>388</v>
      </c>
      <c r="C631" s="113">
        <v>59.2</v>
      </c>
      <c r="D631" s="113">
        <v>59.75</v>
      </c>
      <c r="E631" s="113">
        <v>58.15</v>
      </c>
      <c r="F631" s="113">
        <v>59.45</v>
      </c>
      <c r="G631" s="113">
        <v>59.4</v>
      </c>
      <c r="H631" s="113">
        <v>58.9</v>
      </c>
      <c r="I631" s="113">
        <v>6126713</v>
      </c>
      <c r="J631" s="113">
        <v>361677057.55000001</v>
      </c>
      <c r="K631" s="115">
        <v>43399</v>
      </c>
      <c r="L631" s="113">
        <v>6630</v>
      </c>
      <c r="M631" s="113" t="s">
        <v>3242</v>
      </c>
      <c r="N631" s="370"/>
    </row>
    <row r="632" spans="1:14">
      <c r="A632" s="113" t="s">
        <v>2415</v>
      </c>
      <c r="B632" s="113" t="s">
        <v>388</v>
      </c>
      <c r="C632" s="113">
        <v>3000</v>
      </c>
      <c r="D632" s="113">
        <v>3000</v>
      </c>
      <c r="E632" s="113">
        <v>2960.05</v>
      </c>
      <c r="F632" s="113">
        <v>2974.8</v>
      </c>
      <c r="G632" s="113">
        <v>2972</v>
      </c>
      <c r="H632" s="113">
        <v>2960</v>
      </c>
      <c r="I632" s="113">
        <v>167</v>
      </c>
      <c r="J632" s="113">
        <v>499071.55</v>
      </c>
      <c r="K632" s="115">
        <v>43399</v>
      </c>
      <c r="L632" s="113">
        <v>22</v>
      </c>
      <c r="M632" s="113" t="s">
        <v>2416</v>
      </c>
      <c r="N632" s="370"/>
    </row>
    <row r="633" spans="1:14">
      <c r="A633" s="113" t="s">
        <v>89</v>
      </c>
      <c r="B633" s="113" t="s">
        <v>388</v>
      </c>
      <c r="C633" s="113">
        <v>37.5</v>
      </c>
      <c r="D633" s="113">
        <v>37.549999999999997</v>
      </c>
      <c r="E633" s="113">
        <v>36.35</v>
      </c>
      <c r="F633" s="113">
        <v>36.950000000000003</v>
      </c>
      <c r="G633" s="113">
        <v>36.950000000000003</v>
      </c>
      <c r="H633" s="113">
        <v>37.25</v>
      </c>
      <c r="I633" s="113">
        <v>16022510</v>
      </c>
      <c r="J633" s="113">
        <v>592715715.14999998</v>
      </c>
      <c r="K633" s="115">
        <v>43399</v>
      </c>
      <c r="L633" s="113">
        <v>21477</v>
      </c>
      <c r="M633" s="113" t="s">
        <v>929</v>
      </c>
      <c r="N633" s="370"/>
    </row>
    <row r="634" spans="1:14">
      <c r="A634" s="113" t="s">
        <v>90</v>
      </c>
      <c r="B634" s="113" t="s">
        <v>388</v>
      </c>
      <c r="C634" s="113">
        <v>35.299999999999997</v>
      </c>
      <c r="D634" s="113">
        <v>35.6</v>
      </c>
      <c r="E634" s="113">
        <v>34.25</v>
      </c>
      <c r="F634" s="113">
        <v>35.35</v>
      </c>
      <c r="G634" s="113">
        <v>35.299999999999997</v>
      </c>
      <c r="H634" s="113">
        <v>35.299999999999997</v>
      </c>
      <c r="I634" s="113">
        <v>2381818</v>
      </c>
      <c r="J634" s="113">
        <v>83491087.400000006</v>
      </c>
      <c r="K634" s="115">
        <v>43399</v>
      </c>
      <c r="L634" s="113">
        <v>6010</v>
      </c>
      <c r="M634" s="113" t="s">
        <v>930</v>
      </c>
      <c r="N634" s="370"/>
    </row>
    <row r="635" spans="1:14">
      <c r="A635" s="113" t="s">
        <v>931</v>
      </c>
      <c r="B635" s="113" t="s">
        <v>388</v>
      </c>
      <c r="C635" s="113">
        <v>34.25</v>
      </c>
      <c r="D635" s="113">
        <v>34.25</v>
      </c>
      <c r="E635" s="113">
        <v>33</v>
      </c>
      <c r="F635" s="113">
        <v>33.35</v>
      </c>
      <c r="G635" s="113">
        <v>33.4</v>
      </c>
      <c r="H635" s="113">
        <v>34.049999999999997</v>
      </c>
      <c r="I635" s="113">
        <v>11691804</v>
      </c>
      <c r="J635" s="113">
        <v>390798862.69999999</v>
      </c>
      <c r="K635" s="115">
        <v>43399</v>
      </c>
      <c r="L635" s="113">
        <v>17466</v>
      </c>
      <c r="M635" s="113" t="s">
        <v>932</v>
      </c>
      <c r="N635" s="370"/>
    </row>
    <row r="636" spans="1:14">
      <c r="A636" s="113" t="s">
        <v>3579</v>
      </c>
      <c r="B636" s="113" t="s">
        <v>388</v>
      </c>
      <c r="C636" s="113">
        <v>104.22</v>
      </c>
      <c r="D636" s="113">
        <v>104.22</v>
      </c>
      <c r="E636" s="113">
        <v>104.2</v>
      </c>
      <c r="F636" s="113">
        <v>104.2</v>
      </c>
      <c r="G636" s="113">
        <v>104.2</v>
      </c>
      <c r="H636" s="113">
        <v>105</v>
      </c>
      <c r="I636" s="113">
        <v>67</v>
      </c>
      <c r="J636" s="113">
        <v>6981.56</v>
      </c>
      <c r="K636" s="115">
        <v>43399</v>
      </c>
      <c r="L636" s="113">
        <v>2</v>
      </c>
      <c r="M636" s="113" t="s">
        <v>3580</v>
      </c>
      <c r="N636" s="370"/>
    </row>
    <row r="637" spans="1:14">
      <c r="A637" s="113" t="s">
        <v>2326</v>
      </c>
      <c r="B637" s="113" t="s">
        <v>388</v>
      </c>
      <c r="C637" s="113">
        <v>162.44999999999999</v>
      </c>
      <c r="D637" s="113">
        <v>163.95</v>
      </c>
      <c r="E637" s="113">
        <v>157.5</v>
      </c>
      <c r="F637" s="113">
        <v>160.05000000000001</v>
      </c>
      <c r="G637" s="113">
        <v>160.4</v>
      </c>
      <c r="H637" s="113">
        <v>160.1</v>
      </c>
      <c r="I637" s="113">
        <v>1571493</v>
      </c>
      <c r="J637" s="113">
        <v>251425798.75</v>
      </c>
      <c r="K637" s="115">
        <v>43399</v>
      </c>
      <c r="L637" s="113">
        <v>1563</v>
      </c>
      <c r="M637" s="113" t="s">
        <v>3657</v>
      </c>
      <c r="N637" s="370"/>
    </row>
    <row r="638" spans="1:14">
      <c r="A638" s="113" t="s">
        <v>2831</v>
      </c>
      <c r="B638" s="113" t="s">
        <v>388</v>
      </c>
      <c r="C638" s="113">
        <v>575</v>
      </c>
      <c r="D638" s="113">
        <v>588.95000000000005</v>
      </c>
      <c r="E638" s="113">
        <v>575</v>
      </c>
      <c r="F638" s="113">
        <v>580.25</v>
      </c>
      <c r="G638" s="113">
        <v>586</v>
      </c>
      <c r="H638" s="113">
        <v>580.20000000000005</v>
      </c>
      <c r="I638" s="113">
        <v>1298</v>
      </c>
      <c r="J638" s="113">
        <v>754104.5</v>
      </c>
      <c r="K638" s="115">
        <v>43399</v>
      </c>
      <c r="L638" s="113">
        <v>84</v>
      </c>
      <c r="M638" s="113" t="s">
        <v>2832</v>
      </c>
      <c r="N638" s="370"/>
    </row>
    <row r="639" spans="1:14">
      <c r="A639" s="113" t="s">
        <v>933</v>
      </c>
      <c r="B639" s="113" t="s">
        <v>388</v>
      </c>
      <c r="C639" s="113">
        <v>884.25</v>
      </c>
      <c r="D639" s="113">
        <v>914.95</v>
      </c>
      <c r="E639" s="113">
        <v>852</v>
      </c>
      <c r="F639" s="113">
        <v>896.1</v>
      </c>
      <c r="G639" s="113">
        <v>891</v>
      </c>
      <c r="H639" s="113">
        <v>884.25</v>
      </c>
      <c r="I639" s="113">
        <v>4790</v>
      </c>
      <c r="J639" s="113">
        <v>4223134.75</v>
      </c>
      <c r="K639" s="115">
        <v>43399</v>
      </c>
      <c r="L639" s="113">
        <v>619</v>
      </c>
      <c r="M639" s="113" t="s">
        <v>934</v>
      </c>
      <c r="N639" s="370"/>
    </row>
    <row r="640" spans="1:14">
      <c r="A640" s="113" t="s">
        <v>91</v>
      </c>
      <c r="B640" s="113" t="s">
        <v>388</v>
      </c>
      <c r="C640" s="113">
        <v>12.65</v>
      </c>
      <c r="D640" s="113">
        <v>12.8</v>
      </c>
      <c r="E640" s="113">
        <v>12.3</v>
      </c>
      <c r="F640" s="113">
        <v>12.6</v>
      </c>
      <c r="G640" s="113">
        <v>12.5</v>
      </c>
      <c r="H640" s="113">
        <v>12.75</v>
      </c>
      <c r="I640" s="113">
        <v>4972088</v>
      </c>
      <c r="J640" s="113">
        <v>62130434.850000001</v>
      </c>
      <c r="K640" s="115">
        <v>43399</v>
      </c>
      <c r="L640" s="113">
        <v>3632</v>
      </c>
      <c r="M640" s="113" t="s">
        <v>935</v>
      </c>
      <c r="N640" s="370"/>
    </row>
    <row r="641" spans="1:14">
      <c r="A641" s="113" t="s">
        <v>2404</v>
      </c>
      <c r="B641" s="113" t="s">
        <v>388</v>
      </c>
      <c r="C641" s="113">
        <v>240</v>
      </c>
      <c r="D641" s="113">
        <v>246.65</v>
      </c>
      <c r="E641" s="113">
        <v>236</v>
      </c>
      <c r="F641" s="113">
        <v>242.3</v>
      </c>
      <c r="G641" s="113">
        <v>246.65</v>
      </c>
      <c r="H641" s="113">
        <v>243.2</v>
      </c>
      <c r="I641" s="113">
        <v>2603</v>
      </c>
      <c r="J641" s="113">
        <v>625325.15</v>
      </c>
      <c r="K641" s="115">
        <v>43399</v>
      </c>
      <c r="L641" s="113">
        <v>112</v>
      </c>
      <c r="M641" s="113" t="s">
        <v>2405</v>
      </c>
      <c r="N641" s="370"/>
    </row>
    <row r="642" spans="1:14">
      <c r="A642" s="113" t="s">
        <v>936</v>
      </c>
      <c r="B642" s="113" t="s">
        <v>388</v>
      </c>
      <c r="C642" s="113">
        <v>606.1</v>
      </c>
      <c r="D642" s="113">
        <v>608.04999999999995</v>
      </c>
      <c r="E642" s="113">
        <v>582.70000000000005</v>
      </c>
      <c r="F642" s="113">
        <v>592.6</v>
      </c>
      <c r="G642" s="113">
        <v>582.70000000000005</v>
      </c>
      <c r="H642" s="113">
        <v>612.6</v>
      </c>
      <c r="I642" s="113">
        <v>8355</v>
      </c>
      <c r="J642" s="113">
        <v>5006003.1500000004</v>
      </c>
      <c r="K642" s="115">
        <v>43399</v>
      </c>
      <c r="L642" s="113">
        <v>964</v>
      </c>
      <c r="M642" s="113" t="s">
        <v>937</v>
      </c>
      <c r="N642" s="370"/>
    </row>
    <row r="643" spans="1:14">
      <c r="A643" s="113" t="s">
        <v>92</v>
      </c>
      <c r="B643" s="113" t="s">
        <v>388</v>
      </c>
      <c r="C643" s="113">
        <v>254.45</v>
      </c>
      <c r="D643" s="113">
        <v>256.7</v>
      </c>
      <c r="E643" s="113">
        <v>248.05</v>
      </c>
      <c r="F643" s="113">
        <v>250.45</v>
      </c>
      <c r="G643" s="113">
        <v>250.3</v>
      </c>
      <c r="H643" s="113">
        <v>254.1</v>
      </c>
      <c r="I643" s="113">
        <v>1597360</v>
      </c>
      <c r="J643" s="113">
        <v>402382943.44999999</v>
      </c>
      <c r="K643" s="115">
        <v>43399</v>
      </c>
      <c r="L643" s="113">
        <v>25714</v>
      </c>
      <c r="M643" s="113" t="s">
        <v>2350</v>
      </c>
      <c r="N643" s="370"/>
    </row>
    <row r="644" spans="1:14">
      <c r="A644" s="113" t="s">
        <v>938</v>
      </c>
      <c r="B644" s="113" t="s">
        <v>388</v>
      </c>
      <c r="C644" s="113">
        <v>411.65</v>
      </c>
      <c r="D644" s="113">
        <v>417.9</v>
      </c>
      <c r="E644" s="113">
        <v>396.25</v>
      </c>
      <c r="F644" s="113">
        <v>400.95</v>
      </c>
      <c r="G644" s="113">
        <v>402</v>
      </c>
      <c r="H644" s="113">
        <v>408.35</v>
      </c>
      <c r="I644" s="113">
        <v>17908</v>
      </c>
      <c r="J644" s="113">
        <v>7250459.9500000002</v>
      </c>
      <c r="K644" s="115">
        <v>43399</v>
      </c>
      <c r="L644" s="113">
        <v>946</v>
      </c>
      <c r="M644" s="113" t="s">
        <v>939</v>
      </c>
      <c r="N644" s="370"/>
    </row>
    <row r="645" spans="1:14">
      <c r="A645" s="113" t="s">
        <v>2343</v>
      </c>
      <c r="B645" s="113" t="s">
        <v>388</v>
      </c>
      <c r="C645" s="113">
        <v>382.45</v>
      </c>
      <c r="D645" s="113">
        <v>408</v>
      </c>
      <c r="E645" s="113">
        <v>355.85</v>
      </c>
      <c r="F645" s="113">
        <v>398.95</v>
      </c>
      <c r="G645" s="113">
        <v>395</v>
      </c>
      <c r="H645" s="113">
        <v>382.45</v>
      </c>
      <c r="I645" s="113">
        <v>602525</v>
      </c>
      <c r="J645" s="113">
        <v>232179892.30000001</v>
      </c>
      <c r="K645" s="115">
        <v>43399</v>
      </c>
      <c r="L645" s="113">
        <v>19664</v>
      </c>
      <c r="M645" s="113" t="s">
        <v>2344</v>
      </c>
      <c r="N645" s="370"/>
    </row>
    <row r="646" spans="1:14">
      <c r="A646" s="113" t="s">
        <v>2525</v>
      </c>
      <c r="B646" s="113" t="s">
        <v>2767</v>
      </c>
      <c r="C646" s="113">
        <v>16.2</v>
      </c>
      <c r="D646" s="113">
        <v>16.2</v>
      </c>
      <c r="E646" s="113">
        <v>15</v>
      </c>
      <c r="F646" s="113">
        <v>15.1</v>
      </c>
      <c r="G646" s="113">
        <v>15.3</v>
      </c>
      <c r="H646" s="113">
        <v>15.65</v>
      </c>
      <c r="I646" s="113">
        <v>50457</v>
      </c>
      <c r="J646" s="113">
        <v>779750.2</v>
      </c>
      <c r="K646" s="115">
        <v>43399</v>
      </c>
      <c r="L646" s="113">
        <v>235</v>
      </c>
      <c r="M646" s="113" t="s">
        <v>2526</v>
      </c>
      <c r="N646" s="370"/>
    </row>
    <row r="647" spans="1:14">
      <c r="A647" s="113" t="s">
        <v>940</v>
      </c>
      <c r="B647" s="113" t="s">
        <v>388</v>
      </c>
      <c r="C647" s="113">
        <v>19.55</v>
      </c>
      <c r="D647" s="113">
        <v>19.95</v>
      </c>
      <c r="E647" s="113">
        <v>19</v>
      </c>
      <c r="F647" s="113">
        <v>19.3</v>
      </c>
      <c r="G647" s="113">
        <v>19.399999999999999</v>
      </c>
      <c r="H647" s="113">
        <v>19.55</v>
      </c>
      <c r="I647" s="113">
        <v>286087</v>
      </c>
      <c r="J647" s="113">
        <v>5520637.9000000004</v>
      </c>
      <c r="K647" s="115">
        <v>43399</v>
      </c>
      <c r="L647" s="113">
        <v>2818</v>
      </c>
      <c r="M647" s="113" t="s">
        <v>941</v>
      </c>
      <c r="N647" s="370"/>
    </row>
    <row r="648" spans="1:14">
      <c r="A648" s="113" t="s">
        <v>3064</v>
      </c>
      <c r="B648" s="113" t="s">
        <v>388</v>
      </c>
      <c r="C648" s="113">
        <v>258.3</v>
      </c>
      <c r="D648" s="113">
        <v>267</v>
      </c>
      <c r="E648" s="113">
        <v>252.5</v>
      </c>
      <c r="F648" s="113">
        <v>255.5</v>
      </c>
      <c r="G648" s="113">
        <v>254.3</v>
      </c>
      <c r="H648" s="113">
        <v>256.64999999999998</v>
      </c>
      <c r="I648" s="113">
        <v>30957</v>
      </c>
      <c r="J648" s="113">
        <v>7995110.0499999998</v>
      </c>
      <c r="K648" s="115">
        <v>43399</v>
      </c>
      <c r="L648" s="113">
        <v>1292</v>
      </c>
      <c r="M648" s="113" t="s">
        <v>3065</v>
      </c>
      <c r="N648" s="370"/>
    </row>
    <row r="649" spans="1:14">
      <c r="A649" s="113" t="s">
        <v>3243</v>
      </c>
      <c r="B649" s="113" t="s">
        <v>388</v>
      </c>
      <c r="C649" s="113">
        <v>860.45</v>
      </c>
      <c r="D649" s="113">
        <v>870</v>
      </c>
      <c r="E649" s="113">
        <v>851.5</v>
      </c>
      <c r="F649" s="113">
        <v>859.75</v>
      </c>
      <c r="G649" s="113">
        <v>853.9</v>
      </c>
      <c r="H649" s="113">
        <v>860</v>
      </c>
      <c r="I649" s="113">
        <v>520</v>
      </c>
      <c r="J649" s="113">
        <v>447832.6</v>
      </c>
      <c r="K649" s="115">
        <v>43399</v>
      </c>
      <c r="L649" s="113">
        <v>39</v>
      </c>
      <c r="M649" s="113" t="s">
        <v>3244</v>
      </c>
      <c r="N649" s="370"/>
    </row>
    <row r="650" spans="1:14">
      <c r="A650" s="113" t="s">
        <v>3509</v>
      </c>
      <c r="B650" s="113" t="s">
        <v>2767</v>
      </c>
      <c r="C650" s="113">
        <v>0.35</v>
      </c>
      <c r="D650" s="113">
        <v>0.45</v>
      </c>
      <c r="E650" s="113">
        <v>0.35</v>
      </c>
      <c r="F650" s="113">
        <v>0.35</v>
      </c>
      <c r="G650" s="113">
        <v>0.35</v>
      </c>
      <c r="H650" s="113">
        <v>0.4</v>
      </c>
      <c r="I650" s="113">
        <v>19663</v>
      </c>
      <c r="J650" s="113">
        <v>8128.2</v>
      </c>
      <c r="K650" s="115">
        <v>43399</v>
      </c>
      <c r="L650" s="113">
        <v>14</v>
      </c>
      <c r="M650" s="113" t="s">
        <v>3510</v>
      </c>
      <c r="N650" s="370"/>
    </row>
    <row r="651" spans="1:14">
      <c r="A651" s="113" t="s">
        <v>2720</v>
      </c>
      <c r="B651" s="113" t="s">
        <v>388</v>
      </c>
      <c r="C651" s="113">
        <v>9.4499999999999993</v>
      </c>
      <c r="D651" s="113">
        <v>9.4499999999999993</v>
      </c>
      <c r="E651" s="113">
        <v>8.85</v>
      </c>
      <c r="F651" s="113">
        <v>8.85</v>
      </c>
      <c r="G651" s="113">
        <v>8.85</v>
      </c>
      <c r="H651" s="113">
        <v>9.3000000000000007</v>
      </c>
      <c r="I651" s="113">
        <v>56904</v>
      </c>
      <c r="J651" s="113">
        <v>506830.85</v>
      </c>
      <c r="K651" s="115">
        <v>43399</v>
      </c>
      <c r="L651" s="113">
        <v>225</v>
      </c>
      <c r="M651" s="113" t="s">
        <v>2721</v>
      </c>
      <c r="N651" s="370"/>
    </row>
    <row r="652" spans="1:14">
      <c r="A652" s="113" t="s">
        <v>200</v>
      </c>
      <c r="B652" s="113" t="s">
        <v>388</v>
      </c>
      <c r="C652" s="113">
        <v>128.30000000000001</v>
      </c>
      <c r="D652" s="113">
        <v>129.44999999999999</v>
      </c>
      <c r="E652" s="113">
        <v>125.25</v>
      </c>
      <c r="F652" s="113">
        <v>128.6</v>
      </c>
      <c r="G652" s="113">
        <v>128.9</v>
      </c>
      <c r="H652" s="113">
        <v>127.45</v>
      </c>
      <c r="I652" s="113">
        <v>750265</v>
      </c>
      <c r="J652" s="113">
        <v>94969230.799999997</v>
      </c>
      <c r="K652" s="115">
        <v>43399</v>
      </c>
      <c r="L652" s="113">
        <v>7111</v>
      </c>
      <c r="M652" s="113" t="s">
        <v>942</v>
      </c>
      <c r="N652" s="370"/>
    </row>
    <row r="653" spans="1:14">
      <c r="A653" s="113" t="s">
        <v>93</v>
      </c>
      <c r="B653" s="113" t="s">
        <v>388</v>
      </c>
      <c r="C653" s="113">
        <v>81.95</v>
      </c>
      <c r="D653" s="113">
        <v>83.15</v>
      </c>
      <c r="E653" s="113">
        <v>79.95</v>
      </c>
      <c r="F653" s="113">
        <v>81.7</v>
      </c>
      <c r="G653" s="113">
        <v>81.7</v>
      </c>
      <c r="H653" s="113">
        <v>81.650000000000006</v>
      </c>
      <c r="I653" s="113">
        <v>6042296</v>
      </c>
      <c r="J653" s="113">
        <v>493433357.25</v>
      </c>
      <c r="K653" s="115">
        <v>43399</v>
      </c>
      <c r="L653" s="113">
        <v>19157</v>
      </c>
      <c r="M653" s="113" t="s">
        <v>943</v>
      </c>
      <c r="N653" s="370"/>
    </row>
    <row r="654" spans="1:14">
      <c r="A654" s="113" t="s">
        <v>944</v>
      </c>
      <c r="B654" s="113" t="s">
        <v>388</v>
      </c>
      <c r="C654" s="113">
        <v>333.55</v>
      </c>
      <c r="D654" s="113">
        <v>352.05</v>
      </c>
      <c r="E654" s="113">
        <v>326</v>
      </c>
      <c r="F654" s="113">
        <v>344.8</v>
      </c>
      <c r="G654" s="113">
        <v>342.9</v>
      </c>
      <c r="H654" s="113">
        <v>342.45</v>
      </c>
      <c r="I654" s="113">
        <v>118600</v>
      </c>
      <c r="J654" s="113">
        <v>40433075.799999997</v>
      </c>
      <c r="K654" s="115">
        <v>43399</v>
      </c>
      <c r="L654" s="113">
        <v>2396</v>
      </c>
      <c r="M654" s="113" t="s">
        <v>945</v>
      </c>
      <c r="N654" s="370"/>
    </row>
    <row r="655" spans="1:14">
      <c r="A655" s="113" t="s">
        <v>946</v>
      </c>
      <c r="B655" s="113" t="s">
        <v>388</v>
      </c>
      <c r="C655" s="113">
        <v>218.4</v>
      </c>
      <c r="D655" s="113">
        <v>224.8</v>
      </c>
      <c r="E655" s="113">
        <v>214</v>
      </c>
      <c r="F655" s="113">
        <v>222.3</v>
      </c>
      <c r="G655" s="113">
        <v>221</v>
      </c>
      <c r="H655" s="113">
        <v>218.35</v>
      </c>
      <c r="I655" s="113">
        <v>1346957</v>
      </c>
      <c r="J655" s="113">
        <v>296435910.75</v>
      </c>
      <c r="K655" s="115">
        <v>43399</v>
      </c>
      <c r="L655" s="113">
        <v>14282</v>
      </c>
      <c r="M655" s="113" t="s">
        <v>947</v>
      </c>
      <c r="N655" s="370"/>
    </row>
    <row r="656" spans="1:14">
      <c r="A656" s="113" t="s">
        <v>3066</v>
      </c>
      <c r="B656" s="113" t="s">
        <v>388</v>
      </c>
      <c r="C656" s="113">
        <v>102</v>
      </c>
      <c r="D656" s="113">
        <v>105.5</v>
      </c>
      <c r="E656" s="113">
        <v>101.5</v>
      </c>
      <c r="F656" s="113">
        <v>105</v>
      </c>
      <c r="G656" s="113">
        <v>105</v>
      </c>
      <c r="H656" s="113">
        <v>102</v>
      </c>
      <c r="I656" s="113">
        <v>1011</v>
      </c>
      <c r="J656" s="113">
        <v>105655.55</v>
      </c>
      <c r="K656" s="115">
        <v>43399</v>
      </c>
      <c r="L656" s="113">
        <v>28</v>
      </c>
      <c r="M656" s="113" t="s">
        <v>3067</v>
      </c>
      <c r="N656" s="370"/>
    </row>
    <row r="657" spans="1:14">
      <c r="A657" s="113" t="s">
        <v>948</v>
      </c>
      <c r="B657" s="113" t="s">
        <v>388</v>
      </c>
      <c r="C657" s="113">
        <v>248.5</v>
      </c>
      <c r="D657" s="113">
        <v>257.89999999999998</v>
      </c>
      <c r="E657" s="113">
        <v>244</v>
      </c>
      <c r="F657" s="113">
        <v>257.25</v>
      </c>
      <c r="G657" s="113">
        <v>257.89999999999998</v>
      </c>
      <c r="H657" s="113">
        <v>248.1</v>
      </c>
      <c r="I657" s="113">
        <v>21402</v>
      </c>
      <c r="J657" s="113">
        <v>5454103.75</v>
      </c>
      <c r="K657" s="115">
        <v>43399</v>
      </c>
      <c r="L657" s="113">
        <v>521</v>
      </c>
      <c r="M657" s="113" t="s">
        <v>3245</v>
      </c>
      <c r="N657" s="370"/>
    </row>
    <row r="658" spans="1:14">
      <c r="A658" s="113" t="s">
        <v>949</v>
      </c>
      <c r="B658" s="113" t="s">
        <v>388</v>
      </c>
      <c r="C658" s="113">
        <v>877.65</v>
      </c>
      <c r="D658" s="113">
        <v>893.55</v>
      </c>
      <c r="E658" s="113">
        <v>860</v>
      </c>
      <c r="F658" s="113">
        <v>870.1</v>
      </c>
      <c r="G658" s="113">
        <v>875</v>
      </c>
      <c r="H658" s="113">
        <v>877.95</v>
      </c>
      <c r="I658" s="113">
        <v>1864139</v>
      </c>
      <c r="J658" s="113">
        <v>1631453207.5999999</v>
      </c>
      <c r="K658" s="115">
        <v>43399</v>
      </c>
      <c r="L658" s="113">
        <v>63182</v>
      </c>
      <c r="M658" s="113" t="s">
        <v>950</v>
      </c>
      <c r="N658" s="370"/>
    </row>
    <row r="659" spans="1:14">
      <c r="A659" s="113" t="s">
        <v>2527</v>
      </c>
      <c r="B659" s="113" t="s">
        <v>388</v>
      </c>
      <c r="C659" s="113">
        <v>57.9</v>
      </c>
      <c r="D659" s="113">
        <v>59.5</v>
      </c>
      <c r="E659" s="113">
        <v>56.6</v>
      </c>
      <c r="F659" s="113">
        <v>57</v>
      </c>
      <c r="G659" s="113">
        <v>59.5</v>
      </c>
      <c r="H659" s="113">
        <v>57.4</v>
      </c>
      <c r="I659" s="113">
        <v>20</v>
      </c>
      <c r="J659" s="113">
        <v>1142</v>
      </c>
      <c r="K659" s="115">
        <v>43399</v>
      </c>
      <c r="L659" s="113">
        <v>7</v>
      </c>
      <c r="M659" s="113" t="s">
        <v>2528</v>
      </c>
      <c r="N659" s="370"/>
    </row>
    <row r="660" spans="1:14">
      <c r="A660" s="113" t="s">
        <v>951</v>
      </c>
      <c r="B660" s="113" t="s">
        <v>388</v>
      </c>
      <c r="C660" s="113">
        <v>421</v>
      </c>
      <c r="D660" s="113">
        <v>444.4</v>
      </c>
      <c r="E660" s="113">
        <v>417.35</v>
      </c>
      <c r="F660" s="113">
        <v>430.55</v>
      </c>
      <c r="G660" s="113">
        <v>434.8</v>
      </c>
      <c r="H660" s="113">
        <v>423.55</v>
      </c>
      <c r="I660" s="113">
        <v>2466</v>
      </c>
      <c r="J660" s="113">
        <v>1063055.8500000001</v>
      </c>
      <c r="K660" s="115">
        <v>43399</v>
      </c>
      <c r="L660" s="113">
        <v>254</v>
      </c>
      <c r="M660" s="113" t="s">
        <v>2663</v>
      </c>
      <c r="N660" s="370"/>
    </row>
    <row r="661" spans="1:14">
      <c r="A661" s="113" t="s">
        <v>952</v>
      </c>
      <c r="B661" s="113" t="s">
        <v>388</v>
      </c>
      <c r="C661" s="113">
        <v>182.6</v>
      </c>
      <c r="D661" s="113">
        <v>184.1</v>
      </c>
      <c r="E661" s="113">
        <v>177</v>
      </c>
      <c r="F661" s="113">
        <v>181.55</v>
      </c>
      <c r="G661" s="113">
        <v>181</v>
      </c>
      <c r="H661" s="113">
        <v>181.1</v>
      </c>
      <c r="I661" s="113">
        <v>8653</v>
      </c>
      <c r="J661" s="113">
        <v>1566926.85</v>
      </c>
      <c r="K661" s="115">
        <v>43399</v>
      </c>
      <c r="L661" s="113">
        <v>1123</v>
      </c>
      <c r="M661" s="113" t="s">
        <v>953</v>
      </c>
      <c r="N661" s="370"/>
    </row>
    <row r="662" spans="1:14">
      <c r="A662" s="113" t="s">
        <v>954</v>
      </c>
      <c r="B662" s="113" t="s">
        <v>388</v>
      </c>
      <c r="C662" s="113">
        <v>19.25</v>
      </c>
      <c r="D662" s="113">
        <v>19.7</v>
      </c>
      <c r="E662" s="113">
        <v>18.850000000000001</v>
      </c>
      <c r="F662" s="113">
        <v>19.05</v>
      </c>
      <c r="G662" s="113">
        <v>19.100000000000001</v>
      </c>
      <c r="H662" s="113">
        <v>19.399999999999999</v>
      </c>
      <c r="I662" s="113">
        <v>49923</v>
      </c>
      <c r="J662" s="113">
        <v>962006.15</v>
      </c>
      <c r="K662" s="115">
        <v>43399</v>
      </c>
      <c r="L662" s="113">
        <v>138</v>
      </c>
      <c r="M662" s="113" t="s">
        <v>955</v>
      </c>
      <c r="N662" s="370"/>
    </row>
    <row r="663" spans="1:14">
      <c r="A663" s="113" t="s">
        <v>2722</v>
      </c>
      <c r="B663" s="113" t="s">
        <v>388</v>
      </c>
      <c r="C663" s="113">
        <v>2.4500000000000002</v>
      </c>
      <c r="D663" s="113">
        <v>2.6</v>
      </c>
      <c r="E663" s="113">
        <v>2.4</v>
      </c>
      <c r="F663" s="113">
        <v>2.5499999999999998</v>
      </c>
      <c r="G663" s="113">
        <v>2.5499999999999998</v>
      </c>
      <c r="H663" s="113">
        <v>2.5</v>
      </c>
      <c r="I663" s="113">
        <v>902021</v>
      </c>
      <c r="J663" s="113">
        <v>2272361.65</v>
      </c>
      <c r="K663" s="115">
        <v>43399</v>
      </c>
      <c r="L663" s="113">
        <v>1624</v>
      </c>
      <c r="M663" s="113" t="s">
        <v>2723</v>
      </c>
      <c r="N663" s="370"/>
    </row>
    <row r="664" spans="1:14">
      <c r="A664" s="113" t="s">
        <v>2910</v>
      </c>
      <c r="B664" s="113" t="s">
        <v>388</v>
      </c>
      <c r="C664" s="113">
        <v>287.8</v>
      </c>
      <c r="D664" s="113">
        <v>290.05</v>
      </c>
      <c r="E664" s="113">
        <v>280</v>
      </c>
      <c r="F664" s="113">
        <v>281.5</v>
      </c>
      <c r="G664" s="113">
        <v>281.14999999999998</v>
      </c>
      <c r="H664" s="113">
        <v>286.89999999999998</v>
      </c>
      <c r="I664" s="113">
        <v>9224</v>
      </c>
      <c r="J664" s="113">
        <v>2607739.4</v>
      </c>
      <c r="K664" s="115">
        <v>43399</v>
      </c>
      <c r="L664" s="113">
        <v>535</v>
      </c>
      <c r="M664" s="113" t="s">
        <v>2911</v>
      </c>
      <c r="N664" s="370"/>
    </row>
    <row r="665" spans="1:14">
      <c r="A665" s="113" t="s">
        <v>956</v>
      </c>
      <c r="B665" s="113" t="s">
        <v>388</v>
      </c>
      <c r="C665" s="113">
        <v>100.35</v>
      </c>
      <c r="D665" s="113">
        <v>100.4</v>
      </c>
      <c r="E665" s="113">
        <v>95.15</v>
      </c>
      <c r="F665" s="113">
        <v>96.6</v>
      </c>
      <c r="G665" s="113">
        <v>96.1</v>
      </c>
      <c r="H665" s="113">
        <v>98.9</v>
      </c>
      <c r="I665" s="113">
        <v>1667</v>
      </c>
      <c r="J665" s="113">
        <v>162733.54999999999</v>
      </c>
      <c r="K665" s="115">
        <v>43399</v>
      </c>
      <c r="L665" s="113">
        <v>53</v>
      </c>
      <c r="M665" s="113" t="s">
        <v>957</v>
      </c>
      <c r="N665" s="370"/>
    </row>
    <row r="666" spans="1:14">
      <c r="A666" s="113" t="s">
        <v>1937</v>
      </c>
      <c r="B666" s="113" t="s">
        <v>388</v>
      </c>
      <c r="C666" s="113">
        <v>37.5</v>
      </c>
      <c r="D666" s="113">
        <v>38.9</v>
      </c>
      <c r="E666" s="113">
        <v>37</v>
      </c>
      <c r="F666" s="113">
        <v>37.549999999999997</v>
      </c>
      <c r="G666" s="113">
        <v>37.35</v>
      </c>
      <c r="H666" s="113">
        <v>38.049999999999997</v>
      </c>
      <c r="I666" s="113">
        <v>2817</v>
      </c>
      <c r="J666" s="113">
        <v>106319.8</v>
      </c>
      <c r="K666" s="115">
        <v>43399</v>
      </c>
      <c r="L666" s="113">
        <v>72</v>
      </c>
      <c r="M666" s="113" t="s">
        <v>1938</v>
      </c>
      <c r="N666" s="370"/>
    </row>
    <row r="667" spans="1:14">
      <c r="A667" s="113" t="s">
        <v>2724</v>
      </c>
      <c r="B667" s="113" t="s">
        <v>388</v>
      </c>
      <c r="C667" s="113">
        <v>4.5</v>
      </c>
      <c r="D667" s="113">
        <v>4.8</v>
      </c>
      <c r="E667" s="113">
        <v>4.4000000000000004</v>
      </c>
      <c r="F667" s="113">
        <v>4.5999999999999996</v>
      </c>
      <c r="G667" s="113">
        <v>4.5999999999999996</v>
      </c>
      <c r="H667" s="113">
        <v>4.5</v>
      </c>
      <c r="I667" s="113">
        <v>34567</v>
      </c>
      <c r="J667" s="113">
        <v>155580.79999999999</v>
      </c>
      <c r="K667" s="115">
        <v>43399</v>
      </c>
      <c r="L667" s="113">
        <v>52</v>
      </c>
      <c r="M667" s="113" t="s">
        <v>2725</v>
      </c>
      <c r="N667" s="370"/>
    </row>
    <row r="668" spans="1:14">
      <c r="A668" s="113" t="s">
        <v>958</v>
      </c>
      <c r="B668" s="113" t="s">
        <v>388</v>
      </c>
      <c r="C668" s="113">
        <v>38.450000000000003</v>
      </c>
      <c r="D668" s="113">
        <v>39.450000000000003</v>
      </c>
      <c r="E668" s="113">
        <v>38</v>
      </c>
      <c r="F668" s="113">
        <v>38.450000000000003</v>
      </c>
      <c r="G668" s="113">
        <v>38.5</v>
      </c>
      <c r="H668" s="113">
        <v>38.4</v>
      </c>
      <c r="I668" s="113">
        <v>83575</v>
      </c>
      <c r="J668" s="113">
        <v>3212978.7</v>
      </c>
      <c r="K668" s="115">
        <v>43399</v>
      </c>
      <c r="L668" s="113">
        <v>231</v>
      </c>
      <c r="M668" s="113" t="s">
        <v>959</v>
      </c>
      <c r="N668" s="370"/>
    </row>
    <row r="669" spans="1:14">
      <c r="A669" s="113" t="s">
        <v>2529</v>
      </c>
      <c r="B669" s="113" t="s">
        <v>388</v>
      </c>
      <c r="C669" s="113">
        <v>55.7</v>
      </c>
      <c r="D669" s="113">
        <v>58</v>
      </c>
      <c r="E669" s="113">
        <v>55.5</v>
      </c>
      <c r="F669" s="113">
        <v>56.4</v>
      </c>
      <c r="G669" s="113">
        <v>55.8</v>
      </c>
      <c r="H669" s="113">
        <v>57.2</v>
      </c>
      <c r="I669" s="113">
        <v>6827</v>
      </c>
      <c r="J669" s="113">
        <v>384064.6</v>
      </c>
      <c r="K669" s="115">
        <v>43399</v>
      </c>
      <c r="L669" s="113">
        <v>114</v>
      </c>
      <c r="M669" s="113" t="s">
        <v>2530</v>
      </c>
      <c r="N669" s="370"/>
    </row>
    <row r="670" spans="1:14">
      <c r="A670" s="113" t="s">
        <v>3068</v>
      </c>
      <c r="B670" s="113" t="s">
        <v>388</v>
      </c>
      <c r="C670" s="113">
        <v>6.3</v>
      </c>
      <c r="D670" s="113">
        <v>6.55</v>
      </c>
      <c r="E670" s="113">
        <v>6.3</v>
      </c>
      <c r="F670" s="113">
        <v>6.5</v>
      </c>
      <c r="G670" s="113">
        <v>6.5</v>
      </c>
      <c r="H670" s="113">
        <v>6.35</v>
      </c>
      <c r="I670" s="113">
        <v>8682</v>
      </c>
      <c r="J670" s="113">
        <v>54918.65</v>
      </c>
      <c r="K670" s="115">
        <v>43399</v>
      </c>
      <c r="L670" s="113">
        <v>13</v>
      </c>
      <c r="M670" s="113" t="s">
        <v>3069</v>
      </c>
      <c r="N670" s="370"/>
    </row>
    <row r="671" spans="1:14">
      <c r="A671" s="113" t="s">
        <v>3246</v>
      </c>
      <c r="B671" s="113" t="s">
        <v>388</v>
      </c>
      <c r="C671" s="113">
        <v>132.65</v>
      </c>
      <c r="D671" s="113">
        <v>138.75</v>
      </c>
      <c r="E671" s="113">
        <v>132.65</v>
      </c>
      <c r="F671" s="113">
        <v>137.65</v>
      </c>
      <c r="G671" s="113">
        <v>138.75</v>
      </c>
      <c r="H671" s="113">
        <v>136.69999999999999</v>
      </c>
      <c r="I671" s="113">
        <v>14662</v>
      </c>
      <c r="J671" s="113">
        <v>2017929.1</v>
      </c>
      <c r="K671" s="115">
        <v>43399</v>
      </c>
      <c r="L671" s="113">
        <v>161</v>
      </c>
      <c r="M671" s="113" t="s">
        <v>3247</v>
      </c>
      <c r="N671" s="370"/>
    </row>
    <row r="672" spans="1:14">
      <c r="A672" s="113" t="s">
        <v>94</v>
      </c>
      <c r="B672" s="113" t="s">
        <v>388</v>
      </c>
      <c r="C672" s="113">
        <v>1496.5</v>
      </c>
      <c r="D672" s="113">
        <v>1498</v>
      </c>
      <c r="E672" s="113">
        <v>1438.1</v>
      </c>
      <c r="F672" s="113">
        <v>1445.8</v>
      </c>
      <c r="G672" s="113">
        <v>1443</v>
      </c>
      <c r="H672" s="113">
        <v>1491.1</v>
      </c>
      <c r="I672" s="113">
        <v>2263193</v>
      </c>
      <c r="J672" s="113">
        <v>3324489406</v>
      </c>
      <c r="K672" s="115">
        <v>43399</v>
      </c>
      <c r="L672" s="113">
        <v>71070</v>
      </c>
      <c r="M672" s="113" t="s">
        <v>960</v>
      </c>
      <c r="N672" s="370"/>
    </row>
    <row r="673" spans="1:14">
      <c r="A673" s="113" t="s">
        <v>961</v>
      </c>
      <c r="B673" s="113" t="s">
        <v>388</v>
      </c>
      <c r="C673" s="113">
        <v>681.95</v>
      </c>
      <c r="D673" s="113">
        <v>682.05</v>
      </c>
      <c r="E673" s="113">
        <v>660.55</v>
      </c>
      <c r="F673" s="113">
        <v>666.2</v>
      </c>
      <c r="G673" s="113">
        <v>662.2</v>
      </c>
      <c r="H673" s="113">
        <v>675.1</v>
      </c>
      <c r="I673" s="113">
        <v>632</v>
      </c>
      <c r="J673" s="113">
        <v>423740.3</v>
      </c>
      <c r="K673" s="115">
        <v>43399</v>
      </c>
      <c r="L673" s="113">
        <v>134</v>
      </c>
      <c r="M673" s="113" t="s">
        <v>962</v>
      </c>
      <c r="N673" s="370"/>
    </row>
    <row r="674" spans="1:14">
      <c r="A674" s="113" t="s">
        <v>963</v>
      </c>
      <c r="B674" s="113" t="s">
        <v>388</v>
      </c>
      <c r="C674" s="113">
        <v>30.8</v>
      </c>
      <c r="D674" s="113">
        <v>31.55</v>
      </c>
      <c r="E674" s="113">
        <v>28.5</v>
      </c>
      <c r="F674" s="113">
        <v>29.95</v>
      </c>
      <c r="G674" s="113">
        <v>29.7</v>
      </c>
      <c r="H674" s="113">
        <v>30.8</v>
      </c>
      <c r="I674" s="113">
        <v>20098843</v>
      </c>
      <c r="J674" s="113">
        <v>596486687.45000005</v>
      </c>
      <c r="K674" s="115">
        <v>43399</v>
      </c>
      <c r="L674" s="113">
        <v>62031</v>
      </c>
      <c r="M674" s="113" t="s">
        <v>2266</v>
      </c>
      <c r="N674" s="370"/>
    </row>
    <row r="675" spans="1:14">
      <c r="A675" s="113" t="s">
        <v>964</v>
      </c>
      <c r="B675" s="113" t="s">
        <v>388</v>
      </c>
      <c r="C675" s="113">
        <v>468.95</v>
      </c>
      <c r="D675" s="113">
        <v>469.35</v>
      </c>
      <c r="E675" s="113">
        <v>467.05</v>
      </c>
      <c r="F675" s="113">
        <v>468.05</v>
      </c>
      <c r="G675" s="113">
        <v>468</v>
      </c>
      <c r="H675" s="113">
        <v>467.25</v>
      </c>
      <c r="I675" s="113">
        <v>9394</v>
      </c>
      <c r="J675" s="113">
        <v>4397268.5999999996</v>
      </c>
      <c r="K675" s="115">
        <v>43399</v>
      </c>
      <c r="L675" s="113">
        <v>362</v>
      </c>
      <c r="M675" s="113" t="s">
        <v>965</v>
      </c>
      <c r="N675" s="370"/>
    </row>
    <row r="676" spans="1:14">
      <c r="A676" s="113" t="s">
        <v>1973</v>
      </c>
      <c r="B676" s="113" t="s">
        <v>388</v>
      </c>
      <c r="C676" s="113">
        <v>291</v>
      </c>
      <c r="D676" s="113">
        <v>294.5</v>
      </c>
      <c r="E676" s="113">
        <v>291</v>
      </c>
      <c r="F676" s="113">
        <v>292.10000000000002</v>
      </c>
      <c r="G676" s="113">
        <v>292.10000000000002</v>
      </c>
      <c r="H676" s="113">
        <v>291.95</v>
      </c>
      <c r="I676" s="113">
        <v>2548</v>
      </c>
      <c r="J676" s="113">
        <v>741599.1</v>
      </c>
      <c r="K676" s="115">
        <v>43399</v>
      </c>
      <c r="L676" s="113">
        <v>8</v>
      </c>
      <c r="M676" s="113" t="s">
        <v>1974</v>
      </c>
      <c r="N676" s="370"/>
    </row>
    <row r="677" spans="1:14">
      <c r="A677" s="113" t="s">
        <v>191</v>
      </c>
      <c r="B677" s="113" t="s">
        <v>388</v>
      </c>
      <c r="C677" s="113">
        <v>264.5</v>
      </c>
      <c r="D677" s="113">
        <v>268.45</v>
      </c>
      <c r="E677" s="113">
        <v>261.85000000000002</v>
      </c>
      <c r="F677" s="113">
        <v>265</v>
      </c>
      <c r="G677" s="113">
        <v>265</v>
      </c>
      <c r="H677" s="113">
        <v>265</v>
      </c>
      <c r="I677" s="113">
        <v>2293262</v>
      </c>
      <c r="J677" s="113">
        <v>607312851.5</v>
      </c>
      <c r="K677" s="115">
        <v>43399</v>
      </c>
      <c r="L677" s="113">
        <v>23982</v>
      </c>
      <c r="M677" s="113" t="s">
        <v>966</v>
      </c>
      <c r="N677" s="370"/>
    </row>
    <row r="678" spans="1:14">
      <c r="A678" s="113" t="s">
        <v>95</v>
      </c>
      <c r="B678" s="113" t="s">
        <v>388</v>
      </c>
      <c r="C678" s="113">
        <v>645.29999999999995</v>
      </c>
      <c r="D678" s="113">
        <v>648.70000000000005</v>
      </c>
      <c r="E678" s="113">
        <v>629.9</v>
      </c>
      <c r="F678" s="113">
        <v>633.6</v>
      </c>
      <c r="G678" s="113">
        <v>634.04999999999995</v>
      </c>
      <c r="H678" s="113">
        <v>648.75</v>
      </c>
      <c r="I678" s="113">
        <v>5464141</v>
      </c>
      <c r="J678" s="113">
        <v>3477864472.1500001</v>
      </c>
      <c r="K678" s="115">
        <v>43399</v>
      </c>
      <c r="L678" s="113">
        <v>111447</v>
      </c>
      <c r="M678" s="113" t="s">
        <v>967</v>
      </c>
      <c r="N678" s="370"/>
    </row>
    <row r="679" spans="1:14">
      <c r="A679" s="113" t="s">
        <v>968</v>
      </c>
      <c r="B679" s="113" t="s">
        <v>388</v>
      </c>
      <c r="C679" s="113">
        <v>514.35</v>
      </c>
      <c r="D679" s="113">
        <v>521.25</v>
      </c>
      <c r="E679" s="113">
        <v>513.54999999999995</v>
      </c>
      <c r="F679" s="113">
        <v>516.70000000000005</v>
      </c>
      <c r="G679" s="113">
        <v>516</v>
      </c>
      <c r="H679" s="113">
        <v>520.75</v>
      </c>
      <c r="I679" s="113">
        <v>4723</v>
      </c>
      <c r="J679" s="113">
        <v>2443808.15</v>
      </c>
      <c r="K679" s="115">
        <v>43399</v>
      </c>
      <c r="L679" s="113">
        <v>424</v>
      </c>
      <c r="M679" s="113" t="s">
        <v>969</v>
      </c>
      <c r="N679" s="370"/>
    </row>
    <row r="680" spans="1:14">
      <c r="A680" s="113" t="s">
        <v>971</v>
      </c>
      <c r="B680" s="113" t="s">
        <v>388</v>
      </c>
      <c r="C680" s="113">
        <v>202.25</v>
      </c>
      <c r="D680" s="113">
        <v>219.8</v>
      </c>
      <c r="E680" s="113">
        <v>200.35</v>
      </c>
      <c r="F680" s="113">
        <v>214.95</v>
      </c>
      <c r="G680" s="113">
        <v>215.35</v>
      </c>
      <c r="H680" s="113">
        <v>202.25</v>
      </c>
      <c r="I680" s="113">
        <v>96874</v>
      </c>
      <c r="J680" s="113">
        <v>20368132.449999999</v>
      </c>
      <c r="K680" s="115">
        <v>43399</v>
      </c>
      <c r="L680" s="113">
        <v>3637</v>
      </c>
      <c r="M680" s="113" t="s">
        <v>972</v>
      </c>
      <c r="N680" s="370"/>
    </row>
    <row r="681" spans="1:14">
      <c r="A681" s="113" t="s">
        <v>973</v>
      </c>
      <c r="B681" s="113" t="s">
        <v>388</v>
      </c>
      <c r="C681" s="113">
        <v>82.45</v>
      </c>
      <c r="D681" s="113">
        <v>82.45</v>
      </c>
      <c r="E681" s="113">
        <v>76.25</v>
      </c>
      <c r="F681" s="113">
        <v>78.3</v>
      </c>
      <c r="G681" s="113">
        <v>78</v>
      </c>
      <c r="H681" s="113">
        <v>80.599999999999994</v>
      </c>
      <c r="I681" s="113">
        <v>114590</v>
      </c>
      <c r="J681" s="113">
        <v>8983096.5</v>
      </c>
      <c r="K681" s="115">
        <v>43399</v>
      </c>
      <c r="L681" s="113">
        <v>1826</v>
      </c>
      <c r="M681" s="113" t="s">
        <v>974</v>
      </c>
      <c r="N681" s="370"/>
    </row>
    <row r="682" spans="1:14">
      <c r="A682" s="113" t="s">
        <v>975</v>
      </c>
      <c r="B682" s="113" t="s">
        <v>388</v>
      </c>
      <c r="C682" s="113">
        <v>398</v>
      </c>
      <c r="D682" s="113">
        <v>398.05</v>
      </c>
      <c r="E682" s="113">
        <v>391.05</v>
      </c>
      <c r="F682" s="113">
        <v>394</v>
      </c>
      <c r="G682" s="113">
        <v>396</v>
      </c>
      <c r="H682" s="113">
        <v>399.05</v>
      </c>
      <c r="I682" s="113">
        <v>12165</v>
      </c>
      <c r="J682" s="113">
        <v>4795857</v>
      </c>
      <c r="K682" s="115">
        <v>43399</v>
      </c>
      <c r="L682" s="113">
        <v>332</v>
      </c>
      <c r="M682" s="113" t="s">
        <v>976</v>
      </c>
      <c r="N682" s="370"/>
    </row>
    <row r="683" spans="1:14">
      <c r="A683" s="113" t="s">
        <v>3581</v>
      </c>
      <c r="B683" s="113" t="s">
        <v>388</v>
      </c>
      <c r="C683" s="113">
        <v>65</v>
      </c>
      <c r="D683" s="113">
        <v>67</v>
      </c>
      <c r="E683" s="113">
        <v>64.05</v>
      </c>
      <c r="F683" s="113">
        <v>65.599999999999994</v>
      </c>
      <c r="G683" s="113">
        <v>65.95</v>
      </c>
      <c r="H683" s="113">
        <v>64.3</v>
      </c>
      <c r="I683" s="113">
        <v>6188</v>
      </c>
      <c r="J683" s="113">
        <v>405853.2</v>
      </c>
      <c r="K683" s="115">
        <v>43399</v>
      </c>
      <c r="L683" s="113">
        <v>69</v>
      </c>
      <c r="M683" s="113" t="s">
        <v>2423</v>
      </c>
      <c r="N683" s="370"/>
    </row>
    <row r="684" spans="1:14">
      <c r="A684" s="113" t="s">
        <v>3070</v>
      </c>
      <c r="B684" s="113" t="s">
        <v>2767</v>
      </c>
      <c r="C684" s="113">
        <v>1.9</v>
      </c>
      <c r="D684" s="113">
        <v>1.9</v>
      </c>
      <c r="E684" s="113">
        <v>1.9</v>
      </c>
      <c r="F684" s="113">
        <v>1.9</v>
      </c>
      <c r="G684" s="113">
        <v>1.9</v>
      </c>
      <c r="H684" s="113">
        <v>1.9</v>
      </c>
      <c r="I684" s="113">
        <v>1</v>
      </c>
      <c r="J684" s="113">
        <v>1.9</v>
      </c>
      <c r="K684" s="115">
        <v>43399</v>
      </c>
      <c r="L684" s="113">
        <v>1</v>
      </c>
      <c r="M684" s="113" t="s">
        <v>3071</v>
      </c>
      <c r="N684" s="370"/>
    </row>
    <row r="685" spans="1:14">
      <c r="A685" s="113" t="s">
        <v>977</v>
      </c>
      <c r="B685" s="113" t="s">
        <v>388</v>
      </c>
      <c r="C685" s="113">
        <v>214.5</v>
      </c>
      <c r="D685" s="113">
        <v>234.9</v>
      </c>
      <c r="E685" s="113">
        <v>209</v>
      </c>
      <c r="F685" s="113">
        <v>229.1</v>
      </c>
      <c r="G685" s="113">
        <v>229.95</v>
      </c>
      <c r="H685" s="113">
        <v>213.5</v>
      </c>
      <c r="I685" s="113">
        <v>2012903</v>
      </c>
      <c r="J685" s="113">
        <v>456756380.14999998</v>
      </c>
      <c r="K685" s="115">
        <v>43399</v>
      </c>
      <c r="L685" s="113">
        <v>38644</v>
      </c>
      <c r="M685" s="113" t="s">
        <v>978</v>
      </c>
      <c r="N685" s="370"/>
    </row>
    <row r="686" spans="1:14">
      <c r="A686" s="113" t="s">
        <v>3248</v>
      </c>
      <c r="B686" s="113" t="s">
        <v>388</v>
      </c>
      <c r="C686" s="113">
        <v>39.799999999999997</v>
      </c>
      <c r="D686" s="113">
        <v>39.9</v>
      </c>
      <c r="E686" s="113">
        <v>38.049999999999997</v>
      </c>
      <c r="F686" s="113">
        <v>39.9</v>
      </c>
      <c r="G686" s="113">
        <v>39.9</v>
      </c>
      <c r="H686" s="113">
        <v>38</v>
      </c>
      <c r="I686" s="113">
        <v>10320</v>
      </c>
      <c r="J686" s="113">
        <v>405736.4</v>
      </c>
      <c r="K686" s="115">
        <v>43399</v>
      </c>
      <c r="L686" s="113">
        <v>50</v>
      </c>
      <c r="M686" s="113" t="s">
        <v>3249</v>
      </c>
      <c r="N686" s="370"/>
    </row>
    <row r="687" spans="1:14">
      <c r="A687" s="113" t="s">
        <v>3250</v>
      </c>
      <c r="B687" s="113" t="s">
        <v>388</v>
      </c>
      <c r="C687" s="113">
        <v>13.55</v>
      </c>
      <c r="D687" s="113">
        <v>13.75</v>
      </c>
      <c r="E687" s="113">
        <v>13.55</v>
      </c>
      <c r="F687" s="113">
        <v>13.55</v>
      </c>
      <c r="G687" s="113">
        <v>13.55</v>
      </c>
      <c r="H687" s="113">
        <v>13.75</v>
      </c>
      <c r="I687" s="113">
        <v>1003</v>
      </c>
      <c r="J687" s="113">
        <v>13594.45</v>
      </c>
      <c r="K687" s="115">
        <v>43399</v>
      </c>
      <c r="L687" s="113">
        <v>19</v>
      </c>
      <c r="M687" s="113" t="s">
        <v>3251</v>
      </c>
      <c r="N687" s="370"/>
    </row>
    <row r="688" spans="1:14">
      <c r="A688" s="113" t="s">
        <v>96</v>
      </c>
      <c r="B688" s="113" t="s">
        <v>388</v>
      </c>
      <c r="C688" s="113">
        <v>13.15</v>
      </c>
      <c r="D688" s="113">
        <v>14.5</v>
      </c>
      <c r="E688" s="113">
        <v>13</v>
      </c>
      <c r="F688" s="113">
        <v>13.95</v>
      </c>
      <c r="G688" s="113">
        <v>13.9</v>
      </c>
      <c r="H688" s="113">
        <v>13.05</v>
      </c>
      <c r="I688" s="113">
        <v>2418538</v>
      </c>
      <c r="J688" s="113">
        <v>33444328.449999999</v>
      </c>
      <c r="K688" s="115">
        <v>43399</v>
      </c>
      <c r="L688" s="113">
        <v>4212</v>
      </c>
      <c r="M688" s="113" t="s">
        <v>3252</v>
      </c>
      <c r="N688" s="370"/>
    </row>
    <row r="689" spans="1:14">
      <c r="A689" s="113" t="s">
        <v>97</v>
      </c>
      <c r="B689" s="113" t="s">
        <v>388</v>
      </c>
      <c r="C689" s="113">
        <v>139.25</v>
      </c>
      <c r="D689" s="113">
        <v>139.9</v>
      </c>
      <c r="E689" s="113">
        <v>135.1</v>
      </c>
      <c r="F689" s="113">
        <v>137.65</v>
      </c>
      <c r="G689" s="113">
        <v>137.94999999999999</v>
      </c>
      <c r="H689" s="113">
        <v>140.1</v>
      </c>
      <c r="I689" s="113">
        <v>9714145</v>
      </c>
      <c r="J689" s="113">
        <v>1337504755.75</v>
      </c>
      <c r="K689" s="115">
        <v>43399</v>
      </c>
      <c r="L689" s="113">
        <v>67184</v>
      </c>
      <c r="M689" s="113" t="s">
        <v>3253</v>
      </c>
      <c r="N689" s="370"/>
    </row>
    <row r="690" spans="1:14">
      <c r="A690" s="113" t="s">
        <v>3254</v>
      </c>
      <c r="B690" s="113" t="s">
        <v>388</v>
      </c>
      <c r="C690" s="113">
        <v>121.75</v>
      </c>
      <c r="D690" s="113">
        <v>123.7</v>
      </c>
      <c r="E690" s="113">
        <v>118.65</v>
      </c>
      <c r="F690" s="113">
        <v>119.2</v>
      </c>
      <c r="G690" s="113">
        <v>119</v>
      </c>
      <c r="H690" s="113">
        <v>120.35</v>
      </c>
      <c r="I690" s="113">
        <v>110796</v>
      </c>
      <c r="J690" s="113">
        <v>13400144.15</v>
      </c>
      <c r="K690" s="115">
        <v>43399</v>
      </c>
      <c r="L690" s="113">
        <v>1262</v>
      </c>
      <c r="M690" s="113" t="s">
        <v>3255</v>
      </c>
      <c r="N690" s="370"/>
    </row>
    <row r="691" spans="1:14">
      <c r="A691" s="113" t="s">
        <v>3256</v>
      </c>
      <c r="B691" s="113" t="s">
        <v>388</v>
      </c>
      <c r="C691" s="113">
        <v>451.95</v>
      </c>
      <c r="D691" s="113">
        <v>468</v>
      </c>
      <c r="E691" s="113">
        <v>447.25</v>
      </c>
      <c r="F691" s="113">
        <v>452.65</v>
      </c>
      <c r="G691" s="113">
        <v>454</v>
      </c>
      <c r="H691" s="113">
        <v>452</v>
      </c>
      <c r="I691" s="113">
        <v>80573</v>
      </c>
      <c r="J691" s="113">
        <v>36817836.350000001</v>
      </c>
      <c r="K691" s="115">
        <v>43399</v>
      </c>
      <c r="L691" s="113">
        <v>3704</v>
      </c>
      <c r="M691" s="113" t="s">
        <v>3257</v>
      </c>
      <c r="N691" s="370"/>
    </row>
    <row r="692" spans="1:14">
      <c r="A692" s="113" t="s">
        <v>201</v>
      </c>
      <c r="B692" s="113" t="s">
        <v>388</v>
      </c>
      <c r="C692" s="113">
        <v>637</v>
      </c>
      <c r="D692" s="113">
        <v>656.65</v>
      </c>
      <c r="E692" s="113">
        <v>631</v>
      </c>
      <c r="F692" s="113">
        <v>653.75</v>
      </c>
      <c r="G692" s="113">
        <v>655</v>
      </c>
      <c r="H692" s="113">
        <v>643.79999999999995</v>
      </c>
      <c r="I692" s="113">
        <v>69446</v>
      </c>
      <c r="J692" s="113">
        <v>45109701.25</v>
      </c>
      <c r="K692" s="115">
        <v>43399</v>
      </c>
      <c r="L692" s="113">
        <v>5820</v>
      </c>
      <c r="M692" s="113" t="s">
        <v>3258</v>
      </c>
      <c r="N692" s="370"/>
    </row>
    <row r="693" spans="1:14">
      <c r="A693" s="113" t="s">
        <v>98</v>
      </c>
      <c r="B693" s="113" t="s">
        <v>388</v>
      </c>
      <c r="C693" s="113">
        <v>120.5</v>
      </c>
      <c r="D693" s="113">
        <v>123.2</v>
      </c>
      <c r="E693" s="113">
        <v>117.4</v>
      </c>
      <c r="F693" s="113">
        <v>122.2</v>
      </c>
      <c r="G693" s="113">
        <v>121.4</v>
      </c>
      <c r="H693" s="113">
        <v>120.4</v>
      </c>
      <c r="I693" s="113">
        <v>1689096</v>
      </c>
      <c r="J693" s="113">
        <v>204006210.19999999</v>
      </c>
      <c r="K693" s="115">
        <v>43399</v>
      </c>
      <c r="L693" s="113">
        <v>14195</v>
      </c>
      <c r="M693" s="113" t="s">
        <v>979</v>
      </c>
      <c r="N693" s="370"/>
    </row>
    <row r="694" spans="1:14">
      <c r="A694" s="113" t="s">
        <v>3425</v>
      </c>
      <c r="B694" s="113" t="s">
        <v>388</v>
      </c>
      <c r="C694" s="113">
        <v>343.2</v>
      </c>
      <c r="D694" s="113">
        <v>353</v>
      </c>
      <c r="E694" s="113">
        <v>340.95</v>
      </c>
      <c r="F694" s="113">
        <v>346.55</v>
      </c>
      <c r="G694" s="113">
        <v>347</v>
      </c>
      <c r="H694" s="113">
        <v>342.7</v>
      </c>
      <c r="I694" s="113">
        <v>61398</v>
      </c>
      <c r="J694" s="113">
        <v>21250700.600000001</v>
      </c>
      <c r="K694" s="115">
        <v>43399</v>
      </c>
      <c r="L694" s="113">
        <v>2066</v>
      </c>
      <c r="M694" s="113" t="s">
        <v>3426</v>
      </c>
      <c r="N694" s="370"/>
    </row>
    <row r="695" spans="1:14">
      <c r="A695" s="113" t="s">
        <v>2677</v>
      </c>
      <c r="B695" s="113" t="s">
        <v>388</v>
      </c>
      <c r="C695" s="113">
        <v>238.95</v>
      </c>
      <c r="D695" s="113">
        <v>245</v>
      </c>
      <c r="E695" s="113">
        <v>236.05</v>
      </c>
      <c r="F695" s="113">
        <v>239.6</v>
      </c>
      <c r="G695" s="113">
        <v>239.65</v>
      </c>
      <c r="H695" s="113">
        <v>239.85</v>
      </c>
      <c r="I695" s="113">
        <v>125733</v>
      </c>
      <c r="J695" s="113">
        <v>30246333.800000001</v>
      </c>
      <c r="K695" s="115">
        <v>43399</v>
      </c>
      <c r="L695" s="113">
        <v>8744</v>
      </c>
      <c r="M695" s="113" t="s">
        <v>2678</v>
      </c>
      <c r="N695" s="370"/>
    </row>
    <row r="696" spans="1:14">
      <c r="A696" s="113" t="s">
        <v>3259</v>
      </c>
      <c r="B696" s="113" t="s">
        <v>388</v>
      </c>
      <c r="C696" s="113">
        <v>120.75</v>
      </c>
      <c r="D696" s="113">
        <v>120.75</v>
      </c>
      <c r="E696" s="113">
        <v>117.8</v>
      </c>
      <c r="F696" s="113">
        <v>117.8</v>
      </c>
      <c r="G696" s="113">
        <v>117.8</v>
      </c>
      <c r="H696" s="113">
        <v>124</v>
      </c>
      <c r="I696" s="113">
        <v>10614</v>
      </c>
      <c r="J696" s="113">
        <v>1252026.45</v>
      </c>
      <c r="K696" s="115">
        <v>43399</v>
      </c>
      <c r="L696" s="113">
        <v>126</v>
      </c>
      <c r="M696" s="113" t="s">
        <v>3260</v>
      </c>
      <c r="N696" s="370"/>
    </row>
    <row r="697" spans="1:14">
      <c r="A697" s="113" t="s">
        <v>3261</v>
      </c>
      <c r="B697" s="113" t="s">
        <v>388</v>
      </c>
      <c r="C697" s="113">
        <v>5.5</v>
      </c>
      <c r="D697" s="113">
        <v>5.8</v>
      </c>
      <c r="E697" s="113">
        <v>5.5</v>
      </c>
      <c r="F697" s="113">
        <v>5.55</v>
      </c>
      <c r="G697" s="113">
        <v>5.5</v>
      </c>
      <c r="H697" s="113">
        <v>5.65</v>
      </c>
      <c r="I697" s="113">
        <v>4743</v>
      </c>
      <c r="J697" s="113">
        <v>26669.75</v>
      </c>
      <c r="K697" s="115">
        <v>43399</v>
      </c>
      <c r="L697" s="113">
        <v>18</v>
      </c>
      <c r="M697" s="113" t="s">
        <v>3262</v>
      </c>
      <c r="N697" s="370"/>
    </row>
    <row r="698" spans="1:14">
      <c r="A698" s="113" t="s">
        <v>99</v>
      </c>
      <c r="B698" s="113" t="s">
        <v>388</v>
      </c>
      <c r="C698" s="113">
        <v>289.7</v>
      </c>
      <c r="D698" s="113">
        <v>289.8</v>
      </c>
      <c r="E698" s="113">
        <v>276</v>
      </c>
      <c r="F698" s="113">
        <v>280.89999999999998</v>
      </c>
      <c r="G698" s="113">
        <v>279.89999999999998</v>
      </c>
      <c r="H698" s="113">
        <v>287.55</v>
      </c>
      <c r="I698" s="113">
        <v>21475541</v>
      </c>
      <c r="J698" s="113">
        <v>6041259667.6999998</v>
      </c>
      <c r="K698" s="115">
        <v>43399</v>
      </c>
      <c r="L698" s="113">
        <v>186898</v>
      </c>
      <c r="M698" s="113" t="s">
        <v>3263</v>
      </c>
      <c r="N698" s="370"/>
    </row>
    <row r="699" spans="1:14">
      <c r="A699" s="113" t="s">
        <v>2045</v>
      </c>
      <c r="B699" s="113" t="s">
        <v>388</v>
      </c>
      <c r="C699" s="113">
        <v>280.55</v>
      </c>
      <c r="D699" s="113">
        <v>281</v>
      </c>
      <c r="E699" s="113">
        <v>274.64999999999998</v>
      </c>
      <c r="F699" s="113">
        <v>275.75</v>
      </c>
      <c r="G699" s="113">
        <v>275</v>
      </c>
      <c r="H699" s="113">
        <v>279.60000000000002</v>
      </c>
      <c r="I699" s="113">
        <v>7552</v>
      </c>
      <c r="J699" s="113">
        <v>2097474.1</v>
      </c>
      <c r="K699" s="115">
        <v>43399</v>
      </c>
      <c r="L699" s="113">
        <v>387</v>
      </c>
      <c r="M699" s="113" t="s">
        <v>3264</v>
      </c>
      <c r="N699" s="370"/>
    </row>
    <row r="700" spans="1:14">
      <c r="A700" s="113" t="s">
        <v>980</v>
      </c>
      <c r="B700" s="113" t="s">
        <v>388</v>
      </c>
      <c r="C700" s="113">
        <v>110.95</v>
      </c>
      <c r="D700" s="113">
        <v>111.3</v>
      </c>
      <c r="E700" s="113">
        <v>109.65</v>
      </c>
      <c r="F700" s="113">
        <v>110.1</v>
      </c>
      <c r="G700" s="113">
        <v>110</v>
      </c>
      <c r="H700" s="113">
        <v>111.2</v>
      </c>
      <c r="I700" s="113">
        <v>83302</v>
      </c>
      <c r="J700" s="113">
        <v>9168994.4000000004</v>
      </c>
      <c r="K700" s="115">
        <v>43399</v>
      </c>
      <c r="L700" s="113">
        <v>1424</v>
      </c>
      <c r="M700" s="113" t="s">
        <v>981</v>
      </c>
      <c r="N700" s="370"/>
    </row>
    <row r="701" spans="1:14">
      <c r="A701" s="113" t="s">
        <v>982</v>
      </c>
      <c r="B701" s="113" t="s">
        <v>388</v>
      </c>
      <c r="C701" s="113">
        <v>75.95</v>
      </c>
      <c r="D701" s="113">
        <v>75.95</v>
      </c>
      <c r="E701" s="113">
        <v>69.349999999999994</v>
      </c>
      <c r="F701" s="113">
        <v>73.599999999999994</v>
      </c>
      <c r="G701" s="113">
        <v>73.349999999999994</v>
      </c>
      <c r="H701" s="113">
        <v>75.599999999999994</v>
      </c>
      <c r="I701" s="113">
        <v>337807</v>
      </c>
      <c r="J701" s="113">
        <v>24942908.5</v>
      </c>
      <c r="K701" s="115">
        <v>43399</v>
      </c>
      <c r="L701" s="113">
        <v>2995</v>
      </c>
      <c r="M701" s="113" t="s">
        <v>983</v>
      </c>
      <c r="N701" s="370"/>
    </row>
    <row r="702" spans="1:14">
      <c r="A702" s="113" t="s">
        <v>3265</v>
      </c>
      <c r="B702" s="113" t="s">
        <v>388</v>
      </c>
      <c r="C702" s="113">
        <v>7.05</v>
      </c>
      <c r="D702" s="113">
        <v>7.4</v>
      </c>
      <c r="E702" s="113">
        <v>6.9</v>
      </c>
      <c r="F702" s="113">
        <v>7.4</v>
      </c>
      <c r="G702" s="113">
        <v>7.4</v>
      </c>
      <c r="H702" s="113">
        <v>7.05</v>
      </c>
      <c r="I702" s="113">
        <v>313785</v>
      </c>
      <c r="J702" s="113">
        <v>2282229.25</v>
      </c>
      <c r="K702" s="115">
        <v>43399</v>
      </c>
      <c r="L702" s="113">
        <v>381</v>
      </c>
      <c r="M702" s="113" t="s">
        <v>3266</v>
      </c>
      <c r="N702" s="370"/>
    </row>
    <row r="703" spans="1:14">
      <c r="A703" s="113" t="s">
        <v>984</v>
      </c>
      <c r="B703" s="113" t="s">
        <v>388</v>
      </c>
      <c r="C703" s="113">
        <v>121.05</v>
      </c>
      <c r="D703" s="113">
        <v>124.45</v>
      </c>
      <c r="E703" s="113">
        <v>121.05</v>
      </c>
      <c r="F703" s="113">
        <v>123.85</v>
      </c>
      <c r="G703" s="113">
        <v>122.95</v>
      </c>
      <c r="H703" s="113">
        <v>123.1</v>
      </c>
      <c r="I703" s="113">
        <v>573</v>
      </c>
      <c r="J703" s="113">
        <v>70854.850000000006</v>
      </c>
      <c r="K703" s="115">
        <v>43399</v>
      </c>
      <c r="L703" s="113">
        <v>25</v>
      </c>
      <c r="M703" s="113" t="s">
        <v>985</v>
      </c>
      <c r="N703" s="370"/>
    </row>
    <row r="704" spans="1:14">
      <c r="A704" s="113" t="s">
        <v>2531</v>
      </c>
      <c r="B704" s="113" t="s">
        <v>388</v>
      </c>
      <c r="C704" s="113">
        <v>1.2</v>
      </c>
      <c r="D704" s="113">
        <v>1.25</v>
      </c>
      <c r="E704" s="113">
        <v>1.2</v>
      </c>
      <c r="F704" s="113">
        <v>1.2</v>
      </c>
      <c r="G704" s="113">
        <v>1.2</v>
      </c>
      <c r="H704" s="113">
        <v>1.25</v>
      </c>
      <c r="I704" s="113">
        <v>265324</v>
      </c>
      <c r="J704" s="113">
        <v>318894.34999999998</v>
      </c>
      <c r="K704" s="115">
        <v>43399</v>
      </c>
      <c r="L704" s="113">
        <v>106</v>
      </c>
      <c r="M704" s="113" t="s">
        <v>2532</v>
      </c>
      <c r="N704" s="370"/>
    </row>
    <row r="705" spans="1:14">
      <c r="A705" s="113" t="s">
        <v>3734</v>
      </c>
      <c r="B705" s="113" t="s">
        <v>388</v>
      </c>
      <c r="C705" s="113">
        <v>2845</v>
      </c>
      <c r="D705" s="113">
        <v>2920</v>
      </c>
      <c r="E705" s="113">
        <v>2845</v>
      </c>
      <c r="F705" s="113">
        <v>2920</v>
      </c>
      <c r="G705" s="113">
        <v>2920</v>
      </c>
      <c r="H705" s="113">
        <v>2866</v>
      </c>
      <c r="I705" s="113">
        <v>97</v>
      </c>
      <c r="J705" s="113">
        <v>279368.25</v>
      </c>
      <c r="K705" s="115">
        <v>43399</v>
      </c>
      <c r="L705" s="113">
        <v>46</v>
      </c>
      <c r="M705" s="113" t="s">
        <v>3735</v>
      </c>
      <c r="N705" s="370"/>
    </row>
    <row r="706" spans="1:14">
      <c r="A706" s="113" t="s">
        <v>3736</v>
      </c>
      <c r="B706" s="113" t="s">
        <v>388</v>
      </c>
      <c r="C706" s="113">
        <v>1001.05</v>
      </c>
      <c r="D706" s="113">
        <v>1001.05</v>
      </c>
      <c r="E706" s="113">
        <v>1001.05</v>
      </c>
      <c r="F706" s="113">
        <v>1001.05</v>
      </c>
      <c r="G706" s="113">
        <v>1001.05</v>
      </c>
      <c r="H706" s="113">
        <v>1087</v>
      </c>
      <c r="I706" s="113">
        <v>2</v>
      </c>
      <c r="J706" s="113">
        <v>2002.1</v>
      </c>
      <c r="K706" s="115">
        <v>43399</v>
      </c>
      <c r="L706" s="113">
        <v>1</v>
      </c>
      <c r="M706" s="113" t="s">
        <v>3737</v>
      </c>
      <c r="N706" s="370"/>
    </row>
    <row r="707" spans="1:14">
      <c r="A707" s="113" t="s">
        <v>2377</v>
      </c>
      <c r="B707" s="113" t="s">
        <v>388</v>
      </c>
      <c r="C707" s="113">
        <v>67</v>
      </c>
      <c r="D707" s="113">
        <v>69.599999999999994</v>
      </c>
      <c r="E707" s="113">
        <v>66.5</v>
      </c>
      <c r="F707" s="113">
        <v>67.3</v>
      </c>
      <c r="G707" s="113">
        <v>66.599999999999994</v>
      </c>
      <c r="H707" s="113">
        <v>67.2</v>
      </c>
      <c r="I707" s="113">
        <v>25312</v>
      </c>
      <c r="J707" s="113">
        <v>1723890.2</v>
      </c>
      <c r="K707" s="115">
        <v>43399</v>
      </c>
      <c r="L707" s="113">
        <v>473</v>
      </c>
      <c r="M707" s="113" t="s">
        <v>2378</v>
      </c>
      <c r="N707" s="370"/>
    </row>
    <row r="708" spans="1:14">
      <c r="A708" s="113" t="s">
        <v>202</v>
      </c>
      <c r="B708" s="113" t="s">
        <v>388</v>
      </c>
      <c r="C708" s="113">
        <v>39</v>
      </c>
      <c r="D708" s="113">
        <v>39.85</v>
      </c>
      <c r="E708" s="113">
        <v>38.65</v>
      </c>
      <c r="F708" s="113">
        <v>39</v>
      </c>
      <c r="G708" s="113">
        <v>39.200000000000003</v>
      </c>
      <c r="H708" s="113">
        <v>38.75</v>
      </c>
      <c r="I708" s="113">
        <v>370223</v>
      </c>
      <c r="J708" s="113">
        <v>14488890.4</v>
      </c>
      <c r="K708" s="115">
        <v>43399</v>
      </c>
      <c r="L708" s="113">
        <v>2784</v>
      </c>
      <c r="M708" s="113" t="s">
        <v>986</v>
      </c>
      <c r="N708" s="370"/>
    </row>
    <row r="709" spans="1:14">
      <c r="A709" s="113" t="s">
        <v>987</v>
      </c>
      <c r="B709" s="113" t="s">
        <v>388</v>
      </c>
      <c r="C709" s="113">
        <v>107.85</v>
      </c>
      <c r="D709" s="113">
        <v>110</v>
      </c>
      <c r="E709" s="113">
        <v>106.45</v>
      </c>
      <c r="F709" s="113">
        <v>108.55</v>
      </c>
      <c r="G709" s="113">
        <v>108.95</v>
      </c>
      <c r="H709" s="113">
        <v>106.45</v>
      </c>
      <c r="I709" s="113">
        <v>83595</v>
      </c>
      <c r="J709" s="113">
        <v>9065067.25</v>
      </c>
      <c r="K709" s="115">
        <v>43399</v>
      </c>
      <c r="L709" s="113">
        <v>2179</v>
      </c>
      <c r="M709" s="113" t="s">
        <v>988</v>
      </c>
      <c r="N709" s="370"/>
    </row>
    <row r="710" spans="1:14">
      <c r="A710" s="113" t="s">
        <v>989</v>
      </c>
      <c r="B710" s="113" t="s">
        <v>388</v>
      </c>
      <c r="C710" s="113">
        <v>28</v>
      </c>
      <c r="D710" s="113">
        <v>28.4</v>
      </c>
      <c r="E710" s="113">
        <v>27.75</v>
      </c>
      <c r="F710" s="113">
        <v>27.95</v>
      </c>
      <c r="G710" s="113">
        <v>27.75</v>
      </c>
      <c r="H710" s="113">
        <v>28</v>
      </c>
      <c r="I710" s="113">
        <v>10205</v>
      </c>
      <c r="J710" s="113">
        <v>285609.59999999998</v>
      </c>
      <c r="K710" s="115">
        <v>43399</v>
      </c>
      <c r="L710" s="113">
        <v>51</v>
      </c>
      <c r="M710" s="113" t="s">
        <v>990</v>
      </c>
      <c r="N710" s="370"/>
    </row>
    <row r="711" spans="1:14">
      <c r="A711" s="113" t="s">
        <v>2533</v>
      </c>
      <c r="B711" s="113" t="s">
        <v>2767</v>
      </c>
      <c r="C711" s="113">
        <v>14.95</v>
      </c>
      <c r="D711" s="113">
        <v>15.65</v>
      </c>
      <c r="E711" s="113">
        <v>14.95</v>
      </c>
      <c r="F711" s="113">
        <v>15.65</v>
      </c>
      <c r="G711" s="113">
        <v>15.15</v>
      </c>
      <c r="H711" s="113">
        <v>14.95</v>
      </c>
      <c r="I711" s="113">
        <v>6160</v>
      </c>
      <c r="J711" s="113">
        <v>95048.5</v>
      </c>
      <c r="K711" s="115">
        <v>43399</v>
      </c>
      <c r="L711" s="113">
        <v>29</v>
      </c>
      <c r="M711" s="113" t="s">
        <v>2534</v>
      </c>
      <c r="N711" s="370"/>
    </row>
    <row r="712" spans="1:14">
      <c r="A712" s="113" t="s">
        <v>991</v>
      </c>
      <c r="B712" s="113" t="s">
        <v>388</v>
      </c>
      <c r="C712" s="113">
        <v>98.05</v>
      </c>
      <c r="D712" s="113">
        <v>99.35</v>
      </c>
      <c r="E712" s="113">
        <v>95.65</v>
      </c>
      <c r="F712" s="113">
        <v>96.65</v>
      </c>
      <c r="G712" s="113">
        <v>96.35</v>
      </c>
      <c r="H712" s="113">
        <v>97.6</v>
      </c>
      <c r="I712" s="113">
        <v>683041</v>
      </c>
      <c r="J712" s="113">
        <v>66562409.75</v>
      </c>
      <c r="K712" s="115">
        <v>43399</v>
      </c>
      <c r="L712" s="113">
        <v>5816</v>
      </c>
      <c r="M712" s="113" t="s">
        <v>992</v>
      </c>
      <c r="N712" s="370"/>
    </row>
    <row r="713" spans="1:14">
      <c r="A713" s="113" t="s">
        <v>3460</v>
      </c>
      <c r="B713" s="113" t="s">
        <v>2767</v>
      </c>
      <c r="C713" s="113">
        <v>9.5</v>
      </c>
      <c r="D713" s="113">
        <v>9.5</v>
      </c>
      <c r="E713" s="113">
        <v>9.5</v>
      </c>
      <c r="F713" s="113">
        <v>9.5</v>
      </c>
      <c r="G713" s="113">
        <v>9.5</v>
      </c>
      <c r="H713" s="113">
        <v>10</v>
      </c>
      <c r="I713" s="113">
        <v>3797</v>
      </c>
      <c r="J713" s="113">
        <v>36071.5</v>
      </c>
      <c r="K713" s="115">
        <v>43399</v>
      </c>
      <c r="L713" s="113">
        <v>25</v>
      </c>
      <c r="M713" s="113" t="s">
        <v>3461</v>
      </c>
      <c r="N713" s="370"/>
    </row>
    <row r="714" spans="1:14">
      <c r="A714" s="113" t="s">
        <v>993</v>
      </c>
      <c r="B714" s="113" t="s">
        <v>388</v>
      </c>
      <c r="C714" s="113">
        <v>69.5</v>
      </c>
      <c r="D714" s="113">
        <v>69.599999999999994</v>
      </c>
      <c r="E714" s="113">
        <v>68</v>
      </c>
      <c r="F714" s="113">
        <v>68.099999999999994</v>
      </c>
      <c r="G714" s="113">
        <v>68.05</v>
      </c>
      <c r="H714" s="113">
        <v>69.650000000000006</v>
      </c>
      <c r="I714" s="113">
        <v>498147</v>
      </c>
      <c r="J714" s="113">
        <v>34118742.100000001</v>
      </c>
      <c r="K714" s="115">
        <v>43399</v>
      </c>
      <c r="L714" s="113">
        <v>10721</v>
      </c>
      <c r="M714" s="113" t="s">
        <v>2294</v>
      </c>
      <c r="N714" s="370"/>
    </row>
    <row r="715" spans="1:14">
      <c r="A715" s="113" t="s">
        <v>994</v>
      </c>
      <c r="B715" s="113" t="s">
        <v>388</v>
      </c>
      <c r="C715" s="113">
        <v>208.85</v>
      </c>
      <c r="D715" s="113">
        <v>209.95</v>
      </c>
      <c r="E715" s="113">
        <v>200.2</v>
      </c>
      <c r="F715" s="113">
        <v>204.15</v>
      </c>
      <c r="G715" s="113">
        <v>203.1</v>
      </c>
      <c r="H715" s="113">
        <v>206.5</v>
      </c>
      <c r="I715" s="113">
        <v>8481</v>
      </c>
      <c r="J715" s="113">
        <v>1739995.8</v>
      </c>
      <c r="K715" s="115">
        <v>43399</v>
      </c>
      <c r="L715" s="113">
        <v>617</v>
      </c>
      <c r="M715" s="113" t="s">
        <v>995</v>
      </c>
      <c r="N715" s="370"/>
    </row>
    <row r="716" spans="1:14">
      <c r="A716" s="113" t="s">
        <v>996</v>
      </c>
      <c r="B716" s="113" t="s">
        <v>388</v>
      </c>
      <c r="C716" s="113">
        <v>286</v>
      </c>
      <c r="D716" s="113">
        <v>290</v>
      </c>
      <c r="E716" s="113">
        <v>283</v>
      </c>
      <c r="F716" s="113">
        <v>284.45</v>
      </c>
      <c r="G716" s="113">
        <v>283.5</v>
      </c>
      <c r="H716" s="113">
        <v>292.35000000000002</v>
      </c>
      <c r="I716" s="113">
        <v>9380</v>
      </c>
      <c r="J716" s="113">
        <v>2685147.7</v>
      </c>
      <c r="K716" s="115">
        <v>43399</v>
      </c>
      <c r="L716" s="113">
        <v>764</v>
      </c>
      <c r="M716" s="113" t="s">
        <v>997</v>
      </c>
      <c r="N716" s="370"/>
    </row>
    <row r="717" spans="1:14">
      <c r="A717" s="113" t="s">
        <v>2535</v>
      </c>
      <c r="B717" s="113" t="s">
        <v>388</v>
      </c>
      <c r="C717" s="113">
        <v>4.75</v>
      </c>
      <c r="D717" s="113">
        <v>4.8</v>
      </c>
      <c r="E717" s="113">
        <v>4.55</v>
      </c>
      <c r="F717" s="113">
        <v>4.75</v>
      </c>
      <c r="G717" s="113">
        <v>4.8</v>
      </c>
      <c r="H717" s="113">
        <v>4.7</v>
      </c>
      <c r="I717" s="113">
        <v>42593</v>
      </c>
      <c r="J717" s="113">
        <v>201902.15</v>
      </c>
      <c r="K717" s="115">
        <v>43399</v>
      </c>
      <c r="L717" s="113">
        <v>37</v>
      </c>
      <c r="M717" s="113" t="s">
        <v>2536</v>
      </c>
      <c r="N717" s="370"/>
    </row>
    <row r="718" spans="1:14">
      <c r="A718" s="113" t="s">
        <v>2537</v>
      </c>
      <c r="B718" s="113" t="s">
        <v>388</v>
      </c>
      <c r="C718" s="113">
        <v>83.5</v>
      </c>
      <c r="D718" s="113">
        <v>83.55</v>
      </c>
      <c r="E718" s="113">
        <v>81.3</v>
      </c>
      <c r="F718" s="113">
        <v>82.05</v>
      </c>
      <c r="G718" s="113">
        <v>81.900000000000006</v>
      </c>
      <c r="H718" s="113">
        <v>83.75</v>
      </c>
      <c r="I718" s="113">
        <v>72320</v>
      </c>
      <c r="J718" s="113">
        <v>5951752.1500000004</v>
      </c>
      <c r="K718" s="115">
        <v>43399</v>
      </c>
      <c r="L718" s="113">
        <v>1194</v>
      </c>
      <c r="M718" s="113" t="s">
        <v>2538</v>
      </c>
      <c r="N718" s="370"/>
    </row>
    <row r="719" spans="1:14">
      <c r="A719" s="113" t="s">
        <v>998</v>
      </c>
      <c r="B719" s="113" t="s">
        <v>388</v>
      </c>
      <c r="C719" s="113">
        <v>289.3</v>
      </c>
      <c r="D719" s="113">
        <v>295</v>
      </c>
      <c r="E719" s="113">
        <v>288.8</v>
      </c>
      <c r="F719" s="113">
        <v>291.45</v>
      </c>
      <c r="G719" s="113">
        <v>292</v>
      </c>
      <c r="H719" s="113">
        <v>290.35000000000002</v>
      </c>
      <c r="I719" s="113">
        <v>12971</v>
      </c>
      <c r="J719" s="113">
        <v>3783444.5</v>
      </c>
      <c r="K719" s="115">
        <v>43399</v>
      </c>
      <c r="L719" s="113">
        <v>1241</v>
      </c>
      <c r="M719" s="113" t="s">
        <v>999</v>
      </c>
      <c r="N719" s="370"/>
    </row>
    <row r="720" spans="1:14">
      <c r="A720" s="113" t="s">
        <v>2766</v>
      </c>
      <c r="B720" s="113" t="s">
        <v>2767</v>
      </c>
      <c r="C720" s="113">
        <v>19.850000000000001</v>
      </c>
      <c r="D720" s="113">
        <v>20</v>
      </c>
      <c r="E720" s="113">
        <v>19.3</v>
      </c>
      <c r="F720" s="113">
        <v>19.3</v>
      </c>
      <c r="G720" s="113">
        <v>19.3</v>
      </c>
      <c r="H720" s="113">
        <v>20.3</v>
      </c>
      <c r="I720" s="113">
        <v>124849</v>
      </c>
      <c r="J720" s="113">
        <v>2443168.5499999998</v>
      </c>
      <c r="K720" s="115">
        <v>43399</v>
      </c>
      <c r="L720" s="113">
        <v>334</v>
      </c>
      <c r="M720" s="113" t="s">
        <v>2833</v>
      </c>
      <c r="N720" s="370"/>
    </row>
    <row r="721" spans="1:14">
      <c r="A721" s="113" t="s">
        <v>1000</v>
      </c>
      <c r="B721" s="113" t="s">
        <v>388</v>
      </c>
      <c r="C721" s="113">
        <v>261.75</v>
      </c>
      <c r="D721" s="113">
        <v>266</v>
      </c>
      <c r="E721" s="113">
        <v>258</v>
      </c>
      <c r="F721" s="113">
        <v>259.8</v>
      </c>
      <c r="G721" s="113">
        <v>264</v>
      </c>
      <c r="H721" s="113">
        <v>262.8</v>
      </c>
      <c r="I721" s="113">
        <v>15259</v>
      </c>
      <c r="J721" s="113">
        <v>3978864.25</v>
      </c>
      <c r="K721" s="115">
        <v>43399</v>
      </c>
      <c r="L721" s="113">
        <v>789</v>
      </c>
      <c r="M721" s="113" t="s">
        <v>1001</v>
      </c>
      <c r="N721" s="370"/>
    </row>
    <row r="722" spans="1:14">
      <c r="A722" s="113" t="s">
        <v>1945</v>
      </c>
      <c r="B722" s="113" t="s">
        <v>388</v>
      </c>
      <c r="C722" s="113">
        <v>1645.75</v>
      </c>
      <c r="D722" s="113">
        <v>1645.75</v>
      </c>
      <c r="E722" s="113">
        <v>1581.85</v>
      </c>
      <c r="F722" s="113">
        <v>1594.9</v>
      </c>
      <c r="G722" s="113">
        <v>1609</v>
      </c>
      <c r="H722" s="113">
        <v>1635.2</v>
      </c>
      <c r="I722" s="113">
        <v>1210</v>
      </c>
      <c r="J722" s="113">
        <v>1940817.35</v>
      </c>
      <c r="K722" s="115">
        <v>43399</v>
      </c>
      <c r="L722" s="113">
        <v>310</v>
      </c>
      <c r="M722" s="113" t="s">
        <v>904</v>
      </c>
      <c r="N722" s="370"/>
    </row>
    <row r="723" spans="1:14">
      <c r="A723" s="113" t="s">
        <v>344</v>
      </c>
      <c r="B723" s="113" t="s">
        <v>388</v>
      </c>
      <c r="C723" s="113">
        <v>228</v>
      </c>
      <c r="D723" s="113">
        <v>229.25</v>
      </c>
      <c r="E723" s="113">
        <v>215.1</v>
      </c>
      <c r="F723" s="113">
        <v>217.1</v>
      </c>
      <c r="G723" s="113">
        <v>215.1</v>
      </c>
      <c r="H723" s="113">
        <v>229.15</v>
      </c>
      <c r="I723" s="113">
        <v>4685775</v>
      </c>
      <c r="J723" s="113">
        <v>1043886531.05</v>
      </c>
      <c r="K723" s="115">
        <v>43399</v>
      </c>
      <c r="L723" s="113">
        <v>36458</v>
      </c>
      <c r="M723" s="113" t="s">
        <v>1002</v>
      </c>
      <c r="N723" s="370"/>
    </row>
    <row r="724" spans="1:14">
      <c r="A724" s="113" t="s">
        <v>2144</v>
      </c>
      <c r="B724" s="113" t="s">
        <v>388</v>
      </c>
      <c r="C724" s="113">
        <v>26.75</v>
      </c>
      <c r="D724" s="113">
        <v>26.95</v>
      </c>
      <c r="E724" s="113">
        <v>25.25</v>
      </c>
      <c r="F724" s="113">
        <v>26.5</v>
      </c>
      <c r="G724" s="113">
        <v>26.75</v>
      </c>
      <c r="H724" s="113">
        <v>26.1</v>
      </c>
      <c r="I724" s="113">
        <v>28606</v>
      </c>
      <c r="J724" s="113">
        <v>748204.35</v>
      </c>
      <c r="K724" s="115">
        <v>43399</v>
      </c>
      <c r="L724" s="113">
        <v>269</v>
      </c>
      <c r="M724" s="113" t="s">
        <v>2145</v>
      </c>
      <c r="N724" s="370"/>
    </row>
    <row r="725" spans="1:14">
      <c r="A725" s="113" t="s">
        <v>3833</v>
      </c>
      <c r="B725" s="113" t="s">
        <v>2767</v>
      </c>
      <c r="C725" s="113">
        <v>0.45</v>
      </c>
      <c r="D725" s="113">
        <v>0.45</v>
      </c>
      <c r="E725" s="113">
        <v>0.35</v>
      </c>
      <c r="F725" s="113">
        <v>0.35</v>
      </c>
      <c r="G725" s="113">
        <v>0.35</v>
      </c>
      <c r="H725" s="113">
        <v>0.4</v>
      </c>
      <c r="I725" s="113">
        <v>1011</v>
      </c>
      <c r="J725" s="113">
        <v>354.95</v>
      </c>
      <c r="K725" s="115">
        <v>43399</v>
      </c>
      <c r="L725" s="113">
        <v>3</v>
      </c>
      <c r="M725" s="113" t="s">
        <v>3834</v>
      </c>
      <c r="N725" s="370"/>
    </row>
    <row r="726" spans="1:14">
      <c r="A726" s="113" t="s">
        <v>3267</v>
      </c>
      <c r="B726" s="113" t="s">
        <v>388</v>
      </c>
      <c r="C726" s="113">
        <v>32</v>
      </c>
      <c r="D726" s="113">
        <v>33.700000000000003</v>
      </c>
      <c r="E726" s="113">
        <v>30.5</v>
      </c>
      <c r="F726" s="113">
        <v>31.8</v>
      </c>
      <c r="G726" s="113">
        <v>31.8</v>
      </c>
      <c r="H726" s="113">
        <v>32.85</v>
      </c>
      <c r="I726" s="113">
        <v>4135</v>
      </c>
      <c r="J726" s="113">
        <v>132820.95000000001</v>
      </c>
      <c r="K726" s="115">
        <v>43399</v>
      </c>
      <c r="L726" s="113">
        <v>71</v>
      </c>
      <c r="M726" s="113" t="s">
        <v>3268</v>
      </c>
      <c r="N726" s="370"/>
    </row>
    <row r="727" spans="1:14">
      <c r="A727" s="113" t="s">
        <v>1003</v>
      </c>
      <c r="B727" s="113" t="s">
        <v>388</v>
      </c>
      <c r="C727" s="113">
        <v>253</v>
      </c>
      <c r="D727" s="113">
        <v>276.5</v>
      </c>
      <c r="E727" s="113">
        <v>250.65</v>
      </c>
      <c r="F727" s="113">
        <v>269.05</v>
      </c>
      <c r="G727" s="113">
        <v>270.2</v>
      </c>
      <c r="H727" s="113">
        <v>251.2</v>
      </c>
      <c r="I727" s="113">
        <v>129220</v>
      </c>
      <c r="J727" s="113">
        <v>34713287.100000001</v>
      </c>
      <c r="K727" s="115">
        <v>43399</v>
      </c>
      <c r="L727" s="113">
        <v>3666</v>
      </c>
      <c r="M727" s="113" t="s">
        <v>3269</v>
      </c>
      <c r="N727" s="370"/>
    </row>
    <row r="728" spans="1:14">
      <c r="A728" s="113" t="s">
        <v>1944</v>
      </c>
      <c r="B728" s="113" t="s">
        <v>388</v>
      </c>
      <c r="C728" s="113">
        <v>73.400000000000006</v>
      </c>
      <c r="D728" s="113">
        <v>75.3</v>
      </c>
      <c r="E728" s="113">
        <v>72.05</v>
      </c>
      <c r="F728" s="113">
        <v>73.900000000000006</v>
      </c>
      <c r="G728" s="113">
        <v>73.7</v>
      </c>
      <c r="H728" s="113">
        <v>73.400000000000006</v>
      </c>
      <c r="I728" s="113">
        <v>796519</v>
      </c>
      <c r="J728" s="113">
        <v>58977438.049999997</v>
      </c>
      <c r="K728" s="115">
        <v>43399</v>
      </c>
      <c r="L728" s="113">
        <v>4871</v>
      </c>
      <c r="M728" s="113" t="s">
        <v>3270</v>
      </c>
      <c r="N728" s="370"/>
    </row>
    <row r="729" spans="1:14">
      <c r="A729" s="113" t="s">
        <v>100</v>
      </c>
      <c r="B729" s="113" t="s">
        <v>388</v>
      </c>
      <c r="C729" s="113">
        <v>162.1</v>
      </c>
      <c r="D729" s="113">
        <v>164.65</v>
      </c>
      <c r="E729" s="113">
        <v>157</v>
      </c>
      <c r="F729" s="113">
        <v>161.1</v>
      </c>
      <c r="G729" s="113">
        <v>161</v>
      </c>
      <c r="H729" s="113">
        <v>162.25</v>
      </c>
      <c r="I729" s="113">
        <v>9242298</v>
      </c>
      <c r="J729" s="113">
        <v>1488491518.1500001</v>
      </c>
      <c r="K729" s="115">
        <v>43399</v>
      </c>
      <c r="L729" s="113">
        <v>97453</v>
      </c>
      <c r="M729" s="113" t="s">
        <v>3271</v>
      </c>
      <c r="N729" s="370"/>
    </row>
    <row r="730" spans="1:14">
      <c r="A730" s="113" t="s">
        <v>3272</v>
      </c>
      <c r="B730" s="113" t="s">
        <v>388</v>
      </c>
      <c r="C730" s="113">
        <v>4.2</v>
      </c>
      <c r="D730" s="113">
        <v>4.2</v>
      </c>
      <c r="E730" s="113">
        <v>3.95</v>
      </c>
      <c r="F730" s="113">
        <v>4</v>
      </c>
      <c r="G730" s="113">
        <v>3.95</v>
      </c>
      <c r="H730" s="113">
        <v>4</v>
      </c>
      <c r="I730" s="113">
        <v>21801</v>
      </c>
      <c r="J730" s="113">
        <v>88682.3</v>
      </c>
      <c r="K730" s="115">
        <v>43399</v>
      </c>
      <c r="L730" s="113">
        <v>41</v>
      </c>
      <c r="M730" s="113" t="s">
        <v>3273</v>
      </c>
      <c r="N730" s="370"/>
    </row>
    <row r="731" spans="1:14">
      <c r="A731" s="113" t="s">
        <v>3274</v>
      </c>
      <c r="B731" s="113" t="s">
        <v>388</v>
      </c>
      <c r="C731" s="113">
        <v>115</v>
      </c>
      <c r="D731" s="113">
        <v>117.15</v>
      </c>
      <c r="E731" s="113">
        <v>114.5</v>
      </c>
      <c r="F731" s="113">
        <v>114.75</v>
      </c>
      <c r="G731" s="113">
        <v>114.6</v>
      </c>
      <c r="H731" s="113">
        <v>115</v>
      </c>
      <c r="I731" s="113">
        <v>20637</v>
      </c>
      <c r="J731" s="113">
        <v>2383082.7000000002</v>
      </c>
      <c r="K731" s="115">
        <v>43399</v>
      </c>
      <c r="L731" s="113">
        <v>220</v>
      </c>
      <c r="M731" s="113" t="s">
        <v>3275</v>
      </c>
      <c r="N731" s="370"/>
    </row>
    <row r="732" spans="1:14">
      <c r="A732" s="113" t="s">
        <v>3276</v>
      </c>
      <c r="B732" s="113" t="s">
        <v>388</v>
      </c>
      <c r="C732" s="113">
        <v>307</v>
      </c>
      <c r="D732" s="113">
        <v>307</v>
      </c>
      <c r="E732" s="113">
        <v>284.10000000000002</v>
      </c>
      <c r="F732" s="113">
        <v>284.10000000000002</v>
      </c>
      <c r="G732" s="113">
        <v>284.10000000000002</v>
      </c>
      <c r="H732" s="113">
        <v>299.05</v>
      </c>
      <c r="I732" s="113">
        <v>13704</v>
      </c>
      <c r="J732" s="113">
        <v>3976638.3</v>
      </c>
      <c r="K732" s="115">
        <v>43399</v>
      </c>
      <c r="L732" s="113">
        <v>204</v>
      </c>
      <c r="M732" s="113" t="s">
        <v>3277</v>
      </c>
      <c r="N732" s="370"/>
    </row>
    <row r="733" spans="1:14">
      <c r="A733" s="113" t="s">
        <v>1004</v>
      </c>
      <c r="B733" s="113" t="s">
        <v>388</v>
      </c>
      <c r="C733" s="113">
        <v>42.15</v>
      </c>
      <c r="D733" s="113">
        <v>43.2</v>
      </c>
      <c r="E733" s="113">
        <v>41.05</v>
      </c>
      <c r="F733" s="113">
        <v>42.3</v>
      </c>
      <c r="G733" s="113">
        <v>42.2</v>
      </c>
      <c r="H733" s="113">
        <v>41.35</v>
      </c>
      <c r="I733" s="113">
        <v>28664</v>
      </c>
      <c r="J733" s="113">
        <v>1214643.8999999999</v>
      </c>
      <c r="K733" s="115">
        <v>43399</v>
      </c>
      <c r="L733" s="113">
        <v>262</v>
      </c>
      <c r="M733" s="113" t="s">
        <v>1005</v>
      </c>
      <c r="N733" s="370"/>
    </row>
    <row r="734" spans="1:14">
      <c r="A734" s="113" t="s">
        <v>101</v>
      </c>
      <c r="B734" s="113" t="s">
        <v>388</v>
      </c>
      <c r="C734" s="113">
        <v>65.55</v>
      </c>
      <c r="D734" s="113">
        <v>68.599999999999994</v>
      </c>
      <c r="E734" s="113">
        <v>64.099999999999994</v>
      </c>
      <c r="F734" s="113">
        <v>67.8</v>
      </c>
      <c r="G734" s="113">
        <v>67.8</v>
      </c>
      <c r="H734" s="113">
        <v>65</v>
      </c>
      <c r="I734" s="113">
        <v>5537019</v>
      </c>
      <c r="J734" s="113">
        <v>369933013.64999998</v>
      </c>
      <c r="K734" s="115">
        <v>43399</v>
      </c>
      <c r="L734" s="113">
        <v>18123</v>
      </c>
      <c r="M734" s="113" t="s">
        <v>1006</v>
      </c>
      <c r="N734" s="370"/>
    </row>
    <row r="735" spans="1:14">
      <c r="A735" s="113" t="s">
        <v>2834</v>
      </c>
      <c r="B735" s="113" t="s">
        <v>2767</v>
      </c>
      <c r="C735" s="113">
        <v>17</v>
      </c>
      <c r="D735" s="113">
        <v>18.2</v>
      </c>
      <c r="E735" s="113">
        <v>17</v>
      </c>
      <c r="F735" s="113">
        <v>17.350000000000001</v>
      </c>
      <c r="G735" s="113">
        <v>17.3</v>
      </c>
      <c r="H735" s="113">
        <v>17.5</v>
      </c>
      <c r="I735" s="113">
        <v>2894</v>
      </c>
      <c r="J735" s="113">
        <v>50350.05</v>
      </c>
      <c r="K735" s="115">
        <v>43399</v>
      </c>
      <c r="L735" s="113">
        <v>30</v>
      </c>
      <c r="M735" s="113" t="s">
        <v>2835</v>
      </c>
      <c r="N735" s="370"/>
    </row>
    <row r="736" spans="1:14">
      <c r="A736" s="113" t="s">
        <v>1007</v>
      </c>
      <c r="B736" s="113" t="s">
        <v>388</v>
      </c>
      <c r="C736" s="113">
        <v>676.95</v>
      </c>
      <c r="D736" s="113">
        <v>729.2</v>
      </c>
      <c r="E736" s="113">
        <v>658.1</v>
      </c>
      <c r="F736" s="113">
        <v>676.4</v>
      </c>
      <c r="G736" s="113">
        <v>675</v>
      </c>
      <c r="H736" s="113">
        <v>668.95</v>
      </c>
      <c r="I736" s="113">
        <v>18481</v>
      </c>
      <c r="J736" s="113">
        <v>12469629.65</v>
      </c>
      <c r="K736" s="115">
        <v>43399</v>
      </c>
      <c r="L736" s="113">
        <v>1844</v>
      </c>
      <c r="M736" s="113" t="s">
        <v>1008</v>
      </c>
      <c r="N736" s="370"/>
    </row>
    <row r="737" spans="1:14">
      <c r="A737" s="113" t="s">
        <v>2211</v>
      </c>
      <c r="B737" s="113" t="s">
        <v>388</v>
      </c>
      <c r="C737" s="113">
        <v>118.55</v>
      </c>
      <c r="D737" s="113">
        <v>124.15</v>
      </c>
      <c r="E737" s="113">
        <v>118.4</v>
      </c>
      <c r="F737" s="113">
        <v>120.6</v>
      </c>
      <c r="G737" s="113">
        <v>121.05</v>
      </c>
      <c r="H737" s="113">
        <v>119.2</v>
      </c>
      <c r="I737" s="113">
        <v>143108</v>
      </c>
      <c r="J737" s="113">
        <v>17522527.699999999</v>
      </c>
      <c r="K737" s="115">
        <v>43399</v>
      </c>
      <c r="L737" s="113">
        <v>1592</v>
      </c>
      <c r="M737" s="113" t="s">
        <v>2212</v>
      </c>
      <c r="N737" s="370"/>
    </row>
    <row r="738" spans="1:14">
      <c r="A738" s="113" t="s">
        <v>1009</v>
      </c>
      <c r="B738" s="113" t="s">
        <v>388</v>
      </c>
      <c r="C738" s="113">
        <v>265</v>
      </c>
      <c r="D738" s="113">
        <v>272.10000000000002</v>
      </c>
      <c r="E738" s="113">
        <v>263.95</v>
      </c>
      <c r="F738" s="113">
        <v>265.8</v>
      </c>
      <c r="G738" s="113">
        <v>264.5</v>
      </c>
      <c r="H738" s="113">
        <v>266.5</v>
      </c>
      <c r="I738" s="113">
        <v>13525</v>
      </c>
      <c r="J738" s="113">
        <v>3614820.15</v>
      </c>
      <c r="K738" s="115">
        <v>43399</v>
      </c>
      <c r="L738" s="113">
        <v>1161</v>
      </c>
      <c r="M738" s="113" t="s">
        <v>3278</v>
      </c>
      <c r="N738" s="370"/>
    </row>
    <row r="739" spans="1:14">
      <c r="A739" s="113" t="s">
        <v>3279</v>
      </c>
      <c r="B739" s="113" t="s">
        <v>388</v>
      </c>
      <c r="C739" s="113">
        <v>157.19999999999999</v>
      </c>
      <c r="D739" s="113">
        <v>160.9</v>
      </c>
      <c r="E739" s="113">
        <v>155.1</v>
      </c>
      <c r="F739" s="113">
        <v>157.69999999999999</v>
      </c>
      <c r="G739" s="113">
        <v>157.30000000000001</v>
      </c>
      <c r="H739" s="113">
        <v>157.19999999999999</v>
      </c>
      <c r="I739" s="113">
        <v>671072</v>
      </c>
      <c r="J739" s="113">
        <v>106103908</v>
      </c>
      <c r="K739" s="115">
        <v>43399</v>
      </c>
      <c r="L739" s="113">
        <v>8347</v>
      </c>
      <c r="M739" s="113" t="s">
        <v>3280</v>
      </c>
      <c r="N739" s="370"/>
    </row>
    <row r="740" spans="1:14">
      <c r="A740" s="113" t="s">
        <v>1010</v>
      </c>
      <c r="B740" s="113" t="s">
        <v>388</v>
      </c>
      <c r="C740" s="113">
        <v>94.5</v>
      </c>
      <c r="D740" s="113">
        <v>98.35</v>
      </c>
      <c r="E740" s="113">
        <v>93</v>
      </c>
      <c r="F740" s="113">
        <v>96.1</v>
      </c>
      <c r="G740" s="113">
        <v>95.95</v>
      </c>
      <c r="H740" s="113">
        <v>94.8</v>
      </c>
      <c r="I740" s="113">
        <v>898248</v>
      </c>
      <c r="J740" s="113">
        <v>86494946.650000006</v>
      </c>
      <c r="K740" s="115">
        <v>43399</v>
      </c>
      <c r="L740" s="113">
        <v>9419</v>
      </c>
      <c r="M740" s="113" t="s">
        <v>1011</v>
      </c>
      <c r="N740" s="370"/>
    </row>
    <row r="741" spans="1:14">
      <c r="A741" s="113" t="s">
        <v>2055</v>
      </c>
      <c r="B741" s="113" t="s">
        <v>388</v>
      </c>
      <c r="C741" s="113">
        <v>163.6</v>
      </c>
      <c r="D741" s="113">
        <v>163.6</v>
      </c>
      <c r="E741" s="113">
        <v>160.15</v>
      </c>
      <c r="F741" s="113">
        <v>161.05000000000001</v>
      </c>
      <c r="G741" s="113">
        <v>161</v>
      </c>
      <c r="H741" s="113">
        <v>163.6</v>
      </c>
      <c r="I741" s="113">
        <v>448</v>
      </c>
      <c r="J741" s="113">
        <v>72132.95</v>
      </c>
      <c r="K741" s="115">
        <v>43399</v>
      </c>
      <c r="L741" s="113">
        <v>9</v>
      </c>
      <c r="M741" s="113" t="s">
        <v>2056</v>
      </c>
      <c r="N741" s="370"/>
    </row>
    <row r="742" spans="1:14">
      <c r="A742" s="113" t="s">
        <v>1012</v>
      </c>
      <c r="B742" s="113" t="s">
        <v>388</v>
      </c>
      <c r="C742" s="113">
        <v>78.900000000000006</v>
      </c>
      <c r="D742" s="113">
        <v>81.05</v>
      </c>
      <c r="E742" s="113">
        <v>76.95</v>
      </c>
      <c r="F742" s="113">
        <v>79.099999999999994</v>
      </c>
      <c r="G742" s="113">
        <v>79</v>
      </c>
      <c r="H742" s="113">
        <v>79.55</v>
      </c>
      <c r="I742" s="113">
        <v>7360</v>
      </c>
      <c r="J742" s="113">
        <v>579968</v>
      </c>
      <c r="K742" s="115">
        <v>43399</v>
      </c>
      <c r="L742" s="113">
        <v>229</v>
      </c>
      <c r="M742" s="113" t="s">
        <v>3481</v>
      </c>
      <c r="N742" s="370"/>
    </row>
    <row r="743" spans="1:14">
      <c r="A743" s="113" t="s">
        <v>1013</v>
      </c>
      <c r="B743" s="113" t="s">
        <v>388</v>
      </c>
      <c r="C743" s="113">
        <v>70</v>
      </c>
      <c r="D743" s="113">
        <v>70.2</v>
      </c>
      <c r="E743" s="113">
        <v>64.05</v>
      </c>
      <c r="F743" s="113">
        <v>64.95</v>
      </c>
      <c r="G743" s="113">
        <v>64.5</v>
      </c>
      <c r="H743" s="113">
        <v>68.349999999999994</v>
      </c>
      <c r="I743" s="113">
        <v>4812374</v>
      </c>
      <c r="J743" s="113">
        <v>314478182.5</v>
      </c>
      <c r="K743" s="115">
        <v>43399</v>
      </c>
      <c r="L743" s="113">
        <v>43725</v>
      </c>
      <c r="M743" s="113" t="s">
        <v>1014</v>
      </c>
      <c r="N743" s="370"/>
    </row>
    <row r="744" spans="1:14">
      <c r="A744" s="113" t="s">
        <v>3281</v>
      </c>
      <c r="B744" s="113" t="s">
        <v>388</v>
      </c>
      <c r="C744" s="113">
        <v>2.65</v>
      </c>
      <c r="D744" s="113">
        <v>2.65</v>
      </c>
      <c r="E744" s="113">
        <v>2.5</v>
      </c>
      <c r="F744" s="113">
        <v>2.5499999999999998</v>
      </c>
      <c r="G744" s="113">
        <v>2.5</v>
      </c>
      <c r="H744" s="113">
        <v>2.5499999999999998</v>
      </c>
      <c r="I744" s="113">
        <v>86241</v>
      </c>
      <c r="J744" s="113">
        <v>221494.65</v>
      </c>
      <c r="K744" s="115">
        <v>43399</v>
      </c>
      <c r="L744" s="113">
        <v>111</v>
      </c>
      <c r="M744" s="113" t="s">
        <v>3282</v>
      </c>
      <c r="N744" s="370"/>
    </row>
    <row r="745" spans="1:14">
      <c r="A745" s="113" t="s">
        <v>3283</v>
      </c>
      <c r="B745" s="113" t="s">
        <v>388</v>
      </c>
      <c r="C745" s="113">
        <v>124.35</v>
      </c>
      <c r="D745" s="113">
        <v>124.7</v>
      </c>
      <c r="E745" s="113">
        <v>122</v>
      </c>
      <c r="F745" s="113">
        <v>123</v>
      </c>
      <c r="G745" s="113">
        <v>123</v>
      </c>
      <c r="H745" s="113">
        <v>121.65</v>
      </c>
      <c r="I745" s="113">
        <v>806</v>
      </c>
      <c r="J745" s="113">
        <v>99401.2</v>
      </c>
      <c r="K745" s="115">
        <v>43399</v>
      </c>
      <c r="L745" s="113">
        <v>22</v>
      </c>
      <c r="M745" s="113" t="s">
        <v>3284</v>
      </c>
      <c r="N745" s="370"/>
    </row>
    <row r="746" spans="1:14">
      <c r="A746" s="113" t="s">
        <v>102</v>
      </c>
      <c r="B746" s="113" t="s">
        <v>388</v>
      </c>
      <c r="C746" s="113">
        <v>6.15</v>
      </c>
      <c r="D746" s="113">
        <v>6.15</v>
      </c>
      <c r="E746" s="113">
        <v>5.75</v>
      </c>
      <c r="F746" s="113">
        <v>5.85</v>
      </c>
      <c r="G746" s="113">
        <v>5.85</v>
      </c>
      <c r="H746" s="113">
        <v>6.1</v>
      </c>
      <c r="I746" s="113">
        <v>45496389</v>
      </c>
      <c r="J746" s="113">
        <v>267554483.44999999</v>
      </c>
      <c r="K746" s="115">
        <v>43399</v>
      </c>
      <c r="L746" s="113">
        <v>17538</v>
      </c>
      <c r="M746" s="113" t="s">
        <v>1015</v>
      </c>
      <c r="N746" s="370"/>
    </row>
    <row r="747" spans="1:14">
      <c r="A747" s="113" t="s">
        <v>3285</v>
      </c>
      <c r="B747" s="113" t="s">
        <v>2767</v>
      </c>
      <c r="C747" s="113">
        <v>2.25</v>
      </c>
      <c r="D747" s="113">
        <v>2.35</v>
      </c>
      <c r="E747" s="113">
        <v>2.2000000000000002</v>
      </c>
      <c r="F747" s="113">
        <v>2.2000000000000002</v>
      </c>
      <c r="G747" s="113">
        <v>2.2000000000000002</v>
      </c>
      <c r="H747" s="113">
        <v>2.2999999999999998</v>
      </c>
      <c r="I747" s="113">
        <v>475726</v>
      </c>
      <c r="J747" s="113">
        <v>1052875.05</v>
      </c>
      <c r="K747" s="115">
        <v>43399</v>
      </c>
      <c r="L747" s="113">
        <v>444</v>
      </c>
      <c r="M747" s="113" t="s">
        <v>3286</v>
      </c>
      <c r="N747" s="370"/>
    </row>
    <row r="748" spans="1:14">
      <c r="A748" s="113" t="s">
        <v>3287</v>
      </c>
      <c r="B748" s="113" t="s">
        <v>388</v>
      </c>
      <c r="C748" s="113">
        <v>36.4</v>
      </c>
      <c r="D748" s="113">
        <v>37.700000000000003</v>
      </c>
      <c r="E748" s="113">
        <v>36.25</v>
      </c>
      <c r="F748" s="113">
        <v>36.299999999999997</v>
      </c>
      <c r="G748" s="113">
        <v>36.299999999999997</v>
      </c>
      <c r="H748" s="113">
        <v>38</v>
      </c>
      <c r="I748" s="113">
        <v>401</v>
      </c>
      <c r="J748" s="113">
        <v>14610.5</v>
      </c>
      <c r="K748" s="115">
        <v>43399</v>
      </c>
      <c r="L748" s="113">
        <v>17</v>
      </c>
      <c r="M748" s="113" t="s">
        <v>3288</v>
      </c>
      <c r="N748" s="370"/>
    </row>
    <row r="749" spans="1:14">
      <c r="A749" s="113" t="s">
        <v>246</v>
      </c>
      <c r="B749" s="113" t="s">
        <v>388</v>
      </c>
      <c r="C749" s="113">
        <v>1.8</v>
      </c>
      <c r="D749" s="113">
        <v>1.8</v>
      </c>
      <c r="E749" s="113">
        <v>1.75</v>
      </c>
      <c r="F749" s="113">
        <v>1.75</v>
      </c>
      <c r="G749" s="113">
        <v>1.8</v>
      </c>
      <c r="H749" s="113">
        <v>1.8</v>
      </c>
      <c r="I749" s="113">
        <v>3204900</v>
      </c>
      <c r="J749" s="113">
        <v>5636597.4500000002</v>
      </c>
      <c r="K749" s="115">
        <v>43399</v>
      </c>
      <c r="L749" s="113">
        <v>1387</v>
      </c>
      <c r="M749" s="113" t="s">
        <v>3289</v>
      </c>
      <c r="N749" s="370"/>
    </row>
    <row r="750" spans="1:14">
      <c r="A750" s="113" t="s">
        <v>1016</v>
      </c>
      <c r="B750" s="113" t="s">
        <v>388</v>
      </c>
      <c r="C750" s="113">
        <v>51.2</v>
      </c>
      <c r="D750" s="113">
        <v>52.25</v>
      </c>
      <c r="E750" s="113">
        <v>49.5</v>
      </c>
      <c r="F750" s="113">
        <v>51.1</v>
      </c>
      <c r="G750" s="113">
        <v>51.15</v>
      </c>
      <c r="H750" s="113">
        <v>50.85</v>
      </c>
      <c r="I750" s="113">
        <v>357178</v>
      </c>
      <c r="J750" s="113">
        <v>18223010.75</v>
      </c>
      <c r="K750" s="115">
        <v>43399</v>
      </c>
      <c r="L750" s="113">
        <v>2742</v>
      </c>
      <c r="M750" s="113" t="s">
        <v>3290</v>
      </c>
      <c r="N750" s="370"/>
    </row>
    <row r="751" spans="1:14">
      <c r="A751" s="113" t="s">
        <v>1017</v>
      </c>
      <c r="B751" s="113" t="s">
        <v>388</v>
      </c>
      <c r="C751" s="113">
        <v>94.8</v>
      </c>
      <c r="D751" s="113">
        <v>94.8</v>
      </c>
      <c r="E751" s="113">
        <v>91.3</v>
      </c>
      <c r="F751" s="113">
        <v>91.9</v>
      </c>
      <c r="G751" s="113">
        <v>91.65</v>
      </c>
      <c r="H751" s="113">
        <v>93.9</v>
      </c>
      <c r="I751" s="113">
        <v>244039</v>
      </c>
      <c r="J751" s="113">
        <v>22592623.25</v>
      </c>
      <c r="K751" s="115">
        <v>43399</v>
      </c>
      <c r="L751" s="113">
        <v>2501</v>
      </c>
      <c r="M751" s="113" t="s">
        <v>3291</v>
      </c>
      <c r="N751" s="370"/>
    </row>
    <row r="752" spans="1:14">
      <c r="A752" s="113" t="s">
        <v>103</v>
      </c>
      <c r="B752" s="113" t="s">
        <v>388</v>
      </c>
      <c r="C752" s="113">
        <v>63.35</v>
      </c>
      <c r="D752" s="113">
        <v>64.7</v>
      </c>
      <c r="E752" s="113">
        <v>62.2</v>
      </c>
      <c r="F752" s="113">
        <v>64</v>
      </c>
      <c r="G752" s="113">
        <v>64.05</v>
      </c>
      <c r="H752" s="113">
        <v>63.05</v>
      </c>
      <c r="I752" s="113">
        <v>337698</v>
      </c>
      <c r="J752" s="113">
        <v>21426627.149999999</v>
      </c>
      <c r="K752" s="115">
        <v>43399</v>
      </c>
      <c r="L752" s="113">
        <v>2050</v>
      </c>
      <c r="M752" s="113" t="s">
        <v>1018</v>
      </c>
      <c r="N752" s="370"/>
    </row>
    <row r="753" spans="1:14">
      <c r="A753" s="113" t="s">
        <v>1019</v>
      </c>
      <c r="B753" s="113" t="s">
        <v>388</v>
      </c>
      <c r="C753" s="113">
        <v>2096</v>
      </c>
      <c r="D753" s="113">
        <v>2163.75</v>
      </c>
      <c r="E753" s="113">
        <v>2074.5</v>
      </c>
      <c r="F753" s="113">
        <v>2132.0500000000002</v>
      </c>
      <c r="G753" s="113">
        <v>2112.0500000000002</v>
      </c>
      <c r="H753" s="113">
        <v>2101.25</v>
      </c>
      <c r="I753" s="113">
        <v>2327</v>
      </c>
      <c r="J753" s="113">
        <v>4930831.5</v>
      </c>
      <c r="K753" s="115">
        <v>43399</v>
      </c>
      <c r="L753" s="113">
        <v>253</v>
      </c>
      <c r="M753" s="113" t="s">
        <v>1020</v>
      </c>
      <c r="N753" s="370"/>
    </row>
    <row r="754" spans="1:14">
      <c r="A754" s="113" t="s">
        <v>104</v>
      </c>
      <c r="B754" s="113" t="s">
        <v>388</v>
      </c>
      <c r="C754" s="113">
        <v>355.8</v>
      </c>
      <c r="D754" s="113">
        <v>355.95</v>
      </c>
      <c r="E754" s="113">
        <v>333.05</v>
      </c>
      <c r="F754" s="113">
        <v>337.45</v>
      </c>
      <c r="G754" s="113">
        <v>334.5</v>
      </c>
      <c r="H754" s="113">
        <v>353.4</v>
      </c>
      <c r="I754" s="113">
        <v>7853276</v>
      </c>
      <c r="J754" s="113">
        <v>2683255410.9499998</v>
      </c>
      <c r="K754" s="115">
        <v>43399</v>
      </c>
      <c r="L754" s="113">
        <v>75235</v>
      </c>
      <c r="M754" s="113" t="s">
        <v>2046</v>
      </c>
      <c r="N754" s="370"/>
    </row>
    <row r="755" spans="1:14">
      <c r="A755" s="113" t="s">
        <v>2699</v>
      </c>
      <c r="B755" s="113" t="s">
        <v>388</v>
      </c>
      <c r="C755" s="113">
        <v>107.8</v>
      </c>
      <c r="D755" s="113">
        <v>111.6</v>
      </c>
      <c r="E755" s="113">
        <v>105.55</v>
      </c>
      <c r="F755" s="113">
        <v>108.2</v>
      </c>
      <c r="G755" s="113">
        <v>107.55</v>
      </c>
      <c r="H755" s="113">
        <v>107.15</v>
      </c>
      <c r="I755" s="113">
        <v>68850</v>
      </c>
      <c r="J755" s="113">
        <v>7505405.1500000004</v>
      </c>
      <c r="K755" s="115">
        <v>43399</v>
      </c>
      <c r="L755" s="113">
        <v>1135</v>
      </c>
      <c r="M755" s="113" t="s">
        <v>1589</v>
      </c>
      <c r="N755" s="370"/>
    </row>
    <row r="756" spans="1:14">
      <c r="A756" s="113" t="s">
        <v>1021</v>
      </c>
      <c r="B756" s="113" t="s">
        <v>388</v>
      </c>
      <c r="C756" s="113">
        <v>660</v>
      </c>
      <c r="D756" s="113">
        <v>660</v>
      </c>
      <c r="E756" s="113">
        <v>640.29999999999995</v>
      </c>
      <c r="F756" s="113">
        <v>647.20000000000005</v>
      </c>
      <c r="G756" s="113">
        <v>644</v>
      </c>
      <c r="H756" s="113">
        <v>656.75</v>
      </c>
      <c r="I756" s="113">
        <v>118952</v>
      </c>
      <c r="J756" s="113">
        <v>76978897.299999997</v>
      </c>
      <c r="K756" s="115">
        <v>43399</v>
      </c>
      <c r="L756" s="113">
        <v>6279</v>
      </c>
      <c r="M756" s="113" t="s">
        <v>1022</v>
      </c>
      <c r="N756" s="370"/>
    </row>
    <row r="757" spans="1:14">
      <c r="A757" s="113" t="s">
        <v>105</v>
      </c>
      <c r="B757" s="113" t="s">
        <v>388</v>
      </c>
      <c r="C757" s="113">
        <v>1070</v>
      </c>
      <c r="D757" s="113">
        <v>1081.5</v>
      </c>
      <c r="E757" s="113">
        <v>977</v>
      </c>
      <c r="F757" s="113">
        <v>1055.55</v>
      </c>
      <c r="G757" s="113">
        <v>1050</v>
      </c>
      <c r="H757" s="113">
        <v>1074.0999999999999</v>
      </c>
      <c r="I757" s="113">
        <v>4265919</v>
      </c>
      <c r="J757" s="113">
        <v>4430800637.8999996</v>
      </c>
      <c r="K757" s="115">
        <v>43399</v>
      </c>
      <c r="L757" s="113">
        <v>162445</v>
      </c>
      <c r="M757" s="113" t="s">
        <v>1023</v>
      </c>
      <c r="N757" s="370"/>
    </row>
    <row r="758" spans="1:14">
      <c r="A758" s="113" t="s">
        <v>1024</v>
      </c>
      <c r="B758" s="113" t="s">
        <v>388</v>
      </c>
      <c r="C758" s="113">
        <v>98.85</v>
      </c>
      <c r="D758" s="113">
        <v>98.9</v>
      </c>
      <c r="E758" s="113">
        <v>98.85</v>
      </c>
      <c r="F758" s="113">
        <v>98.9</v>
      </c>
      <c r="G758" s="113">
        <v>98.9</v>
      </c>
      <c r="H758" s="113">
        <v>94.2</v>
      </c>
      <c r="I758" s="113">
        <v>6263</v>
      </c>
      <c r="J758" s="113">
        <v>619393.15</v>
      </c>
      <c r="K758" s="115">
        <v>43399</v>
      </c>
      <c r="L758" s="113">
        <v>72</v>
      </c>
      <c r="M758" s="113" t="s">
        <v>1025</v>
      </c>
      <c r="N758" s="370"/>
    </row>
    <row r="759" spans="1:14">
      <c r="A759" s="113" t="s">
        <v>1026</v>
      </c>
      <c r="B759" s="113" t="s">
        <v>388</v>
      </c>
      <c r="C759" s="113">
        <v>261.8</v>
      </c>
      <c r="D759" s="113">
        <v>262.92</v>
      </c>
      <c r="E759" s="113">
        <v>257.85000000000002</v>
      </c>
      <c r="F759" s="113">
        <v>261.06</v>
      </c>
      <c r="G759" s="113">
        <v>261.16000000000003</v>
      </c>
      <c r="H759" s="113">
        <v>261.02999999999997</v>
      </c>
      <c r="I759" s="113">
        <v>39702</v>
      </c>
      <c r="J759" s="113">
        <v>10309713.77</v>
      </c>
      <c r="K759" s="115">
        <v>43399</v>
      </c>
      <c r="L759" s="113">
        <v>851</v>
      </c>
      <c r="M759" s="113" t="s">
        <v>1027</v>
      </c>
      <c r="N759" s="370"/>
    </row>
    <row r="760" spans="1:14">
      <c r="A760" s="113" t="s">
        <v>106</v>
      </c>
      <c r="B760" s="113" t="s">
        <v>388</v>
      </c>
      <c r="C760" s="113">
        <v>452.1</v>
      </c>
      <c r="D760" s="113">
        <v>456</v>
      </c>
      <c r="E760" s="113">
        <v>421</v>
      </c>
      <c r="F760" s="113">
        <v>436.85</v>
      </c>
      <c r="G760" s="113">
        <v>436.9</v>
      </c>
      <c r="H760" s="113">
        <v>447.75</v>
      </c>
      <c r="I760" s="113">
        <v>2658097</v>
      </c>
      <c r="J760" s="113">
        <v>1159784070.5</v>
      </c>
      <c r="K760" s="115">
        <v>43399</v>
      </c>
      <c r="L760" s="113">
        <v>41995</v>
      </c>
      <c r="M760" s="113" t="s">
        <v>1028</v>
      </c>
      <c r="N760" s="370"/>
    </row>
    <row r="761" spans="1:14">
      <c r="A761" s="113" t="s">
        <v>1029</v>
      </c>
      <c r="B761" s="113" t="s">
        <v>388</v>
      </c>
      <c r="C761" s="113">
        <v>180</v>
      </c>
      <c r="D761" s="113">
        <v>183</v>
      </c>
      <c r="E761" s="113">
        <v>177</v>
      </c>
      <c r="F761" s="113">
        <v>178.7</v>
      </c>
      <c r="G761" s="113">
        <v>178.15</v>
      </c>
      <c r="H761" s="113">
        <v>181.4</v>
      </c>
      <c r="I761" s="113">
        <v>55602</v>
      </c>
      <c r="J761" s="113">
        <v>9995177.5999999996</v>
      </c>
      <c r="K761" s="115">
        <v>43399</v>
      </c>
      <c r="L761" s="113">
        <v>2069</v>
      </c>
      <c r="M761" s="113" t="s">
        <v>1030</v>
      </c>
      <c r="N761" s="370"/>
    </row>
    <row r="762" spans="1:14">
      <c r="A762" s="113" t="s">
        <v>1031</v>
      </c>
      <c r="B762" s="113" t="s">
        <v>388</v>
      </c>
      <c r="C762" s="113">
        <v>72</v>
      </c>
      <c r="D762" s="113">
        <v>72</v>
      </c>
      <c r="E762" s="113">
        <v>70.150000000000006</v>
      </c>
      <c r="F762" s="113">
        <v>70.5</v>
      </c>
      <c r="G762" s="113">
        <v>70.5</v>
      </c>
      <c r="H762" s="113">
        <v>70.650000000000006</v>
      </c>
      <c r="I762" s="113">
        <v>2034</v>
      </c>
      <c r="J762" s="113">
        <v>144194.1</v>
      </c>
      <c r="K762" s="115">
        <v>43399</v>
      </c>
      <c r="L762" s="113">
        <v>100</v>
      </c>
      <c r="M762" s="113" t="s">
        <v>1032</v>
      </c>
      <c r="N762" s="370"/>
    </row>
    <row r="763" spans="1:14">
      <c r="A763" s="113" t="s">
        <v>1033</v>
      </c>
      <c r="B763" s="113" t="s">
        <v>388</v>
      </c>
      <c r="C763" s="113">
        <v>359</v>
      </c>
      <c r="D763" s="113">
        <v>395.6</v>
      </c>
      <c r="E763" s="113">
        <v>357.7</v>
      </c>
      <c r="F763" s="113">
        <v>381.75</v>
      </c>
      <c r="G763" s="113">
        <v>379.45</v>
      </c>
      <c r="H763" s="113">
        <v>361.35</v>
      </c>
      <c r="I763" s="113">
        <v>3157654</v>
      </c>
      <c r="J763" s="113">
        <v>1218258016.25</v>
      </c>
      <c r="K763" s="115">
        <v>43399</v>
      </c>
      <c r="L763" s="113">
        <v>68354</v>
      </c>
      <c r="M763" s="113" t="s">
        <v>1965</v>
      </c>
      <c r="N763" s="370"/>
    </row>
    <row r="764" spans="1:14">
      <c r="A764" s="113" t="s">
        <v>1034</v>
      </c>
      <c r="B764" s="113" t="s">
        <v>388</v>
      </c>
      <c r="C764" s="113">
        <v>186.85</v>
      </c>
      <c r="D764" s="113">
        <v>189.45</v>
      </c>
      <c r="E764" s="113">
        <v>182.8</v>
      </c>
      <c r="F764" s="113">
        <v>184</v>
      </c>
      <c r="G764" s="113">
        <v>183.45</v>
      </c>
      <c r="H764" s="113">
        <v>185.85</v>
      </c>
      <c r="I764" s="113">
        <v>10410</v>
      </c>
      <c r="J764" s="113">
        <v>1940209.85</v>
      </c>
      <c r="K764" s="115">
        <v>43399</v>
      </c>
      <c r="L764" s="113">
        <v>878</v>
      </c>
      <c r="M764" s="113" t="s">
        <v>1035</v>
      </c>
      <c r="N764" s="370"/>
    </row>
    <row r="765" spans="1:14">
      <c r="A765" s="113" t="s">
        <v>1036</v>
      </c>
      <c r="B765" s="113" t="s">
        <v>388</v>
      </c>
      <c r="C765" s="113">
        <v>276.25</v>
      </c>
      <c r="D765" s="113">
        <v>279.89999999999998</v>
      </c>
      <c r="E765" s="113">
        <v>270.64999999999998</v>
      </c>
      <c r="F765" s="113">
        <v>274.85000000000002</v>
      </c>
      <c r="G765" s="113">
        <v>273.75</v>
      </c>
      <c r="H765" s="113">
        <v>281.35000000000002</v>
      </c>
      <c r="I765" s="113">
        <v>62937</v>
      </c>
      <c r="J765" s="113">
        <v>17260107.399999999</v>
      </c>
      <c r="K765" s="115">
        <v>43399</v>
      </c>
      <c r="L765" s="113">
        <v>3615</v>
      </c>
      <c r="M765" s="113" t="s">
        <v>3292</v>
      </c>
      <c r="N765" s="370"/>
    </row>
    <row r="766" spans="1:14">
      <c r="A766" s="113" t="s">
        <v>2836</v>
      </c>
      <c r="B766" s="113" t="s">
        <v>2767</v>
      </c>
      <c r="C766" s="113">
        <v>295.8</v>
      </c>
      <c r="D766" s="113">
        <v>295.8</v>
      </c>
      <c r="E766" s="113">
        <v>281.05</v>
      </c>
      <c r="F766" s="113">
        <v>284.7</v>
      </c>
      <c r="G766" s="113">
        <v>281.05</v>
      </c>
      <c r="H766" s="113">
        <v>295.8</v>
      </c>
      <c r="I766" s="113">
        <v>420</v>
      </c>
      <c r="J766" s="113">
        <v>121826.75</v>
      </c>
      <c r="K766" s="115">
        <v>43399</v>
      </c>
      <c r="L766" s="113">
        <v>16</v>
      </c>
      <c r="M766" s="113" t="s">
        <v>2837</v>
      </c>
      <c r="N766" s="370"/>
    </row>
    <row r="767" spans="1:14">
      <c r="A767" s="113" t="s">
        <v>1037</v>
      </c>
      <c r="B767" s="113" t="s">
        <v>388</v>
      </c>
      <c r="C767" s="113">
        <v>39.85</v>
      </c>
      <c r="D767" s="113">
        <v>40.700000000000003</v>
      </c>
      <c r="E767" s="113">
        <v>37.450000000000003</v>
      </c>
      <c r="F767" s="113">
        <v>39.65</v>
      </c>
      <c r="G767" s="113">
        <v>40.049999999999997</v>
      </c>
      <c r="H767" s="113">
        <v>39.85</v>
      </c>
      <c r="I767" s="113">
        <v>47585</v>
      </c>
      <c r="J767" s="113">
        <v>1870378.15</v>
      </c>
      <c r="K767" s="115">
        <v>43399</v>
      </c>
      <c r="L767" s="113">
        <v>724</v>
      </c>
      <c r="M767" s="113" t="s">
        <v>1038</v>
      </c>
      <c r="N767" s="370"/>
    </row>
    <row r="768" spans="1:14">
      <c r="A768" s="113" t="s">
        <v>2539</v>
      </c>
      <c r="B768" s="113" t="s">
        <v>388</v>
      </c>
      <c r="C768" s="113">
        <v>175</v>
      </c>
      <c r="D768" s="113">
        <v>175.75</v>
      </c>
      <c r="E768" s="113">
        <v>156.25</v>
      </c>
      <c r="F768" s="113">
        <v>163.30000000000001</v>
      </c>
      <c r="G768" s="113">
        <v>164</v>
      </c>
      <c r="H768" s="113">
        <v>165.5</v>
      </c>
      <c r="I768" s="113">
        <v>7231</v>
      </c>
      <c r="J768" s="113">
        <v>1182856.95</v>
      </c>
      <c r="K768" s="115">
        <v>43399</v>
      </c>
      <c r="L768" s="113">
        <v>374</v>
      </c>
      <c r="M768" s="113" t="s">
        <v>2540</v>
      </c>
      <c r="N768" s="370"/>
    </row>
    <row r="769" spans="1:14">
      <c r="A769" s="113" t="s">
        <v>1898</v>
      </c>
      <c r="B769" s="113" t="s">
        <v>388</v>
      </c>
      <c r="C769" s="113">
        <v>5.85</v>
      </c>
      <c r="D769" s="113">
        <v>6.2</v>
      </c>
      <c r="E769" s="113">
        <v>5.55</v>
      </c>
      <c r="F769" s="113">
        <v>5.85</v>
      </c>
      <c r="G769" s="113">
        <v>6.2</v>
      </c>
      <c r="H769" s="113">
        <v>5.75</v>
      </c>
      <c r="I769" s="113">
        <v>1110</v>
      </c>
      <c r="J769" s="113">
        <v>6517.7</v>
      </c>
      <c r="K769" s="115">
        <v>43399</v>
      </c>
      <c r="L769" s="113">
        <v>18</v>
      </c>
      <c r="M769" s="113" t="s">
        <v>1899</v>
      </c>
      <c r="N769" s="370"/>
    </row>
    <row r="770" spans="1:14">
      <c r="A770" s="113" t="s">
        <v>1039</v>
      </c>
      <c r="B770" s="113" t="s">
        <v>388</v>
      </c>
      <c r="C770" s="113">
        <v>56.75</v>
      </c>
      <c r="D770" s="113">
        <v>58.6</v>
      </c>
      <c r="E770" s="113">
        <v>56.4</v>
      </c>
      <c r="F770" s="113">
        <v>57.8</v>
      </c>
      <c r="G770" s="113">
        <v>58.05</v>
      </c>
      <c r="H770" s="113">
        <v>56.95</v>
      </c>
      <c r="I770" s="113">
        <v>12018</v>
      </c>
      <c r="J770" s="113">
        <v>693674.55</v>
      </c>
      <c r="K770" s="115">
        <v>43399</v>
      </c>
      <c r="L770" s="113">
        <v>119</v>
      </c>
      <c r="M770" s="113" t="s">
        <v>1040</v>
      </c>
      <c r="N770" s="370"/>
    </row>
    <row r="771" spans="1:14">
      <c r="A771" s="113" t="s">
        <v>204</v>
      </c>
      <c r="B771" s="113" t="s">
        <v>388</v>
      </c>
      <c r="C771" s="113">
        <v>364.1</v>
      </c>
      <c r="D771" s="113">
        <v>369.95</v>
      </c>
      <c r="E771" s="113">
        <v>361.45</v>
      </c>
      <c r="F771" s="113">
        <v>366.1</v>
      </c>
      <c r="G771" s="113">
        <v>363.6</v>
      </c>
      <c r="H771" s="113">
        <v>367.7</v>
      </c>
      <c r="I771" s="113">
        <v>49367</v>
      </c>
      <c r="J771" s="113">
        <v>18062631.449999999</v>
      </c>
      <c r="K771" s="115">
        <v>43399</v>
      </c>
      <c r="L771" s="113">
        <v>2462</v>
      </c>
      <c r="M771" s="113" t="s">
        <v>1041</v>
      </c>
      <c r="N771" s="370"/>
    </row>
    <row r="772" spans="1:14">
      <c r="A772" s="113" t="s">
        <v>2692</v>
      </c>
      <c r="B772" s="113" t="s">
        <v>388</v>
      </c>
      <c r="C772" s="113">
        <v>123.05</v>
      </c>
      <c r="D772" s="113">
        <v>139.94999999999999</v>
      </c>
      <c r="E772" s="113">
        <v>123.05</v>
      </c>
      <c r="F772" s="113">
        <v>130.80000000000001</v>
      </c>
      <c r="G772" s="113">
        <v>129.65</v>
      </c>
      <c r="H772" s="113">
        <v>127.35</v>
      </c>
      <c r="I772" s="113">
        <v>26796</v>
      </c>
      <c r="J772" s="113">
        <v>3585689.45</v>
      </c>
      <c r="K772" s="115">
        <v>43399</v>
      </c>
      <c r="L772" s="113">
        <v>1117</v>
      </c>
      <c r="M772" s="113" t="s">
        <v>2694</v>
      </c>
      <c r="N772" s="370"/>
    </row>
    <row r="773" spans="1:14">
      <c r="A773" s="113" t="s">
        <v>2671</v>
      </c>
      <c r="B773" s="113" t="s">
        <v>388</v>
      </c>
      <c r="C773" s="113">
        <v>18.7</v>
      </c>
      <c r="D773" s="113">
        <v>18.850000000000001</v>
      </c>
      <c r="E773" s="113">
        <v>18.649999999999999</v>
      </c>
      <c r="F773" s="113">
        <v>18.8</v>
      </c>
      <c r="G773" s="113">
        <v>18.8</v>
      </c>
      <c r="H773" s="113">
        <v>19.399999999999999</v>
      </c>
      <c r="I773" s="113">
        <v>1060</v>
      </c>
      <c r="J773" s="113">
        <v>19821.599999999999</v>
      </c>
      <c r="K773" s="115">
        <v>43399</v>
      </c>
      <c r="L773" s="113">
        <v>15</v>
      </c>
      <c r="M773" s="113" t="s">
        <v>2672</v>
      </c>
      <c r="N773" s="370"/>
    </row>
    <row r="774" spans="1:14">
      <c r="A774" s="113" t="s">
        <v>205</v>
      </c>
      <c r="B774" s="113" t="s">
        <v>388</v>
      </c>
      <c r="C774" s="113">
        <v>76.2</v>
      </c>
      <c r="D774" s="113">
        <v>77</v>
      </c>
      <c r="E774" s="113">
        <v>74.8</v>
      </c>
      <c r="F774" s="113">
        <v>76.3</v>
      </c>
      <c r="G774" s="113">
        <v>76.55</v>
      </c>
      <c r="H774" s="113">
        <v>75.75</v>
      </c>
      <c r="I774" s="113">
        <v>2580697</v>
      </c>
      <c r="J774" s="113">
        <v>195713477.25</v>
      </c>
      <c r="K774" s="115">
        <v>43399</v>
      </c>
      <c r="L774" s="113">
        <v>9144</v>
      </c>
      <c r="M774" s="113" t="s">
        <v>1983</v>
      </c>
      <c r="N774" s="370"/>
    </row>
    <row r="775" spans="1:14">
      <c r="A775" s="113" t="s">
        <v>3835</v>
      </c>
      <c r="B775" s="113" t="s">
        <v>388</v>
      </c>
      <c r="C775" s="113">
        <v>1.3</v>
      </c>
      <c r="D775" s="113">
        <v>1.3</v>
      </c>
      <c r="E775" s="113">
        <v>1.3</v>
      </c>
      <c r="F775" s="113">
        <v>1.3</v>
      </c>
      <c r="G775" s="113">
        <v>1.3</v>
      </c>
      <c r="H775" s="113">
        <v>1.3</v>
      </c>
      <c r="I775" s="113">
        <v>30140</v>
      </c>
      <c r="J775" s="113">
        <v>39182</v>
      </c>
      <c r="K775" s="115">
        <v>43399</v>
      </c>
      <c r="L775" s="113">
        <v>7</v>
      </c>
      <c r="M775" s="113" t="s">
        <v>3836</v>
      </c>
      <c r="N775" s="370"/>
    </row>
    <row r="776" spans="1:14">
      <c r="A776" s="113" t="s">
        <v>1984</v>
      </c>
      <c r="B776" s="113" t="s">
        <v>388</v>
      </c>
      <c r="C776" s="113">
        <v>8.0500000000000007</v>
      </c>
      <c r="D776" s="113">
        <v>8.4</v>
      </c>
      <c r="E776" s="113">
        <v>7.65</v>
      </c>
      <c r="F776" s="113">
        <v>7.75</v>
      </c>
      <c r="G776" s="113">
        <v>7.75</v>
      </c>
      <c r="H776" s="113">
        <v>8.3000000000000007</v>
      </c>
      <c r="I776" s="113">
        <v>6170</v>
      </c>
      <c r="J776" s="113">
        <v>49221.55</v>
      </c>
      <c r="K776" s="115">
        <v>43399</v>
      </c>
      <c r="L776" s="113">
        <v>50</v>
      </c>
      <c r="M776" s="113" t="s">
        <v>1985</v>
      </c>
      <c r="N776" s="370"/>
    </row>
    <row r="777" spans="1:14">
      <c r="A777" s="113" t="s">
        <v>1042</v>
      </c>
      <c r="B777" s="113" t="s">
        <v>388</v>
      </c>
      <c r="C777" s="113">
        <v>662.45</v>
      </c>
      <c r="D777" s="113">
        <v>696</v>
      </c>
      <c r="E777" s="113">
        <v>653.70000000000005</v>
      </c>
      <c r="F777" s="113">
        <v>679.6</v>
      </c>
      <c r="G777" s="113">
        <v>679.8</v>
      </c>
      <c r="H777" s="113">
        <v>659.7</v>
      </c>
      <c r="I777" s="113">
        <v>6605</v>
      </c>
      <c r="J777" s="113">
        <v>4491073.7</v>
      </c>
      <c r="K777" s="115">
        <v>43399</v>
      </c>
      <c r="L777" s="113">
        <v>533</v>
      </c>
      <c r="M777" s="113" t="s">
        <v>1043</v>
      </c>
      <c r="N777" s="370"/>
    </row>
    <row r="778" spans="1:14">
      <c r="A778" s="113" t="s">
        <v>1044</v>
      </c>
      <c r="B778" s="113" t="s">
        <v>388</v>
      </c>
      <c r="C778" s="113">
        <v>96.5</v>
      </c>
      <c r="D778" s="113">
        <v>98.35</v>
      </c>
      <c r="E778" s="113">
        <v>96.2</v>
      </c>
      <c r="F778" s="113">
        <v>97.55</v>
      </c>
      <c r="G778" s="113">
        <v>98.35</v>
      </c>
      <c r="H778" s="113">
        <v>97.5</v>
      </c>
      <c r="I778" s="113">
        <v>37468</v>
      </c>
      <c r="J778" s="113">
        <v>3642126.4</v>
      </c>
      <c r="K778" s="115">
        <v>43399</v>
      </c>
      <c r="L778" s="113">
        <v>611</v>
      </c>
      <c r="M778" s="113" t="s">
        <v>1045</v>
      </c>
      <c r="N778" s="370"/>
    </row>
    <row r="779" spans="1:14">
      <c r="A779" s="113" t="s">
        <v>1046</v>
      </c>
      <c r="B779" s="113" t="s">
        <v>388</v>
      </c>
      <c r="C779" s="113">
        <v>18.600000000000001</v>
      </c>
      <c r="D779" s="113">
        <v>18.8</v>
      </c>
      <c r="E779" s="113">
        <v>18.2</v>
      </c>
      <c r="F779" s="113">
        <v>18.350000000000001</v>
      </c>
      <c r="G779" s="113">
        <v>18.3</v>
      </c>
      <c r="H779" s="113">
        <v>18.600000000000001</v>
      </c>
      <c r="I779" s="113">
        <v>232935</v>
      </c>
      <c r="J779" s="113">
        <v>4304220.3</v>
      </c>
      <c r="K779" s="115">
        <v>43399</v>
      </c>
      <c r="L779" s="113">
        <v>773</v>
      </c>
      <c r="M779" s="113" t="s">
        <v>1047</v>
      </c>
      <c r="N779" s="370"/>
    </row>
    <row r="780" spans="1:14">
      <c r="A780" s="113" t="s">
        <v>2647</v>
      </c>
      <c r="B780" s="113" t="s">
        <v>388</v>
      </c>
      <c r="C780" s="113">
        <v>420</v>
      </c>
      <c r="D780" s="113">
        <v>425</v>
      </c>
      <c r="E780" s="113">
        <v>412</v>
      </c>
      <c r="F780" s="113">
        <v>412.65</v>
      </c>
      <c r="G780" s="113">
        <v>420</v>
      </c>
      <c r="H780" s="113">
        <v>412.7</v>
      </c>
      <c r="I780" s="113">
        <v>272</v>
      </c>
      <c r="J780" s="113">
        <v>113752.1</v>
      </c>
      <c r="K780" s="115">
        <v>43399</v>
      </c>
      <c r="L780" s="113">
        <v>18</v>
      </c>
      <c r="M780" s="113" t="s">
        <v>2648</v>
      </c>
      <c r="N780" s="370"/>
    </row>
    <row r="781" spans="1:14">
      <c r="A781" s="113" t="s">
        <v>1048</v>
      </c>
      <c r="B781" s="113" t="s">
        <v>388</v>
      </c>
      <c r="C781" s="113">
        <v>271.8</v>
      </c>
      <c r="D781" s="113">
        <v>279</v>
      </c>
      <c r="E781" s="113">
        <v>267</v>
      </c>
      <c r="F781" s="113">
        <v>273.35000000000002</v>
      </c>
      <c r="G781" s="113">
        <v>277.10000000000002</v>
      </c>
      <c r="H781" s="113">
        <v>272.39999999999998</v>
      </c>
      <c r="I781" s="113">
        <v>183232</v>
      </c>
      <c r="J781" s="113">
        <v>49616816.149999999</v>
      </c>
      <c r="K781" s="115">
        <v>43399</v>
      </c>
      <c r="L781" s="113">
        <v>11991</v>
      </c>
      <c r="M781" s="113" t="s">
        <v>1049</v>
      </c>
      <c r="N781" s="370"/>
    </row>
    <row r="782" spans="1:14">
      <c r="A782" s="113" t="s">
        <v>1050</v>
      </c>
      <c r="B782" s="113" t="s">
        <v>388</v>
      </c>
      <c r="C782" s="113">
        <v>16.2</v>
      </c>
      <c r="D782" s="113">
        <v>16.8</v>
      </c>
      <c r="E782" s="113">
        <v>15.5</v>
      </c>
      <c r="F782" s="113">
        <v>16.149999999999999</v>
      </c>
      <c r="G782" s="113">
        <v>16.100000000000001</v>
      </c>
      <c r="H782" s="113">
        <v>15.95</v>
      </c>
      <c r="I782" s="113">
        <v>44704</v>
      </c>
      <c r="J782" s="113">
        <v>712973.85</v>
      </c>
      <c r="K782" s="115">
        <v>43399</v>
      </c>
      <c r="L782" s="113">
        <v>224</v>
      </c>
      <c r="M782" s="113" t="s">
        <v>1051</v>
      </c>
      <c r="N782" s="370"/>
    </row>
    <row r="783" spans="1:14">
      <c r="A783" s="113" t="s">
        <v>3293</v>
      </c>
      <c r="B783" s="113" t="s">
        <v>388</v>
      </c>
      <c r="C783" s="113">
        <v>258</v>
      </c>
      <c r="D783" s="113">
        <v>278.95</v>
      </c>
      <c r="E783" s="113">
        <v>255.85</v>
      </c>
      <c r="F783" s="113">
        <v>277.2</v>
      </c>
      <c r="G783" s="113">
        <v>277.39999999999998</v>
      </c>
      <c r="H783" s="113">
        <v>260.64999999999998</v>
      </c>
      <c r="I783" s="113">
        <v>111979</v>
      </c>
      <c r="J783" s="113">
        <v>30446945.449999999</v>
      </c>
      <c r="K783" s="115">
        <v>43399</v>
      </c>
      <c r="L783" s="113">
        <v>5512</v>
      </c>
      <c r="M783" s="113" t="s">
        <v>3294</v>
      </c>
      <c r="N783" s="370"/>
    </row>
    <row r="784" spans="1:14">
      <c r="A784" s="113" t="s">
        <v>2541</v>
      </c>
      <c r="B784" s="113" t="s">
        <v>388</v>
      </c>
      <c r="C784" s="113">
        <v>31.5</v>
      </c>
      <c r="D784" s="113">
        <v>31.5</v>
      </c>
      <c r="E784" s="113">
        <v>30</v>
      </c>
      <c r="F784" s="113">
        <v>30.2</v>
      </c>
      <c r="G784" s="113">
        <v>30</v>
      </c>
      <c r="H784" s="113">
        <v>31</v>
      </c>
      <c r="I784" s="113">
        <v>60855</v>
      </c>
      <c r="J784" s="113">
        <v>1843191.05</v>
      </c>
      <c r="K784" s="115">
        <v>43399</v>
      </c>
      <c r="L784" s="113">
        <v>464</v>
      </c>
      <c r="M784" s="113" t="s">
        <v>2542</v>
      </c>
      <c r="N784" s="370"/>
    </row>
    <row r="785" spans="1:14">
      <c r="A785" s="113" t="s">
        <v>2931</v>
      </c>
      <c r="B785" s="113" t="s">
        <v>2767</v>
      </c>
      <c r="C785" s="113">
        <v>20.149999999999999</v>
      </c>
      <c r="D785" s="113">
        <v>21.2</v>
      </c>
      <c r="E785" s="113">
        <v>20.149999999999999</v>
      </c>
      <c r="F785" s="113">
        <v>20.350000000000001</v>
      </c>
      <c r="G785" s="113">
        <v>21.2</v>
      </c>
      <c r="H785" s="113">
        <v>21.2</v>
      </c>
      <c r="I785" s="113">
        <v>1093</v>
      </c>
      <c r="J785" s="113">
        <v>22130.85</v>
      </c>
      <c r="K785" s="115">
        <v>43399</v>
      </c>
      <c r="L785" s="113">
        <v>9</v>
      </c>
      <c r="M785" s="113" t="s">
        <v>2932</v>
      </c>
      <c r="N785" s="370"/>
    </row>
    <row r="786" spans="1:14">
      <c r="A786" s="113" t="s">
        <v>1052</v>
      </c>
      <c r="B786" s="113" t="s">
        <v>2767</v>
      </c>
      <c r="C786" s="113">
        <v>29.5</v>
      </c>
      <c r="D786" s="113">
        <v>31.3</v>
      </c>
      <c r="E786" s="113">
        <v>29</v>
      </c>
      <c r="F786" s="113">
        <v>29.1</v>
      </c>
      <c r="G786" s="113">
        <v>29</v>
      </c>
      <c r="H786" s="113">
        <v>30.5</v>
      </c>
      <c r="I786" s="113">
        <v>1601</v>
      </c>
      <c r="J786" s="113">
        <v>46847.8</v>
      </c>
      <c r="K786" s="115">
        <v>43399</v>
      </c>
      <c r="L786" s="113">
        <v>20</v>
      </c>
      <c r="M786" s="113" t="s">
        <v>1053</v>
      </c>
      <c r="N786" s="370"/>
    </row>
    <row r="787" spans="1:14">
      <c r="A787" s="113" t="s">
        <v>1054</v>
      </c>
      <c r="B787" s="113" t="s">
        <v>388</v>
      </c>
      <c r="C787" s="113">
        <v>56.75</v>
      </c>
      <c r="D787" s="113">
        <v>56.75</v>
      </c>
      <c r="E787" s="113">
        <v>55</v>
      </c>
      <c r="F787" s="113">
        <v>55.35</v>
      </c>
      <c r="G787" s="113">
        <v>55.2</v>
      </c>
      <c r="H787" s="113">
        <v>56.4</v>
      </c>
      <c r="I787" s="113">
        <v>118967</v>
      </c>
      <c r="J787" s="113">
        <v>6595202.2999999998</v>
      </c>
      <c r="K787" s="115">
        <v>43399</v>
      </c>
      <c r="L787" s="113">
        <v>1498</v>
      </c>
      <c r="M787" s="113" t="s">
        <v>1055</v>
      </c>
      <c r="N787" s="370"/>
    </row>
    <row r="788" spans="1:14">
      <c r="A788" s="113" t="s">
        <v>2838</v>
      </c>
      <c r="B788" s="113" t="s">
        <v>2767</v>
      </c>
      <c r="C788" s="113">
        <v>1.4</v>
      </c>
      <c r="D788" s="113">
        <v>1.4</v>
      </c>
      <c r="E788" s="113">
        <v>1.4</v>
      </c>
      <c r="F788" s="113">
        <v>1.4</v>
      </c>
      <c r="G788" s="113">
        <v>1.4</v>
      </c>
      <c r="H788" s="113">
        <v>1.35</v>
      </c>
      <c r="I788" s="113">
        <v>63780</v>
      </c>
      <c r="J788" s="113">
        <v>89292</v>
      </c>
      <c r="K788" s="115">
        <v>43399</v>
      </c>
      <c r="L788" s="113">
        <v>32</v>
      </c>
      <c r="M788" s="113" t="s">
        <v>2839</v>
      </c>
      <c r="N788" s="370"/>
    </row>
    <row r="789" spans="1:14">
      <c r="A789" s="113" t="s">
        <v>2379</v>
      </c>
      <c r="B789" s="113" t="s">
        <v>388</v>
      </c>
      <c r="C789" s="113">
        <v>606.29999999999995</v>
      </c>
      <c r="D789" s="113">
        <v>606.29999999999995</v>
      </c>
      <c r="E789" s="113">
        <v>588</v>
      </c>
      <c r="F789" s="113">
        <v>594</v>
      </c>
      <c r="G789" s="113">
        <v>590.15</v>
      </c>
      <c r="H789" s="113">
        <v>609.20000000000005</v>
      </c>
      <c r="I789" s="113">
        <v>56480</v>
      </c>
      <c r="J789" s="113">
        <v>33599649.75</v>
      </c>
      <c r="K789" s="115">
        <v>43399</v>
      </c>
      <c r="L789" s="113">
        <v>560</v>
      </c>
      <c r="M789" s="113" t="s">
        <v>2380</v>
      </c>
      <c r="N789" s="370"/>
    </row>
    <row r="790" spans="1:14">
      <c r="A790" s="113" t="s">
        <v>3008</v>
      </c>
      <c r="B790" s="113" t="s">
        <v>388</v>
      </c>
      <c r="C790" s="113">
        <v>37.200000000000003</v>
      </c>
      <c r="D790" s="113">
        <v>40</v>
      </c>
      <c r="E790" s="113">
        <v>36.4</v>
      </c>
      <c r="F790" s="113">
        <v>38.549999999999997</v>
      </c>
      <c r="G790" s="113">
        <v>40</v>
      </c>
      <c r="H790" s="113">
        <v>38</v>
      </c>
      <c r="I790" s="113">
        <v>1476</v>
      </c>
      <c r="J790" s="113">
        <v>56522.9</v>
      </c>
      <c r="K790" s="115">
        <v>43399</v>
      </c>
      <c r="L790" s="113">
        <v>49</v>
      </c>
      <c r="M790" s="113" t="s">
        <v>3009</v>
      </c>
      <c r="N790" s="370"/>
    </row>
    <row r="791" spans="1:14">
      <c r="A791" s="113" t="s">
        <v>1056</v>
      </c>
      <c r="B791" s="113" t="s">
        <v>388</v>
      </c>
      <c r="C791" s="113">
        <v>1903.95</v>
      </c>
      <c r="D791" s="113">
        <v>1978</v>
      </c>
      <c r="E791" s="113">
        <v>1850.5</v>
      </c>
      <c r="F791" s="113">
        <v>1895.2</v>
      </c>
      <c r="G791" s="113">
        <v>1895</v>
      </c>
      <c r="H791" s="113">
        <v>1902.35</v>
      </c>
      <c r="I791" s="113">
        <v>200</v>
      </c>
      <c r="J791" s="113">
        <v>377616.2</v>
      </c>
      <c r="K791" s="115">
        <v>43399</v>
      </c>
      <c r="L791" s="113">
        <v>61</v>
      </c>
      <c r="M791" s="113" t="s">
        <v>1057</v>
      </c>
      <c r="N791" s="370"/>
    </row>
    <row r="792" spans="1:14">
      <c r="A792" s="113" t="s">
        <v>2381</v>
      </c>
      <c r="B792" s="113" t="s">
        <v>388</v>
      </c>
      <c r="C792" s="113">
        <v>151.1</v>
      </c>
      <c r="D792" s="113">
        <v>159.4</v>
      </c>
      <c r="E792" s="113">
        <v>148.25</v>
      </c>
      <c r="F792" s="113">
        <v>153.1</v>
      </c>
      <c r="G792" s="113">
        <v>153.25</v>
      </c>
      <c r="H792" s="113">
        <v>152.44999999999999</v>
      </c>
      <c r="I792" s="113">
        <v>58622</v>
      </c>
      <c r="J792" s="113">
        <v>9086650.0500000007</v>
      </c>
      <c r="K792" s="115">
        <v>43399</v>
      </c>
      <c r="L792" s="113">
        <v>1584</v>
      </c>
      <c r="M792" s="113" t="s">
        <v>2382</v>
      </c>
      <c r="N792" s="370"/>
    </row>
    <row r="793" spans="1:14">
      <c r="A793" s="113" t="s">
        <v>2726</v>
      </c>
      <c r="B793" s="113" t="s">
        <v>388</v>
      </c>
      <c r="C793" s="113">
        <v>600.1</v>
      </c>
      <c r="D793" s="113">
        <v>628.79999999999995</v>
      </c>
      <c r="E793" s="113">
        <v>581.04999999999995</v>
      </c>
      <c r="F793" s="113">
        <v>606.1</v>
      </c>
      <c r="G793" s="113">
        <v>610</v>
      </c>
      <c r="H793" s="113">
        <v>611.6</v>
      </c>
      <c r="I793" s="113">
        <v>3929</v>
      </c>
      <c r="J793" s="113">
        <v>2360574.9500000002</v>
      </c>
      <c r="K793" s="115">
        <v>43399</v>
      </c>
      <c r="L793" s="113">
        <v>269</v>
      </c>
      <c r="M793" s="113" t="s">
        <v>2727</v>
      </c>
      <c r="N793" s="370"/>
    </row>
    <row r="794" spans="1:14">
      <c r="A794" s="113" t="s">
        <v>2122</v>
      </c>
      <c r="B794" s="113" t="s">
        <v>388</v>
      </c>
      <c r="C794" s="113">
        <v>157.85</v>
      </c>
      <c r="D794" s="113">
        <v>158</v>
      </c>
      <c r="E794" s="113">
        <v>152.19999999999999</v>
      </c>
      <c r="F794" s="113">
        <v>153.55000000000001</v>
      </c>
      <c r="G794" s="113">
        <v>153.9</v>
      </c>
      <c r="H794" s="113">
        <v>156.05000000000001</v>
      </c>
      <c r="I794" s="113">
        <v>15019</v>
      </c>
      <c r="J794" s="113">
        <v>2326485.1</v>
      </c>
      <c r="K794" s="115">
        <v>43399</v>
      </c>
      <c r="L794" s="113">
        <v>364</v>
      </c>
      <c r="M794" s="113" t="s">
        <v>2123</v>
      </c>
      <c r="N794" s="370"/>
    </row>
    <row r="795" spans="1:14">
      <c r="A795" s="113" t="s">
        <v>1058</v>
      </c>
      <c r="B795" s="113" t="s">
        <v>388</v>
      </c>
      <c r="C795" s="113">
        <v>389</v>
      </c>
      <c r="D795" s="113">
        <v>408.2</v>
      </c>
      <c r="E795" s="113">
        <v>383</v>
      </c>
      <c r="F795" s="113">
        <v>395.7</v>
      </c>
      <c r="G795" s="113">
        <v>390.95</v>
      </c>
      <c r="H795" s="113">
        <v>388.8</v>
      </c>
      <c r="I795" s="113">
        <v>79167</v>
      </c>
      <c r="J795" s="113">
        <v>31907821.350000001</v>
      </c>
      <c r="K795" s="115">
        <v>43399</v>
      </c>
      <c r="L795" s="113">
        <v>2112</v>
      </c>
      <c r="M795" s="113" t="s">
        <v>1059</v>
      </c>
      <c r="N795" s="370"/>
    </row>
    <row r="796" spans="1:14">
      <c r="A796" s="113" t="s">
        <v>1060</v>
      </c>
      <c r="B796" s="113" t="s">
        <v>388</v>
      </c>
      <c r="C796" s="113">
        <v>196.5</v>
      </c>
      <c r="D796" s="113">
        <v>208</v>
      </c>
      <c r="E796" s="113">
        <v>195.05</v>
      </c>
      <c r="F796" s="113">
        <v>202.5</v>
      </c>
      <c r="G796" s="113">
        <v>203.8</v>
      </c>
      <c r="H796" s="113">
        <v>201.25</v>
      </c>
      <c r="I796" s="113">
        <v>16150</v>
      </c>
      <c r="J796" s="113">
        <v>3268363.3</v>
      </c>
      <c r="K796" s="115">
        <v>43399</v>
      </c>
      <c r="L796" s="113">
        <v>1006</v>
      </c>
      <c r="M796" s="113" t="s">
        <v>1061</v>
      </c>
      <c r="N796" s="370"/>
    </row>
    <row r="797" spans="1:14">
      <c r="A797" s="113" t="s">
        <v>1062</v>
      </c>
      <c r="B797" s="113" t="s">
        <v>388</v>
      </c>
      <c r="C797" s="113">
        <v>202.45</v>
      </c>
      <c r="D797" s="113">
        <v>223.9</v>
      </c>
      <c r="E797" s="113">
        <v>200</v>
      </c>
      <c r="F797" s="113">
        <v>219.55</v>
      </c>
      <c r="G797" s="113">
        <v>221.15</v>
      </c>
      <c r="H797" s="113">
        <v>203.6</v>
      </c>
      <c r="I797" s="113">
        <v>140515</v>
      </c>
      <c r="J797" s="113">
        <v>30186395.149999999</v>
      </c>
      <c r="K797" s="115">
        <v>43399</v>
      </c>
      <c r="L797" s="113">
        <v>4389</v>
      </c>
      <c r="M797" s="113" t="s">
        <v>1063</v>
      </c>
      <c r="N797" s="370"/>
    </row>
    <row r="798" spans="1:14">
      <c r="A798" s="113" t="s">
        <v>3295</v>
      </c>
      <c r="B798" s="113" t="s">
        <v>388</v>
      </c>
      <c r="C798" s="113">
        <v>906</v>
      </c>
      <c r="D798" s="113">
        <v>944.75</v>
      </c>
      <c r="E798" s="113">
        <v>900.3</v>
      </c>
      <c r="F798" s="113">
        <v>908.2</v>
      </c>
      <c r="G798" s="113">
        <v>905.8</v>
      </c>
      <c r="H798" s="113">
        <v>915.65</v>
      </c>
      <c r="I798" s="113">
        <v>330</v>
      </c>
      <c r="J798" s="113">
        <v>301870.2</v>
      </c>
      <c r="K798" s="115">
        <v>43399</v>
      </c>
      <c r="L798" s="113">
        <v>60</v>
      </c>
      <c r="M798" s="113" t="s">
        <v>3296</v>
      </c>
      <c r="N798" s="370"/>
    </row>
    <row r="799" spans="1:14">
      <c r="A799" s="113" t="s">
        <v>1064</v>
      </c>
      <c r="B799" s="113" t="s">
        <v>388</v>
      </c>
      <c r="C799" s="113">
        <v>108.35</v>
      </c>
      <c r="D799" s="113">
        <v>112</v>
      </c>
      <c r="E799" s="113">
        <v>107.25</v>
      </c>
      <c r="F799" s="113">
        <v>110.25</v>
      </c>
      <c r="G799" s="113">
        <v>110.5</v>
      </c>
      <c r="H799" s="113">
        <v>107.8</v>
      </c>
      <c r="I799" s="113">
        <v>55484</v>
      </c>
      <c r="J799" s="113">
        <v>6075600.5</v>
      </c>
      <c r="K799" s="115">
        <v>43399</v>
      </c>
      <c r="L799" s="113">
        <v>1340</v>
      </c>
      <c r="M799" s="113" t="s">
        <v>3297</v>
      </c>
      <c r="N799" s="370"/>
    </row>
    <row r="800" spans="1:14">
      <c r="A800" s="113" t="s">
        <v>3298</v>
      </c>
      <c r="B800" s="113" t="s">
        <v>388</v>
      </c>
      <c r="C800" s="113">
        <v>1284.9000000000001</v>
      </c>
      <c r="D800" s="113">
        <v>1284.9000000000001</v>
      </c>
      <c r="E800" s="113">
        <v>1255</v>
      </c>
      <c r="F800" s="113">
        <v>1257.4000000000001</v>
      </c>
      <c r="G800" s="113">
        <v>1255.2</v>
      </c>
      <c r="H800" s="113">
        <v>1253.6500000000001</v>
      </c>
      <c r="I800" s="113">
        <v>113</v>
      </c>
      <c r="J800" s="113">
        <v>142766.79999999999</v>
      </c>
      <c r="K800" s="115">
        <v>43399</v>
      </c>
      <c r="L800" s="113">
        <v>26</v>
      </c>
      <c r="M800" s="113" t="s">
        <v>3299</v>
      </c>
      <c r="N800" s="370"/>
    </row>
    <row r="801" spans="1:14">
      <c r="A801" s="113" t="s">
        <v>3300</v>
      </c>
      <c r="B801" s="113" t="s">
        <v>388</v>
      </c>
      <c r="C801" s="113">
        <v>8.1</v>
      </c>
      <c r="D801" s="113">
        <v>8.6</v>
      </c>
      <c r="E801" s="113">
        <v>8.1</v>
      </c>
      <c r="F801" s="113">
        <v>8.4</v>
      </c>
      <c r="G801" s="113">
        <v>8.4499999999999993</v>
      </c>
      <c r="H801" s="113">
        <v>8.25</v>
      </c>
      <c r="I801" s="113">
        <v>232367</v>
      </c>
      <c r="J801" s="113">
        <v>1954625.05</v>
      </c>
      <c r="K801" s="115">
        <v>43399</v>
      </c>
      <c r="L801" s="113">
        <v>419</v>
      </c>
      <c r="M801" s="113" t="s">
        <v>3301</v>
      </c>
      <c r="N801" s="370"/>
    </row>
    <row r="802" spans="1:14">
      <c r="A802" s="113" t="s">
        <v>1065</v>
      </c>
      <c r="B802" s="113" t="s">
        <v>388</v>
      </c>
      <c r="C802" s="113">
        <v>176.5</v>
      </c>
      <c r="D802" s="113">
        <v>176.5</v>
      </c>
      <c r="E802" s="113">
        <v>170.85</v>
      </c>
      <c r="F802" s="113">
        <v>172.4</v>
      </c>
      <c r="G802" s="113">
        <v>172.75</v>
      </c>
      <c r="H802" s="113">
        <v>176.55</v>
      </c>
      <c r="I802" s="113">
        <v>61081</v>
      </c>
      <c r="J802" s="113">
        <v>10515546.550000001</v>
      </c>
      <c r="K802" s="115">
        <v>43399</v>
      </c>
      <c r="L802" s="113">
        <v>1177</v>
      </c>
      <c r="M802" s="113" t="s">
        <v>3302</v>
      </c>
      <c r="N802" s="370"/>
    </row>
    <row r="803" spans="1:14">
      <c r="A803" s="113" t="s">
        <v>3303</v>
      </c>
      <c r="B803" s="113" t="s">
        <v>388</v>
      </c>
      <c r="C803" s="113">
        <v>29</v>
      </c>
      <c r="D803" s="113">
        <v>29.5</v>
      </c>
      <c r="E803" s="113">
        <v>28.55</v>
      </c>
      <c r="F803" s="113">
        <v>29</v>
      </c>
      <c r="G803" s="113">
        <v>29</v>
      </c>
      <c r="H803" s="113">
        <v>29.1</v>
      </c>
      <c r="I803" s="113">
        <v>53764</v>
      </c>
      <c r="J803" s="113">
        <v>1563271.35</v>
      </c>
      <c r="K803" s="115">
        <v>43399</v>
      </c>
      <c r="L803" s="113">
        <v>583</v>
      </c>
      <c r="M803" s="113" t="s">
        <v>3304</v>
      </c>
      <c r="N803" s="370"/>
    </row>
    <row r="804" spans="1:14">
      <c r="A804" s="113" t="s">
        <v>3305</v>
      </c>
      <c r="B804" s="113" t="s">
        <v>388</v>
      </c>
      <c r="C804" s="113">
        <v>116.6</v>
      </c>
      <c r="D804" s="113">
        <v>120.85</v>
      </c>
      <c r="E804" s="113">
        <v>101</v>
      </c>
      <c r="F804" s="113">
        <v>104.25</v>
      </c>
      <c r="G804" s="113">
        <v>105.2</v>
      </c>
      <c r="H804" s="113">
        <v>115.85</v>
      </c>
      <c r="I804" s="113">
        <v>224354</v>
      </c>
      <c r="J804" s="113">
        <v>24656986.699999999</v>
      </c>
      <c r="K804" s="115">
        <v>43399</v>
      </c>
      <c r="L804" s="113">
        <v>3986</v>
      </c>
      <c r="M804" s="113" t="s">
        <v>3306</v>
      </c>
      <c r="N804" s="370"/>
    </row>
    <row r="805" spans="1:14">
      <c r="A805" s="113" t="s">
        <v>1066</v>
      </c>
      <c r="B805" s="113" t="s">
        <v>388</v>
      </c>
      <c r="C805" s="113">
        <v>220.1</v>
      </c>
      <c r="D805" s="113">
        <v>240</v>
      </c>
      <c r="E805" s="113">
        <v>210</v>
      </c>
      <c r="F805" s="113">
        <v>234.55</v>
      </c>
      <c r="G805" s="113">
        <v>235</v>
      </c>
      <c r="H805" s="113">
        <v>219.45</v>
      </c>
      <c r="I805" s="113">
        <v>796055</v>
      </c>
      <c r="J805" s="113">
        <v>175935528.15000001</v>
      </c>
      <c r="K805" s="115">
        <v>43399</v>
      </c>
      <c r="L805" s="113">
        <v>17647</v>
      </c>
      <c r="M805" s="113" t="s">
        <v>3307</v>
      </c>
      <c r="N805" s="370"/>
    </row>
    <row r="806" spans="1:14">
      <c r="A806" s="113" t="s">
        <v>3308</v>
      </c>
      <c r="B806" s="113" t="s">
        <v>388</v>
      </c>
      <c r="C806" s="113">
        <v>33.15</v>
      </c>
      <c r="D806" s="113">
        <v>34.35</v>
      </c>
      <c r="E806" s="113">
        <v>32.799999999999997</v>
      </c>
      <c r="F806" s="113">
        <v>33.450000000000003</v>
      </c>
      <c r="G806" s="113">
        <v>33.299999999999997</v>
      </c>
      <c r="H806" s="113">
        <v>33.65</v>
      </c>
      <c r="I806" s="113">
        <v>34310</v>
      </c>
      <c r="J806" s="113">
        <v>1150587.3999999999</v>
      </c>
      <c r="K806" s="115">
        <v>43399</v>
      </c>
      <c r="L806" s="113">
        <v>436</v>
      </c>
      <c r="M806" s="113" t="s">
        <v>3309</v>
      </c>
      <c r="N806" s="370"/>
    </row>
    <row r="807" spans="1:14">
      <c r="A807" s="113" t="s">
        <v>107</v>
      </c>
      <c r="B807" s="113" t="s">
        <v>388</v>
      </c>
      <c r="C807" s="113">
        <v>1185</v>
      </c>
      <c r="D807" s="113">
        <v>1193</v>
      </c>
      <c r="E807" s="113">
        <v>1152.3</v>
      </c>
      <c r="F807" s="113">
        <v>1158.5999999999999</v>
      </c>
      <c r="G807" s="113">
        <v>1153</v>
      </c>
      <c r="H807" s="113">
        <v>1185.8</v>
      </c>
      <c r="I807" s="113">
        <v>1842212</v>
      </c>
      <c r="J807" s="113">
        <v>2161665729.75</v>
      </c>
      <c r="K807" s="115">
        <v>43399</v>
      </c>
      <c r="L807" s="113">
        <v>58845</v>
      </c>
      <c r="M807" s="113" t="s">
        <v>3310</v>
      </c>
      <c r="N807" s="370"/>
    </row>
    <row r="808" spans="1:14">
      <c r="A808" s="113" t="s">
        <v>1067</v>
      </c>
      <c r="B808" s="113" t="s">
        <v>388</v>
      </c>
      <c r="C808" s="113">
        <v>253.6</v>
      </c>
      <c r="D808" s="113">
        <v>253.6</v>
      </c>
      <c r="E808" s="113">
        <v>248.67</v>
      </c>
      <c r="F808" s="113">
        <v>249.81</v>
      </c>
      <c r="G808" s="113">
        <v>249.76</v>
      </c>
      <c r="H808" s="113">
        <v>253.39</v>
      </c>
      <c r="I808" s="113">
        <v>38357</v>
      </c>
      <c r="J808" s="113">
        <v>9669841.2200000007</v>
      </c>
      <c r="K808" s="115">
        <v>43399</v>
      </c>
      <c r="L808" s="113">
        <v>187</v>
      </c>
      <c r="M808" s="113" t="s">
        <v>1068</v>
      </c>
      <c r="N808" s="370"/>
    </row>
    <row r="809" spans="1:14">
      <c r="A809" s="113" t="s">
        <v>2320</v>
      </c>
      <c r="B809" s="113" t="s">
        <v>388</v>
      </c>
      <c r="C809" s="113">
        <v>282.85000000000002</v>
      </c>
      <c r="D809" s="113">
        <v>282.85000000000002</v>
      </c>
      <c r="E809" s="113">
        <v>280.25</v>
      </c>
      <c r="F809" s="113">
        <v>281.85000000000002</v>
      </c>
      <c r="G809" s="113">
        <v>282</v>
      </c>
      <c r="H809" s="113">
        <v>280.75</v>
      </c>
      <c r="I809" s="113">
        <v>11926</v>
      </c>
      <c r="J809" s="113">
        <v>3355358</v>
      </c>
      <c r="K809" s="115">
        <v>43399</v>
      </c>
      <c r="L809" s="113">
        <v>237</v>
      </c>
      <c r="M809" s="113" t="s">
        <v>2321</v>
      </c>
      <c r="N809" s="370"/>
    </row>
    <row r="810" spans="1:14">
      <c r="A810" s="113" t="s">
        <v>1069</v>
      </c>
      <c r="B810" s="113" t="s">
        <v>388</v>
      </c>
      <c r="C810" s="113">
        <v>103.31</v>
      </c>
      <c r="D810" s="113">
        <v>103.98</v>
      </c>
      <c r="E810" s="113">
        <v>102.75</v>
      </c>
      <c r="F810" s="113">
        <v>102.88</v>
      </c>
      <c r="G810" s="113">
        <v>102.9</v>
      </c>
      <c r="H810" s="113">
        <v>103.98</v>
      </c>
      <c r="I810" s="113">
        <v>103434</v>
      </c>
      <c r="J810" s="113">
        <v>10659178.609999999</v>
      </c>
      <c r="K810" s="115">
        <v>43399</v>
      </c>
      <c r="L810" s="113">
        <v>539</v>
      </c>
      <c r="M810" s="113" t="s">
        <v>2195</v>
      </c>
      <c r="N810" s="370"/>
    </row>
    <row r="811" spans="1:14">
      <c r="A811" s="113" t="s">
        <v>2428</v>
      </c>
      <c r="B811" s="113" t="s">
        <v>388</v>
      </c>
      <c r="C811" s="113">
        <v>50.25</v>
      </c>
      <c r="D811" s="113">
        <v>50.6</v>
      </c>
      <c r="E811" s="113">
        <v>49.8</v>
      </c>
      <c r="F811" s="113">
        <v>49.96</v>
      </c>
      <c r="G811" s="113">
        <v>50</v>
      </c>
      <c r="H811" s="113">
        <v>50.55</v>
      </c>
      <c r="I811" s="113">
        <v>7750</v>
      </c>
      <c r="J811" s="113">
        <v>388188.75</v>
      </c>
      <c r="K811" s="115">
        <v>43399</v>
      </c>
      <c r="L811" s="113">
        <v>121</v>
      </c>
      <c r="M811" s="113" t="s">
        <v>2429</v>
      </c>
      <c r="N811" s="370"/>
    </row>
    <row r="812" spans="1:14">
      <c r="A812" s="113" t="s">
        <v>1070</v>
      </c>
      <c r="B812" s="113" t="s">
        <v>388</v>
      </c>
      <c r="C812" s="113">
        <v>257.39999999999998</v>
      </c>
      <c r="D812" s="113">
        <v>260.99</v>
      </c>
      <c r="E812" s="113">
        <v>254</v>
      </c>
      <c r="F812" s="113">
        <v>256.64</v>
      </c>
      <c r="G812" s="113">
        <v>256.01</v>
      </c>
      <c r="H812" s="113">
        <v>259.27</v>
      </c>
      <c r="I812" s="113">
        <v>1982</v>
      </c>
      <c r="J812" s="113">
        <v>510068.54</v>
      </c>
      <c r="K812" s="115">
        <v>43399</v>
      </c>
      <c r="L812" s="113">
        <v>65</v>
      </c>
      <c r="M812" s="113" t="s">
        <v>1071</v>
      </c>
      <c r="N812" s="370"/>
    </row>
    <row r="813" spans="1:14">
      <c r="A813" s="113" t="s">
        <v>1072</v>
      </c>
      <c r="B813" s="113" t="s">
        <v>2767</v>
      </c>
      <c r="C813" s="113">
        <v>11</v>
      </c>
      <c r="D813" s="113">
        <v>11</v>
      </c>
      <c r="E813" s="113">
        <v>10.65</v>
      </c>
      <c r="F813" s="113">
        <v>10.7</v>
      </c>
      <c r="G813" s="113">
        <v>10.7</v>
      </c>
      <c r="H813" s="113">
        <v>11</v>
      </c>
      <c r="I813" s="113">
        <v>2543</v>
      </c>
      <c r="J813" s="113">
        <v>27525.95</v>
      </c>
      <c r="K813" s="115">
        <v>43399</v>
      </c>
      <c r="L813" s="113">
        <v>17</v>
      </c>
      <c r="M813" s="113" t="s">
        <v>1073</v>
      </c>
      <c r="N813" s="370"/>
    </row>
    <row r="814" spans="1:14">
      <c r="A814" s="113" t="s">
        <v>1074</v>
      </c>
      <c r="B814" s="113" t="s">
        <v>388</v>
      </c>
      <c r="C814" s="113">
        <v>20</v>
      </c>
      <c r="D814" s="113">
        <v>20.75</v>
      </c>
      <c r="E814" s="113">
        <v>19.5</v>
      </c>
      <c r="F814" s="113">
        <v>19.75</v>
      </c>
      <c r="G814" s="113">
        <v>20</v>
      </c>
      <c r="H814" s="113">
        <v>20.149999999999999</v>
      </c>
      <c r="I814" s="113">
        <v>12893</v>
      </c>
      <c r="J814" s="113">
        <v>255509.25</v>
      </c>
      <c r="K814" s="115">
        <v>43399</v>
      </c>
      <c r="L814" s="113">
        <v>63</v>
      </c>
      <c r="M814" s="113" t="s">
        <v>1075</v>
      </c>
      <c r="N814" s="370"/>
    </row>
    <row r="815" spans="1:14">
      <c r="A815" s="113" t="s">
        <v>1076</v>
      </c>
      <c r="B815" s="113" t="s">
        <v>388</v>
      </c>
      <c r="C815" s="113">
        <v>102.85</v>
      </c>
      <c r="D815" s="113">
        <v>102.9</v>
      </c>
      <c r="E815" s="113">
        <v>99.7</v>
      </c>
      <c r="F815" s="113">
        <v>100.3</v>
      </c>
      <c r="G815" s="113">
        <v>100.2</v>
      </c>
      <c r="H815" s="113">
        <v>102.05</v>
      </c>
      <c r="I815" s="113">
        <v>5044</v>
      </c>
      <c r="J815" s="113">
        <v>509814.85</v>
      </c>
      <c r="K815" s="115">
        <v>43399</v>
      </c>
      <c r="L815" s="113">
        <v>134</v>
      </c>
      <c r="M815" s="113" t="s">
        <v>1077</v>
      </c>
      <c r="N815" s="370"/>
    </row>
    <row r="816" spans="1:14">
      <c r="A816" s="113" t="s">
        <v>203</v>
      </c>
      <c r="B816" s="113" t="s">
        <v>388</v>
      </c>
      <c r="C816" s="113">
        <v>214.7</v>
      </c>
      <c r="D816" s="113">
        <v>220</v>
      </c>
      <c r="E816" s="113">
        <v>207.1</v>
      </c>
      <c r="F816" s="113">
        <v>218.8</v>
      </c>
      <c r="G816" s="113">
        <v>218.2</v>
      </c>
      <c r="H816" s="113">
        <v>210.55</v>
      </c>
      <c r="I816" s="113">
        <v>1875314</v>
      </c>
      <c r="J816" s="113">
        <v>404714605.30000001</v>
      </c>
      <c r="K816" s="115">
        <v>43399</v>
      </c>
      <c r="L816" s="113">
        <v>31972</v>
      </c>
      <c r="M816" s="113" t="s">
        <v>1078</v>
      </c>
      <c r="N816" s="370"/>
    </row>
    <row r="817" spans="1:14">
      <c r="A817" s="113" t="s">
        <v>1079</v>
      </c>
      <c r="B817" s="113" t="s">
        <v>388</v>
      </c>
      <c r="C817" s="113">
        <v>586.04999999999995</v>
      </c>
      <c r="D817" s="113">
        <v>597.6</v>
      </c>
      <c r="E817" s="113">
        <v>576.35</v>
      </c>
      <c r="F817" s="113">
        <v>580.15</v>
      </c>
      <c r="G817" s="113">
        <v>579</v>
      </c>
      <c r="H817" s="113">
        <v>589</v>
      </c>
      <c r="I817" s="113">
        <v>11108</v>
      </c>
      <c r="J817" s="113">
        <v>6511406</v>
      </c>
      <c r="K817" s="115">
        <v>43399</v>
      </c>
      <c r="L817" s="113">
        <v>1263</v>
      </c>
      <c r="M817" s="113" t="s">
        <v>1994</v>
      </c>
      <c r="N817" s="370"/>
    </row>
    <row r="818" spans="1:14">
      <c r="A818" s="113" t="s">
        <v>1080</v>
      </c>
      <c r="B818" s="113" t="s">
        <v>388</v>
      </c>
      <c r="C818" s="113">
        <v>328.15</v>
      </c>
      <c r="D818" s="113">
        <v>339.95</v>
      </c>
      <c r="E818" s="113">
        <v>322.64999999999998</v>
      </c>
      <c r="F818" s="113">
        <v>324.10000000000002</v>
      </c>
      <c r="G818" s="113">
        <v>323</v>
      </c>
      <c r="H818" s="113">
        <v>325.5</v>
      </c>
      <c r="I818" s="113">
        <v>71845</v>
      </c>
      <c r="J818" s="113">
        <v>23766683.100000001</v>
      </c>
      <c r="K818" s="115">
        <v>43399</v>
      </c>
      <c r="L818" s="113">
        <v>2724</v>
      </c>
      <c r="M818" s="113" t="s">
        <v>1081</v>
      </c>
      <c r="N818" s="370"/>
    </row>
    <row r="819" spans="1:14">
      <c r="A819" s="113" t="s">
        <v>3837</v>
      </c>
      <c r="B819" s="113" t="s">
        <v>388</v>
      </c>
      <c r="C819" s="113">
        <v>96</v>
      </c>
      <c r="D819" s="113">
        <v>99.65</v>
      </c>
      <c r="E819" s="113">
        <v>90.1</v>
      </c>
      <c r="F819" s="113">
        <v>99.65</v>
      </c>
      <c r="G819" s="113">
        <v>99.65</v>
      </c>
      <c r="H819" s="113">
        <v>99.8</v>
      </c>
      <c r="I819" s="113">
        <v>1055</v>
      </c>
      <c r="J819" s="113">
        <v>96392.85</v>
      </c>
      <c r="K819" s="115">
        <v>43399</v>
      </c>
      <c r="L819" s="113">
        <v>11</v>
      </c>
      <c r="M819" s="113" t="s">
        <v>3838</v>
      </c>
      <c r="N819" s="370"/>
    </row>
    <row r="820" spans="1:14">
      <c r="A820" s="113" t="s">
        <v>2146</v>
      </c>
      <c r="B820" s="113" t="s">
        <v>388</v>
      </c>
      <c r="C820" s="113">
        <v>44.9</v>
      </c>
      <c r="D820" s="113">
        <v>48.7</v>
      </c>
      <c r="E820" s="113">
        <v>44</v>
      </c>
      <c r="F820" s="113">
        <v>44.35</v>
      </c>
      <c r="G820" s="113">
        <v>44.4</v>
      </c>
      <c r="H820" s="113">
        <v>43.65</v>
      </c>
      <c r="I820" s="113">
        <v>185555</v>
      </c>
      <c r="J820" s="113">
        <v>8364518.0999999996</v>
      </c>
      <c r="K820" s="115">
        <v>43399</v>
      </c>
      <c r="L820" s="113">
        <v>1799</v>
      </c>
      <c r="M820" s="113" t="s">
        <v>2147</v>
      </c>
      <c r="N820" s="370"/>
    </row>
    <row r="821" spans="1:14">
      <c r="A821" s="113" t="s">
        <v>3681</v>
      </c>
      <c r="B821" s="113" t="s">
        <v>388</v>
      </c>
      <c r="C821" s="113">
        <v>809</v>
      </c>
      <c r="D821" s="113">
        <v>811.95</v>
      </c>
      <c r="E821" s="113">
        <v>766</v>
      </c>
      <c r="F821" s="113">
        <v>804.85</v>
      </c>
      <c r="G821" s="113">
        <v>790</v>
      </c>
      <c r="H821" s="113">
        <v>799.15</v>
      </c>
      <c r="I821" s="113">
        <v>21868</v>
      </c>
      <c r="J821" s="113">
        <v>17587864.75</v>
      </c>
      <c r="K821" s="115">
        <v>43399</v>
      </c>
      <c r="L821" s="113">
        <v>1312</v>
      </c>
      <c r="M821" s="113" t="s">
        <v>1082</v>
      </c>
      <c r="N821" s="370"/>
    </row>
    <row r="822" spans="1:14">
      <c r="A822" s="113" t="s">
        <v>229</v>
      </c>
      <c r="B822" s="113" t="s">
        <v>388</v>
      </c>
      <c r="C822" s="113">
        <v>479.35</v>
      </c>
      <c r="D822" s="113">
        <v>480.55</v>
      </c>
      <c r="E822" s="113">
        <v>452.35</v>
      </c>
      <c r="F822" s="113">
        <v>461</v>
      </c>
      <c r="G822" s="113">
        <v>461</v>
      </c>
      <c r="H822" s="113">
        <v>475.85</v>
      </c>
      <c r="I822" s="113">
        <v>665616</v>
      </c>
      <c r="J822" s="113">
        <v>306490743.64999998</v>
      </c>
      <c r="K822" s="115">
        <v>43399</v>
      </c>
      <c r="L822" s="113">
        <v>14725</v>
      </c>
      <c r="M822" s="113" t="s">
        <v>1083</v>
      </c>
      <c r="N822" s="370"/>
    </row>
    <row r="823" spans="1:14">
      <c r="A823" s="113" t="s">
        <v>2840</v>
      </c>
      <c r="B823" s="113" t="s">
        <v>2767</v>
      </c>
      <c r="C823" s="113">
        <v>0.2</v>
      </c>
      <c r="D823" s="113">
        <v>0.2</v>
      </c>
      <c r="E823" s="113">
        <v>0.1</v>
      </c>
      <c r="F823" s="113">
        <v>0.15</v>
      </c>
      <c r="G823" s="113">
        <v>0.15</v>
      </c>
      <c r="H823" s="113">
        <v>0.15</v>
      </c>
      <c r="I823" s="113">
        <v>582041</v>
      </c>
      <c r="J823" s="113">
        <v>86512.45</v>
      </c>
      <c r="K823" s="115">
        <v>43399</v>
      </c>
      <c r="L823" s="113">
        <v>229</v>
      </c>
      <c r="M823" s="113" t="s">
        <v>2841</v>
      </c>
      <c r="N823" s="370"/>
    </row>
    <row r="824" spans="1:14">
      <c r="A824" s="113" t="s">
        <v>2728</v>
      </c>
      <c r="B824" s="113" t="s">
        <v>388</v>
      </c>
      <c r="C824" s="113">
        <v>0.85</v>
      </c>
      <c r="D824" s="113">
        <v>0.85</v>
      </c>
      <c r="E824" s="113">
        <v>0.8</v>
      </c>
      <c r="F824" s="113">
        <v>0.8</v>
      </c>
      <c r="G824" s="113">
        <v>0.85</v>
      </c>
      <c r="H824" s="113">
        <v>0.85</v>
      </c>
      <c r="I824" s="113">
        <v>408281</v>
      </c>
      <c r="J824" s="113">
        <v>339485.45</v>
      </c>
      <c r="K824" s="115">
        <v>43399</v>
      </c>
      <c r="L824" s="113">
        <v>175</v>
      </c>
      <c r="M824" s="113" t="s">
        <v>2729</v>
      </c>
      <c r="N824" s="370"/>
    </row>
    <row r="825" spans="1:14">
      <c r="A825" s="113" t="s">
        <v>1084</v>
      </c>
      <c r="B825" s="113" t="s">
        <v>388</v>
      </c>
      <c r="C825" s="113">
        <v>218.3</v>
      </c>
      <c r="D825" s="113">
        <v>220.75</v>
      </c>
      <c r="E825" s="113">
        <v>215.5</v>
      </c>
      <c r="F825" s="113">
        <v>216.55</v>
      </c>
      <c r="G825" s="113">
        <v>217</v>
      </c>
      <c r="H825" s="113">
        <v>218.3</v>
      </c>
      <c r="I825" s="113">
        <v>23841</v>
      </c>
      <c r="J825" s="113">
        <v>5196273.8</v>
      </c>
      <c r="K825" s="115">
        <v>43399</v>
      </c>
      <c r="L825" s="113">
        <v>1491</v>
      </c>
      <c r="M825" s="113" t="s">
        <v>1085</v>
      </c>
      <c r="N825" s="370"/>
    </row>
    <row r="826" spans="1:14">
      <c r="A826" s="113" t="s">
        <v>1086</v>
      </c>
      <c r="B826" s="113" t="s">
        <v>388</v>
      </c>
      <c r="C826" s="113">
        <v>64</v>
      </c>
      <c r="D826" s="113">
        <v>64</v>
      </c>
      <c r="E826" s="113">
        <v>60</v>
      </c>
      <c r="F826" s="113">
        <v>62.85</v>
      </c>
      <c r="G826" s="113">
        <v>63</v>
      </c>
      <c r="H826" s="113">
        <v>63.35</v>
      </c>
      <c r="I826" s="113">
        <v>6409</v>
      </c>
      <c r="J826" s="113">
        <v>404343.8</v>
      </c>
      <c r="K826" s="115">
        <v>43399</v>
      </c>
      <c r="L826" s="113">
        <v>111</v>
      </c>
      <c r="M826" s="113" t="s">
        <v>1925</v>
      </c>
      <c r="N826" s="370"/>
    </row>
    <row r="827" spans="1:14">
      <c r="A827" s="113" t="s">
        <v>108</v>
      </c>
      <c r="B827" s="113" t="s">
        <v>388</v>
      </c>
      <c r="C827" s="113">
        <v>94.45</v>
      </c>
      <c r="D827" s="113">
        <v>97.3</v>
      </c>
      <c r="E827" s="113">
        <v>94.15</v>
      </c>
      <c r="F827" s="113">
        <v>96.1</v>
      </c>
      <c r="G827" s="113">
        <v>96.05</v>
      </c>
      <c r="H827" s="113">
        <v>94.85</v>
      </c>
      <c r="I827" s="113">
        <v>2669204</v>
      </c>
      <c r="J827" s="113">
        <v>255079741.34999999</v>
      </c>
      <c r="K827" s="115">
        <v>43399</v>
      </c>
      <c r="L827" s="113">
        <v>13022</v>
      </c>
      <c r="M827" s="113" t="s">
        <v>1087</v>
      </c>
      <c r="N827" s="370"/>
    </row>
    <row r="828" spans="1:14">
      <c r="A828" s="113" t="s">
        <v>1088</v>
      </c>
      <c r="B828" s="113" t="s">
        <v>388</v>
      </c>
      <c r="C828" s="113">
        <v>7.4</v>
      </c>
      <c r="D828" s="113">
        <v>7.4</v>
      </c>
      <c r="E828" s="113">
        <v>7.4</v>
      </c>
      <c r="F828" s="113">
        <v>7.4</v>
      </c>
      <c r="G828" s="113">
        <v>7.4</v>
      </c>
      <c r="H828" s="113">
        <v>7.75</v>
      </c>
      <c r="I828" s="113">
        <v>271139</v>
      </c>
      <c r="J828" s="113">
        <v>2006428.6</v>
      </c>
      <c r="K828" s="115">
        <v>43399</v>
      </c>
      <c r="L828" s="113">
        <v>927</v>
      </c>
      <c r="M828" s="113" t="s">
        <v>1089</v>
      </c>
      <c r="N828" s="370"/>
    </row>
    <row r="829" spans="1:14">
      <c r="A829" s="113" t="s">
        <v>109</v>
      </c>
      <c r="B829" s="113" t="s">
        <v>388</v>
      </c>
      <c r="C829" s="113">
        <v>119</v>
      </c>
      <c r="D829" s="113">
        <v>119.95</v>
      </c>
      <c r="E829" s="113">
        <v>115.7</v>
      </c>
      <c r="F829" s="113">
        <v>117.9</v>
      </c>
      <c r="G829" s="113">
        <v>118.15</v>
      </c>
      <c r="H829" s="113">
        <v>117.2</v>
      </c>
      <c r="I829" s="113">
        <v>12525128</v>
      </c>
      <c r="J829" s="113">
        <v>1477262092.8499999</v>
      </c>
      <c r="K829" s="115">
        <v>43399</v>
      </c>
      <c r="L829" s="113">
        <v>84260</v>
      </c>
      <c r="M829" s="113" t="s">
        <v>1090</v>
      </c>
      <c r="N829" s="370"/>
    </row>
    <row r="830" spans="1:14">
      <c r="A830" s="113" t="s">
        <v>1091</v>
      </c>
      <c r="B830" s="113" t="s">
        <v>388</v>
      </c>
      <c r="C830" s="113">
        <v>84.4</v>
      </c>
      <c r="D830" s="113">
        <v>86.75</v>
      </c>
      <c r="E830" s="113">
        <v>83.8</v>
      </c>
      <c r="F830" s="113">
        <v>85.3</v>
      </c>
      <c r="G830" s="113">
        <v>85</v>
      </c>
      <c r="H830" s="113">
        <v>83.75</v>
      </c>
      <c r="I830" s="113">
        <v>524584</v>
      </c>
      <c r="J830" s="113">
        <v>44672850</v>
      </c>
      <c r="K830" s="115">
        <v>43399</v>
      </c>
      <c r="L830" s="113">
        <v>5872</v>
      </c>
      <c r="M830" s="113" t="s">
        <v>1092</v>
      </c>
      <c r="N830" s="370"/>
    </row>
    <row r="831" spans="1:14">
      <c r="A831" s="113" t="s">
        <v>1093</v>
      </c>
      <c r="B831" s="113" t="s">
        <v>388</v>
      </c>
      <c r="C831" s="113">
        <v>859.95</v>
      </c>
      <c r="D831" s="113">
        <v>902.8</v>
      </c>
      <c r="E831" s="113">
        <v>852</v>
      </c>
      <c r="F831" s="113">
        <v>893.65</v>
      </c>
      <c r="G831" s="113">
        <v>885.1</v>
      </c>
      <c r="H831" s="113">
        <v>875.75</v>
      </c>
      <c r="I831" s="113">
        <v>27505</v>
      </c>
      <c r="J831" s="113">
        <v>24062845.800000001</v>
      </c>
      <c r="K831" s="115">
        <v>43399</v>
      </c>
      <c r="L831" s="113">
        <v>3608</v>
      </c>
      <c r="M831" s="113" t="s">
        <v>1094</v>
      </c>
      <c r="N831" s="370"/>
    </row>
    <row r="832" spans="1:14">
      <c r="A832" s="113" t="s">
        <v>1095</v>
      </c>
      <c r="B832" s="113" t="s">
        <v>388</v>
      </c>
      <c r="C832" s="113">
        <v>39.049999999999997</v>
      </c>
      <c r="D832" s="113">
        <v>39.700000000000003</v>
      </c>
      <c r="E832" s="113">
        <v>38.25</v>
      </c>
      <c r="F832" s="113">
        <v>38.35</v>
      </c>
      <c r="G832" s="113">
        <v>38.299999999999997</v>
      </c>
      <c r="H832" s="113">
        <v>39.049999999999997</v>
      </c>
      <c r="I832" s="113">
        <v>3240</v>
      </c>
      <c r="J832" s="113">
        <v>124812.5</v>
      </c>
      <c r="K832" s="115">
        <v>43399</v>
      </c>
      <c r="L832" s="113">
        <v>65</v>
      </c>
      <c r="M832" s="113" t="s">
        <v>1096</v>
      </c>
      <c r="N832" s="370"/>
    </row>
    <row r="833" spans="1:14">
      <c r="A833" s="113" t="s">
        <v>1097</v>
      </c>
      <c r="B833" s="113" t="s">
        <v>388</v>
      </c>
      <c r="C833" s="113">
        <v>220.35</v>
      </c>
      <c r="D833" s="113">
        <v>221.5</v>
      </c>
      <c r="E833" s="113">
        <v>216.05</v>
      </c>
      <c r="F833" s="113">
        <v>218.3</v>
      </c>
      <c r="G833" s="113">
        <v>217.1</v>
      </c>
      <c r="H833" s="113">
        <v>220.35</v>
      </c>
      <c r="I833" s="113">
        <v>21554</v>
      </c>
      <c r="J833" s="113">
        <v>4714985.3499999996</v>
      </c>
      <c r="K833" s="115">
        <v>43399</v>
      </c>
      <c r="L833" s="113">
        <v>1399</v>
      </c>
      <c r="M833" s="113" t="s">
        <v>1098</v>
      </c>
      <c r="N833" s="370"/>
    </row>
    <row r="834" spans="1:14">
      <c r="A834" s="113" t="s">
        <v>2649</v>
      </c>
      <c r="B834" s="113" t="s">
        <v>388</v>
      </c>
      <c r="C834" s="113">
        <v>19.2</v>
      </c>
      <c r="D834" s="113">
        <v>19.2</v>
      </c>
      <c r="E834" s="113">
        <v>18.25</v>
      </c>
      <c r="F834" s="113">
        <v>18.25</v>
      </c>
      <c r="G834" s="113">
        <v>18.25</v>
      </c>
      <c r="H834" s="113">
        <v>19.2</v>
      </c>
      <c r="I834" s="113">
        <v>23462</v>
      </c>
      <c r="J834" s="113">
        <v>430983.85</v>
      </c>
      <c r="K834" s="115">
        <v>43399</v>
      </c>
      <c r="L834" s="113">
        <v>109</v>
      </c>
      <c r="M834" s="113" t="s">
        <v>2650</v>
      </c>
      <c r="N834" s="370"/>
    </row>
    <row r="835" spans="1:14">
      <c r="A835" s="113" t="s">
        <v>2034</v>
      </c>
      <c r="B835" s="113" t="s">
        <v>388</v>
      </c>
      <c r="C835" s="113">
        <v>344.8</v>
      </c>
      <c r="D835" s="113">
        <v>356.5</v>
      </c>
      <c r="E835" s="113">
        <v>330.3</v>
      </c>
      <c r="F835" s="113">
        <v>340.7</v>
      </c>
      <c r="G835" s="113">
        <v>343</v>
      </c>
      <c r="H835" s="113">
        <v>340.2</v>
      </c>
      <c r="I835" s="113">
        <v>363067</v>
      </c>
      <c r="J835" s="113">
        <v>122805613.45</v>
      </c>
      <c r="K835" s="115">
        <v>43399</v>
      </c>
      <c r="L835" s="113">
        <v>2265</v>
      </c>
      <c r="M835" s="113" t="s">
        <v>3311</v>
      </c>
      <c r="N835" s="370"/>
    </row>
    <row r="836" spans="1:14">
      <c r="A836" s="113" t="s">
        <v>1099</v>
      </c>
      <c r="B836" s="113" t="s">
        <v>388</v>
      </c>
      <c r="C836" s="113">
        <v>5740</v>
      </c>
      <c r="D836" s="113">
        <v>5740</v>
      </c>
      <c r="E836" s="113">
        <v>5590</v>
      </c>
      <c r="F836" s="113">
        <v>5608</v>
      </c>
      <c r="G836" s="113">
        <v>5590</v>
      </c>
      <c r="H836" s="113">
        <v>5667.85</v>
      </c>
      <c r="I836" s="113">
        <v>4852</v>
      </c>
      <c r="J836" s="113">
        <v>27325861.5</v>
      </c>
      <c r="K836" s="115">
        <v>43399</v>
      </c>
      <c r="L836" s="113">
        <v>1179</v>
      </c>
      <c r="M836" s="113" t="s">
        <v>1100</v>
      </c>
      <c r="N836" s="370"/>
    </row>
    <row r="837" spans="1:14">
      <c r="A837" s="113" t="s">
        <v>2164</v>
      </c>
      <c r="B837" s="113" t="s">
        <v>388</v>
      </c>
      <c r="C837" s="113">
        <v>61.85</v>
      </c>
      <c r="D837" s="113">
        <v>64.5</v>
      </c>
      <c r="E837" s="113">
        <v>61.8</v>
      </c>
      <c r="F837" s="113">
        <v>63.45</v>
      </c>
      <c r="G837" s="113">
        <v>63.5</v>
      </c>
      <c r="H837" s="113">
        <v>62.7</v>
      </c>
      <c r="I837" s="113">
        <v>51308</v>
      </c>
      <c r="J837" s="113">
        <v>3247333.8</v>
      </c>
      <c r="K837" s="115">
        <v>43399</v>
      </c>
      <c r="L837" s="113">
        <v>939</v>
      </c>
      <c r="M837" s="113" t="s">
        <v>1110</v>
      </c>
      <c r="N837" s="370"/>
    </row>
    <row r="838" spans="1:14">
      <c r="A838" s="113" t="s">
        <v>2683</v>
      </c>
      <c r="B838" s="113" t="s">
        <v>388</v>
      </c>
      <c r="C838" s="113">
        <v>67.8</v>
      </c>
      <c r="D838" s="113">
        <v>69.099999999999994</v>
      </c>
      <c r="E838" s="113">
        <v>66.400000000000006</v>
      </c>
      <c r="F838" s="113">
        <v>68.650000000000006</v>
      </c>
      <c r="G838" s="113">
        <v>69</v>
      </c>
      <c r="H838" s="113">
        <v>66.95</v>
      </c>
      <c r="I838" s="113">
        <v>169673</v>
      </c>
      <c r="J838" s="113">
        <v>11509515.949999999</v>
      </c>
      <c r="K838" s="115">
        <v>43399</v>
      </c>
      <c r="L838" s="113">
        <v>3424</v>
      </c>
      <c r="M838" s="113" t="s">
        <v>2684</v>
      </c>
      <c r="N838" s="370"/>
    </row>
    <row r="839" spans="1:14">
      <c r="A839" s="113" t="s">
        <v>1101</v>
      </c>
      <c r="B839" s="113" t="s">
        <v>388</v>
      </c>
      <c r="C839" s="113">
        <v>394.1</v>
      </c>
      <c r="D839" s="113">
        <v>398</v>
      </c>
      <c r="E839" s="113">
        <v>390.05</v>
      </c>
      <c r="F839" s="113">
        <v>392.8</v>
      </c>
      <c r="G839" s="113">
        <v>392</v>
      </c>
      <c r="H839" s="113">
        <v>393.6</v>
      </c>
      <c r="I839" s="113">
        <v>4634</v>
      </c>
      <c r="J839" s="113">
        <v>1824353.3</v>
      </c>
      <c r="K839" s="115">
        <v>43399</v>
      </c>
      <c r="L839" s="113">
        <v>381</v>
      </c>
      <c r="M839" s="113" t="s">
        <v>1102</v>
      </c>
      <c r="N839" s="370"/>
    </row>
    <row r="840" spans="1:14">
      <c r="A840" s="113" t="s">
        <v>2383</v>
      </c>
      <c r="B840" s="113" t="s">
        <v>388</v>
      </c>
      <c r="C840" s="113">
        <v>144.94999999999999</v>
      </c>
      <c r="D840" s="113">
        <v>148.35</v>
      </c>
      <c r="E840" s="113">
        <v>142</v>
      </c>
      <c r="F840" s="113">
        <v>143.4</v>
      </c>
      <c r="G840" s="113">
        <v>143</v>
      </c>
      <c r="H840" s="113">
        <v>142.85</v>
      </c>
      <c r="I840" s="113">
        <v>75588</v>
      </c>
      <c r="J840" s="113">
        <v>10987480.6</v>
      </c>
      <c r="K840" s="115">
        <v>43399</v>
      </c>
      <c r="L840" s="113">
        <v>1566</v>
      </c>
      <c r="M840" s="113" t="s">
        <v>2384</v>
      </c>
      <c r="N840" s="370"/>
    </row>
    <row r="841" spans="1:14">
      <c r="A841" s="113" t="s">
        <v>110</v>
      </c>
      <c r="B841" s="113" t="s">
        <v>388</v>
      </c>
      <c r="C841" s="113">
        <v>406.7</v>
      </c>
      <c r="D841" s="113">
        <v>408</v>
      </c>
      <c r="E841" s="113">
        <v>400.1</v>
      </c>
      <c r="F841" s="113">
        <v>405.5</v>
      </c>
      <c r="G841" s="113">
        <v>404.4</v>
      </c>
      <c r="H841" s="113">
        <v>409.6</v>
      </c>
      <c r="I841" s="113">
        <v>3580882</v>
      </c>
      <c r="J841" s="113">
        <v>1448030441.6500001</v>
      </c>
      <c r="K841" s="115">
        <v>43399</v>
      </c>
      <c r="L841" s="113">
        <v>29540</v>
      </c>
      <c r="M841" s="113" t="s">
        <v>1103</v>
      </c>
      <c r="N841" s="370"/>
    </row>
    <row r="842" spans="1:14">
      <c r="A842" s="113" t="s">
        <v>3658</v>
      </c>
      <c r="B842" s="113" t="s">
        <v>388</v>
      </c>
      <c r="C842" s="113">
        <v>16.2</v>
      </c>
      <c r="D842" s="113">
        <v>16.2</v>
      </c>
      <c r="E842" s="113">
        <v>16.2</v>
      </c>
      <c r="F842" s="113">
        <v>16.2</v>
      </c>
      <c r="G842" s="113">
        <v>16.2</v>
      </c>
      <c r="H842" s="113">
        <v>16.2</v>
      </c>
      <c r="I842" s="113">
        <v>11</v>
      </c>
      <c r="J842" s="113">
        <v>178.2</v>
      </c>
      <c r="K842" s="115">
        <v>43399</v>
      </c>
      <c r="L842" s="113">
        <v>2</v>
      </c>
      <c r="M842" s="113" t="s">
        <v>3659</v>
      </c>
      <c r="N842" s="370"/>
    </row>
    <row r="843" spans="1:14">
      <c r="A843" s="113" t="s">
        <v>2186</v>
      </c>
      <c r="B843" s="113" t="s">
        <v>388</v>
      </c>
      <c r="C843" s="113">
        <v>104.75</v>
      </c>
      <c r="D843" s="113">
        <v>105.65</v>
      </c>
      <c r="E843" s="113">
        <v>104.75</v>
      </c>
      <c r="F843" s="113">
        <v>104.75</v>
      </c>
      <c r="G843" s="113">
        <v>104.75</v>
      </c>
      <c r="H843" s="113">
        <v>103.9</v>
      </c>
      <c r="I843" s="113">
        <v>111</v>
      </c>
      <c r="J843" s="113">
        <v>11712.75</v>
      </c>
      <c r="K843" s="115">
        <v>43399</v>
      </c>
      <c r="L843" s="113">
        <v>6</v>
      </c>
      <c r="M843" s="113" t="s">
        <v>2187</v>
      </c>
      <c r="N843" s="370"/>
    </row>
    <row r="844" spans="1:14">
      <c r="A844" s="113" t="s">
        <v>3839</v>
      </c>
      <c r="B844" s="113" t="s">
        <v>388</v>
      </c>
      <c r="C844" s="113">
        <v>358</v>
      </c>
      <c r="D844" s="113">
        <v>378.9</v>
      </c>
      <c r="E844" s="113">
        <v>355.05</v>
      </c>
      <c r="F844" s="113">
        <v>359</v>
      </c>
      <c r="G844" s="113">
        <v>359</v>
      </c>
      <c r="H844" s="113">
        <v>360</v>
      </c>
      <c r="I844" s="113">
        <v>1021</v>
      </c>
      <c r="J844" s="113">
        <v>374368.35</v>
      </c>
      <c r="K844" s="115">
        <v>43399</v>
      </c>
      <c r="L844" s="113">
        <v>13</v>
      </c>
      <c r="M844" s="113" t="s">
        <v>3840</v>
      </c>
      <c r="N844" s="370"/>
    </row>
    <row r="845" spans="1:14">
      <c r="A845" s="113" t="s">
        <v>3642</v>
      </c>
      <c r="B845" s="113" t="s">
        <v>388</v>
      </c>
      <c r="C845" s="113">
        <v>105</v>
      </c>
      <c r="D845" s="113">
        <v>105</v>
      </c>
      <c r="E845" s="113">
        <v>105</v>
      </c>
      <c r="F845" s="113">
        <v>105</v>
      </c>
      <c r="G845" s="113">
        <v>105</v>
      </c>
      <c r="H845" s="113">
        <v>106.3</v>
      </c>
      <c r="I845" s="113">
        <v>10</v>
      </c>
      <c r="J845" s="113">
        <v>1050</v>
      </c>
      <c r="K845" s="115">
        <v>43399</v>
      </c>
      <c r="L845" s="113">
        <v>1</v>
      </c>
      <c r="M845" s="113" t="s">
        <v>3643</v>
      </c>
      <c r="N845" s="370"/>
    </row>
    <row r="846" spans="1:14">
      <c r="A846" s="113" t="s">
        <v>1104</v>
      </c>
      <c r="B846" s="113" t="s">
        <v>388</v>
      </c>
      <c r="C846" s="113">
        <v>221.4</v>
      </c>
      <c r="D846" s="113">
        <v>228.7</v>
      </c>
      <c r="E846" s="113">
        <v>215</v>
      </c>
      <c r="F846" s="113">
        <v>216.3</v>
      </c>
      <c r="G846" s="113">
        <v>216.6</v>
      </c>
      <c r="H846" s="113">
        <v>218.2</v>
      </c>
      <c r="I846" s="113">
        <v>64813</v>
      </c>
      <c r="J846" s="113">
        <v>14361844.85</v>
      </c>
      <c r="K846" s="115">
        <v>43399</v>
      </c>
      <c r="L846" s="113">
        <v>1766</v>
      </c>
      <c r="M846" s="113" t="s">
        <v>1105</v>
      </c>
      <c r="N846" s="370"/>
    </row>
    <row r="847" spans="1:14">
      <c r="A847" s="113" t="s">
        <v>2952</v>
      </c>
      <c r="B847" s="113" t="s">
        <v>388</v>
      </c>
      <c r="C847" s="113">
        <v>277</v>
      </c>
      <c r="D847" s="113">
        <v>292.25</v>
      </c>
      <c r="E847" s="113">
        <v>270.39999999999998</v>
      </c>
      <c r="F847" s="113">
        <v>286.2</v>
      </c>
      <c r="G847" s="113">
        <v>286.2</v>
      </c>
      <c r="H847" s="113">
        <v>281</v>
      </c>
      <c r="I847" s="113">
        <v>645</v>
      </c>
      <c r="J847" s="113">
        <v>185739.25</v>
      </c>
      <c r="K847" s="115">
        <v>43399</v>
      </c>
      <c r="L847" s="113">
        <v>40</v>
      </c>
      <c r="M847" s="113" t="s">
        <v>2953</v>
      </c>
      <c r="N847" s="370"/>
    </row>
    <row r="848" spans="1:14">
      <c r="A848" s="113" t="s">
        <v>1106</v>
      </c>
      <c r="B848" s="113" t="s">
        <v>388</v>
      </c>
      <c r="C848" s="113">
        <v>408.8</v>
      </c>
      <c r="D848" s="113">
        <v>413.65</v>
      </c>
      <c r="E848" s="113">
        <v>395.1</v>
      </c>
      <c r="F848" s="113">
        <v>398.7</v>
      </c>
      <c r="G848" s="113">
        <v>395.1</v>
      </c>
      <c r="H848" s="113">
        <v>404</v>
      </c>
      <c r="I848" s="113">
        <v>38452</v>
      </c>
      <c r="J848" s="113">
        <v>15448000.699999999</v>
      </c>
      <c r="K848" s="115">
        <v>43399</v>
      </c>
      <c r="L848" s="113">
        <v>1185</v>
      </c>
      <c r="M848" s="113" t="s">
        <v>1107</v>
      </c>
      <c r="N848" s="370"/>
    </row>
    <row r="849" spans="1:14">
      <c r="A849" s="113" t="s">
        <v>1108</v>
      </c>
      <c r="B849" s="113" t="s">
        <v>388</v>
      </c>
      <c r="C849" s="113">
        <v>999.95</v>
      </c>
      <c r="D849" s="113">
        <v>1000.01</v>
      </c>
      <c r="E849" s="113">
        <v>999.95</v>
      </c>
      <c r="F849" s="113">
        <v>1000</v>
      </c>
      <c r="G849" s="113">
        <v>1000</v>
      </c>
      <c r="H849" s="113">
        <v>1000</v>
      </c>
      <c r="I849" s="113">
        <v>1037109</v>
      </c>
      <c r="J849" s="113">
        <v>1037112613.54</v>
      </c>
      <c r="K849" s="115">
        <v>43399</v>
      </c>
      <c r="L849" s="113">
        <v>6918</v>
      </c>
      <c r="M849" s="113" t="s">
        <v>1109</v>
      </c>
      <c r="N849" s="370"/>
    </row>
    <row r="850" spans="1:14">
      <c r="A850" s="113" t="s">
        <v>2966</v>
      </c>
      <c r="B850" s="113" t="s">
        <v>388</v>
      </c>
      <c r="C850" s="113">
        <v>1000</v>
      </c>
      <c r="D850" s="113">
        <v>1000</v>
      </c>
      <c r="E850" s="113">
        <v>999.99</v>
      </c>
      <c r="F850" s="113">
        <v>1000</v>
      </c>
      <c r="G850" s="113">
        <v>1000</v>
      </c>
      <c r="H850" s="113">
        <v>1000</v>
      </c>
      <c r="I850" s="113">
        <v>15826</v>
      </c>
      <c r="J850" s="113">
        <v>15825919.93</v>
      </c>
      <c r="K850" s="115">
        <v>43399</v>
      </c>
      <c r="L850" s="113">
        <v>343</v>
      </c>
      <c r="M850" s="113" t="s">
        <v>2967</v>
      </c>
      <c r="N850" s="370"/>
    </row>
    <row r="851" spans="1:14">
      <c r="A851" s="113" t="s">
        <v>1111</v>
      </c>
      <c r="B851" s="113" t="s">
        <v>388</v>
      </c>
      <c r="C851" s="113">
        <v>45.8</v>
      </c>
      <c r="D851" s="113">
        <v>46.5</v>
      </c>
      <c r="E851" s="113">
        <v>44.1</v>
      </c>
      <c r="F851" s="113">
        <v>46.3</v>
      </c>
      <c r="G851" s="113">
        <v>46.3</v>
      </c>
      <c r="H851" s="113">
        <v>45.5</v>
      </c>
      <c r="I851" s="113">
        <v>18842</v>
      </c>
      <c r="J851" s="113">
        <v>859143.95</v>
      </c>
      <c r="K851" s="115">
        <v>43399</v>
      </c>
      <c r="L851" s="113">
        <v>367</v>
      </c>
      <c r="M851" s="113" t="s">
        <v>1112</v>
      </c>
      <c r="N851" s="370"/>
    </row>
    <row r="852" spans="1:14">
      <c r="A852" s="113" t="s">
        <v>2543</v>
      </c>
      <c r="B852" s="113" t="s">
        <v>388</v>
      </c>
      <c r="C852" s="113">
        <v>28.5</v>
      </c>
      <c r="D852" s="113">
        <v>28.95</v>
      </c>
      <c r="E852" s="113">
        <v>28.15</v>
      </c>
      <c r="F852" s="113">
        <v>28.25</v>
      </c>
      <c r="G852" s="113">
        <v>28.15</v>
      </c>
      <c r="H852" s="113">
        <v>28.75</v>
      </c>
      <c r="I852" s="113">
        <v>7019</v>
      </c>
      <c r="J852" s="113">
        <v>201275.15</v>
      </c>
      <c r="K852" s="115">
        <v>43399</v>
      </c>
      <c r="L852" s="113">
        <v>70</v>
      </c>
      <c r="M852" s="113" t="s">
        <v>2544</v>
      </c>
      <c r="N852" s="370"/>
    </row>
    <row r="853" spans="1:14">
      <c r="A853" s="113" t="s">
        <v>1113</v>
      </c>
      <c r="B853" s="113" t="s">
        <v>388</v>
      </c>
      <c r="C853" s="113">
        <v>100.45</v>
      </c>
      <c r="D853" s="113">
        <v>100.45</v>
      </c>
      <c r="E853" s="113">
        <v>97.05</v>
      </c>
      <c r="F853" s="113">
        <v>97.9</v>
      </c>
      <c r="G853" s="113">
        <v>97.55</v>
      </c>
      <c r="H853" s="113">
        <v>99.55</v>
      </c>
      <c r="I853" s="113">
        <v>22567</v>
      </c>
      <c r="J853" s="113">
        <v>2222475.2000000002</v>
      </c>
      <c r="K853" s="115">
        <v>43399</v>
      </c>
      <c r="L853" s="113">
        <v>640</v>
      </c>
      <c r="M853" s="113" t="s">
        <v>1114</v>
      </c>
      <c r="N853" s="370"/>
    </row>
    <row r="854" spans="1:14">
      <c r="A854" s="113" t="s">
        <v>2545</v>
      </c>
      <c r="B854" s="113" t="s">
        <v>388</v>
      </c>
      <c r="C854" s="113">
        <v>3.95</v>
      </c>
      <c r="D854" s="113">
        <v>3.95</v>
      </c>
      <c r="E854" s="113">
        <v>3.6</v>
      </c>
      <c r="F854" s="113">
        <v>3.6</v>
      </c>
      <c r="G854" s="113">
        <v>3.6</v>
      </c>
      <c r="H854" s="113">
        <v>3.7</v>
      </c>
      <c r="I854" s="113">
        <v>32224</v>
      </c>
      <c r="J854" s="113">
        <v>118612.05</v>
      </c>
      <c r="K854" s="115">
        <v>43399</v>
      </c>
      <c r="L854" s="113">
        <v>29</v>
      </c>
      <c r="M854" s="113" t="s">
        <v>2546</v>
      </c>
      <c r="N854" s="370"/>
    </row>
    <row r="855" spans="1:14">
      <c r="A855" s="113" t="s">
        <v>2842</v>
      </c>
      <c r="B855" s="113" t="s">
        <v>388</v>
      </c>
      <c r="C855" s="113">
        <v>1.25</v>
      </c>
      <c r="D855" s="113">
        <v>1.25</v>
      </c>
      <c r="E855" s="113">
        <v>1.2</v>
      </c>
      <c r="F855" s="113">
        <v>1.25</v>
      </c>
      <c r="G855" s="113">
        <v>1.25</v>
      </c>
      <c r="H855" s="113">
        <v>1.25</v>
      </c>
      <c r="I855" s="113">
        <v>1252881</v>
      </c>
      <c r="J855" s="113">
        <v>1523412.55</v>
      </c>
      <c r="K855" s="115">
        <v>43399</v>
      </c>
      <c r="L855" s="113">
        <v>445</v>
      </c>
      <c r="M855" s="113" t="s">
        <v>2843</v>
      </c>
      <c r="N855" s="370"/>
    </row>
    <row r="856" spans="1:14">
      <c r="A856" s="113" t="s">
        <v>111</v>
      </c>
      <c r="B856" s="113" t="s">
        <v>388</v>
      </c>
      <c r="C856" s="113">
        <v>1200.5999999999999</v>
      </c>
      <c r="D856" s="113">
        <v>1213</v>
      </c>
      <c r="E856" s="113">
        <v>1191.3</v>
      </c>
      <c r="F856" s="113">
        <v>1197.45</v>
      </c>
      <c r="G856" s="113">
        <v>1197.25</v>
      </c>
      <c r="H856" s="113">
        <v>1201.55</v>
      </c>
      <c r="I856" s="113">
        <v>1101325</v>
      </c>
      <c r="J856" s="113">
        <v>1323931118.95</v>
      </c>
      <c r="K856" s="115">
        <v>43399</v>
      </c>
      <c r="L856" s="113">
        <v>53503</v>
      </c>
      <c r="M856" s="113" t="s">
        <v>1115</v>
      </c>
      <c r="N856" s="370"/>
    </row>
    <row r="857" spans="1:14">
      <c r="A857" s="113" t="s">
        <v>1910</v>
      </c>
      <c r="B857" s="113" t="s">
        <v>388</v>
      </c>
      <c r="C857" s="113">
        <v>1648</v>
      </c>
      <c r="D857" s="113">
        <v>1677</v>
      </c>
      <c r="E857" s="113">
        <v>1640.5</v>
      </c>
      <c r="F857" s="113">
        <v>1656.45</v>
      </c>
      <c r="G857" s="113">
        <v>1652.85</v>
      </c>
      <c r="H857" s="113">
        <v>1639</v>
      </c>
      <c r="I857" s="113">
        <v>128227</v>
      </c>
      <c r="J857" s="113">
        <v>212831373.84999999</v>
      </c>
      <c r="K857" s="115">
        <v>43399</v>
      </c>
      <c r="L857" s="113">
        <v>15321</v>
      </c>
      <c r="M857" s="113" t="s">
        <v>1911</v>
      </c>
      <c r="N857" s="370"/>
    </row>
    <row r="858" spans="1:14">
      <c r="A858" s="113" t="s">
        <v>1957</v>
      </c>
      <c r="B858" s="113" t="s">
        <v>388</v>
      </c>
      <c r="C858" s="113">
        <v>1525</v>
      </c>
      <c r="D858" s="113">
        <v>1587.6</v>
      </c>
      <c r="E858" s="113">
        <v>1496</v>
      </c>
      <c r="F858" s="113">
        <v>1559.95</v>
      </c>
      <c r="G858" s="113">
        <v>1563</v>
      </c>
      <c r="H858" s="113">
        <v>1454.75</v>
      </c>
      <c r="I858" s="113">
        <v>306731</v>
      </c>
      <c r="J858" s="113">
        <v>474384438.19999999</v>
      </c>
      <c r="K858" s="115">
        <v>43399</v>
      </c>
      <c r="L858" s="113">
        <v>36362</v>
      </c>
      <c r="M858" s="113" t="s">
        <v>1958</v>
      </c>
      <c r="N858" s="370"/>
    </row>
    <row r="859" spans="1:14">
      <c r="A859" s="113" t="s">
        <v>1116</v>
      </c>
      <c r="B859" s="113" t="s">
        <v>388</v>
      </c>
      <c r="C859" s="113">
        <v>1628.45</v>
      </c>
      <c r="D859" s="113">
        <v>1668.8</v>
      </c>
      <c r="E859" s="113">
        <v>1610</v>
      </c>
      <c r="F859" s="113">
        <v>1623</v>
      </c>
      <c r="G859" s="113">
        <v>1640</v>
      </c>
      <c r="H859" s="113">
        <v>1612.4</v>
      </c>
      <c r="I859" s="113">
        <v>1927</v>
      </c>
      <c r="J859" s="113">
        <v>3136988.3</v>
      </c>
      <c r="K859" s="115">
        <v>43399</v>
      </c>
      <c r="L859" s="113">
        <v>327</v>
      </c>
      <c r="M859" s="113" t="s">
        <v>1117</v>
      </c>
      <c r="N859" s="370"/>
    </row>
    <row r="860" spans="1:14">
      <c r="A860" s="113" t="s">
        <v>1118</v>
      </c>
      <c r="B860" s="113" t="s">
        <v>388</v>
      </c>
      <c r="C860" s="113">
        <v>154.9</v>
      </c>
      <c r="D860" s="113">
        <v>156</v>
      </c>
      <c r="E860" s="113">
        <v>150.1</v>
      </c>
      <c r="F860" s="113">
        <v>153.30000000000001</v>
      </c>
      <c r="G860" s="113">
        <v>155.5</v>
      </c>
      <c r="H860" s="113">
        <v>154.15</v>
      </c>
      <c r="I860" s="113">
        <v>20578</v>
      </c>
      <c r="J860" s="113">
        <v>3147429.2</v>
      </c>
      <c r="K860" s="115">
        <v>43399</v>
      </c>
      <c r="L860" s="113">
        <v>646</v>
      </c>
      <c r="M860" s="113" t="s">
        <v>2924</v>
      </c>
      <c r="N860" s="370"/>
    </row>
    <row r="861" spans="1:14">
      <c r="A861" s="113" t="s">
        <v>112</v>
      </c>
      <c r="B861" s="113" t="s">
        <v>388</v>
      </c>
      <c r="C861" s="113">
        <v>850.1</v>
      </c>
      <c r="D861" s="113">
        <v>862.5</v>
      </c>
      <c r="E861" s="113">
        <v>838.6</v>
      </c>
      <c r="F861" s="113">
        <v>855.15</v>
      </c>
      <c r="G861" s="113">
        <v>850</v>
      </c>
      <c r="H861" s="113">
        <v>851.3</v>
      </c>
      <c r="I861" s="113">
        <v>1517769</v>
      </c>
      <c r="J861" s="113">
        <v>1296366717.3499999</v>
      </c>
      <c r="K861" s="115">
        <v>43399</v>
      </c>
      <c r="L861" s="113">
        <v>55558</v>
      </c>
      <c r="M861" s="113" t="s">
        <v>1119</v>
      </c>
      <c r="N861" s="370"/>
    </row>
    <row r="862" spans="1:14">
      <c r="A862" s="113" t="s">
        <v>1120</v>
      </c>
      <c r="B862" s="113" t="s">
        <v>388</v>
      </c>
      <c r="C862" s="113">
        <v>1439.6</v>
      </c>
      <c r="D862" s="113">
        <v>1480</v>
      </c>
      <c r="E862" s="113">
        <v>1426</v>
      </c>
      <c r="F862" s="113">
        <v>1463.2</v>
      </c>
      <c r="G862" s="113">
        <v>1470</v>
      </c>
      <c r="H862" s="113">
        <v>1438.55</v>
      </c>
      <c r="I862" s="113">
        <v>35531</v>
      </c>
      <c r="J862" s="113">
        <v>51594321.799999997</v>
      </c>
      <c r="K862" s="115">
        <v>43399</v>
      </c>
      <c r="L862" s="113">
        <v>2592</v>
      </c>
      <c r="M862" s="113" t="s">
        <v>1121</v>
      </c>
      <c r="N862" s="370"/>
    </row>
    <row r="863" spans="1:14">
      <c r="A863" s="113" t="s">
        <v>1122</v>
      </c>
      <c r="B863" s="113" t="s">
        <v>388</v>
      </c>
      <c r="C863" s="113">
        <v>32.950000000000003</v>
      </c>
      <c r="D863" s="113">
        <v>33.049999999999997</v>
      </c>
      <c r="E863" s="113">
        <v>31.95</v>
      </c>
      <c r="F863" s="113">
        <v>32.200000000000003</v>
      </c>
      <c r="G863" s="113">
        <v>32</v>
      </c>
      <c r="H863" s="113">
        <v>33</v>
      </c>
      <c r="I863" s="113">
        <v>9662</v>
      </c>
      <c r="J863" s="113">
        <v>314070.3</v>
      </c>
      <c r="K863" s="115">
        <v>43399</v>
      </c>
      <c r="L863" s="113">
        <v>153</v>
      </c>
      <c r="M863" s="113" t="s">
        <v>1123</v>
      </c>
      <c r="N863" s="370"/>
    </row>
    <row r="864" spans="1:14">
      <c r="A864" s="113" t="s">
        <v>1124</v>
      </c>
      <c r="B864" s="113" t="s">
        <v>388</v>
      </c>
      <c r="C864" s="113">
        <v>10.199999999999999</v>
      </c>
      <c r="D864" s="113">
        <v>10.4</v>
      </c>
      <c r="E864" s="113">
        <v>10.1</v>
      </c>
      <c r="F864" s="113">
        <v>10.4</v>
      </c>
      <c r="G864" s="113">
        <v>10.4</v>
      </c>
      <c r="H864" s="113">
        <v>10.1</v>
      </c>
      <c r="I864" s="113">
        <v>33280</v>
      </c>
      <c r="J864" s="113">
        <v>342285.5</v>
      </c>
      <c r="K864" s="115">
        <v>43399</v>
      </c>
      <c r="L864" s="113">
        <v>174</v>
      </c>
      <c r="M864" s="113" t="s">
        <v>1125</v>
      </c>
      <c r="N864" s="370"/>
    </row>
    <row r="865" spans="1:14">
      <c r="A865" s="113" t="s">
        <v>113</v>
      </c>
      <c r="B865" s="113" t="s">
        <v>388</v>
      </c>
      <c r="C865" s="113">
        <v>731</v>
      </c>
      <c r="D865" s="113">
        <v>741.8</v>
      </c>
      <c r="E865" s="113">
        <v>722.7</v>
      </c>
      <c r="F865" s="113">
        <v>728.2</v>
      </c>
      <c r="G865" s="113">
        <v>727</v>
      </c>
      <c r="H865" s="113">
        <v>733.75</v>
      </c>
      <c r="I865" s="113">
        <v>1813847</v>
      </c>
      <c r="J865" s="113">
        <v>1327810526.0999999</v>
      </c>
      <c r="K865" s="115">
        <v>43399</v>
      </c>
      <c r="L865" s="113">
        <v>68581</v>
      </c>
      <c r="M865" s="113" t="s">
        <v>1126</v>
      </c>
      <c r="N865" s="370"/>
    </row>
    <row r="866" spans="1:14">
      <c r="A866" s="113" t="s">
        <v>114</v>
      </c>
      <c r="B866" s="113" t="s">
        <v>388</v>
      </c>
      <c r="C866" s="113">
        <v>403.45</v>
      </c>
      <c r="D866" s="113">
        <v>405.75</v>
      </c>
      <c r="E866" s="113">
        <v>372.65</v>
      </c>
      <c r="F866" s="113">
        <v>389.95</v>
      </c>
      <c r="G866" s="113">
        <v>390.1</v>
      </c>
      <c r="H866" s="113">
        <v>403.45</v>
      </c>
      <c r="I866" s="113">
        <v>3050299</v>
      </c>
      <c r="J866" s="113">
        <v>1206605856.0999999</v>
      </c>
      <c r="K866" s="115">
        <v>43399</v>
      </c>
      <c r="L866" s="113">
        <v>63340</v>
      </c>
      <c r="M866" s="113" t="s">
        <v>3312</v>
      </c>
      <c r="N866" s="370"/>
    </row>
    <row r="867" spans="1:14">
      <c r="A867" s="113" t="s">
        <v>1127</v>
      </c>
      <c r="B867" s="113" t="s">
        <v>388</v>
      </c>
      <c r="C867" s="113">
        <v>18.899999999999999</v>
      </c>
      <c r="D867" s="113">
        <v>19.100000000000001</v>
      </c>
      <c r="E867" s="113">
        <v>18.850000000000001</v>
      </c>
      <c r="F867" s="113">
        <v>18.850000000000001</v>
      </c>
      <c r="G867" s="113">
        <v>18.850000000000001</v>
      </c>
      <c r="H867" s="113">
        <v>18.93</v>
      </c>
      <c r="I867" s="113">
        <v>14868</v>
      </c>
      <c r="J867" s="113">
        <v>281926.25</v>
      </c>
      <c r="K867" s="115">
        <v>43399</v>
      </c>
      <c r="L867" s="113">
        <v>50</v>
      </c>
      <c r="M867" s="113" t="s">
        <v>1128</v>
      </c>
      <c r="N867" s="370"/>
    </row>
    <row r="868" spans="1:14">
      <c r="A868" s="113" t="s">
        <v>1129</v>
      </c>
      <c r="B868" s="113" t="s">
        <v>388</v>
      </c>
      <c r="C868" s="113">
        <v>99.6</v>
      </c>
      <c r="D868" s="113">
        <v>102.75</v>
      </c>
      <c r="E868" s="113">
        <v>99.6</v>
      </c>
      <c r="F868" s="113">
        <v>102.1</v>
      </c>
      <c r="G868" s="113">
        <v>102.75</v>
      </c>
      <c r="H868" s="113">
        <v>99.56</v>
      </c>
      <c r="I868" s="113">
        <v>151</v>
      </c>
      <c r="J868" s="113">
        <v>15300.27</v>
      </c>
      <c r="K868" s="115">
        <v>43399</v>
      </c>
      <c r="L868" s="113">
        <v>17</v>
      </c>
      <c r="M868" s="113" t="s">
        <v>1130</v>
      </c>
      <c r="N868" s="370"/>
    </row>
    <row r="869" spans="1:14">
      <c r="A869" s="113" t="s">
        <v>1131</v>
      </c>
      <c r="B869" s="113" t="s">
        <v>388</v>
      </c>
      <c r="C869" s="113">
        <v>103.15</v>
      </c>
      <c r="D869" s="113">
        <v>103.15</v>
      </c>
      <c r="E869" s="113">
        <v>96</v>
      </c>
      <c r="F869" s="113">
        <v>97.65</v>
      </c>
      <c r="G869" s="113">
        <v>96</v>
      </c>
      <c r="H869" s="113">
        <v>97.15</v>
      </c>
      <c r="I869" s="113">
        <v>2455</v>
      </c>
      <c r="J869" s="113">
        <v>241901.95</v>
      </c>
      <c r="K869" s="115">
        <v>43399</v>
      </c>
      <c r="L869" s="113">
        <v>108</v>
      </c>
      <c r="M869" s="113" t="s">
        <v>1132</v>
      </c>
      <c r="N869" s="370"/>
    </row>
    <row r="870" spans="1:14">
      <c r="A870" s="113" t="s">
        <v>1133</v>
      </c>
      <c r="B870" s="113" t="s">
        <v>388</v>
      </c>
      <c r="C870" s="113">
        <v>43</v>
      </c>
      <c r="D870" s="113">
        <v>44.3</v>
      </c>
      <c r="E870" s="113">
        <v>41.6</v>
      </c>
      <c r="F870" s="113">
        <v>42.75</v>
      </c>
      <c r="G870" s="113">
        <v>42.7</v>
      </c>
      <c r="H870" s="113">
        <v>42.95</v>
      </c>
      <c r="I870" s="113">
        <v>3964</v>
      </c>
      <c r="J870" s="113">
        <v>167653.65</v>
      </c>
      <c r="K870" s="115">
        <v>43399</v>
      </c>
      <c r="L870" s="113">
        <v>57</v>
      </c>
      <c r="M870" s="113" t="s">
        <v>1134</v>
      </c>
      <c r="N870" s="370"/>
    </row>
    <row r="871" spans="1:14">
      <c r="A871" s="113" t="s">
        <v>1135</v>
      </c>
      <c r="B871" s="113" t="s">
        <v>388</v>
      </c>
      <c r="C871" s="113">
        <v>6.2</v>
      </c>
      <c r="D871" s="113">
        <v>6.6</v>
      </c>
      <c r="E871" s="113">
        <v>6</v>
      </c>
      <c r="F871" s="113">
        <v>6.6</v>
      </c>
      <c r="G871" s="113">
        <v>6.6</v>
      </c>
      <c r="H871" s="113">
        <v>6.3</v>
      </c>
      <c r="I871" s="113">
        <v>40340</v>
      </c>
      <c r="J871" s="113">
        <v>253432.25</v>
      </c>
      <c r="K871" s="115">
        <v>43399</v>
      </c>
      <c r="L871" s="113">
        <v>115</v>
      </c>
      <c r="M871" s="113" t="s">
        <v>1136</v>
      </c>
      <c r="N871" s="370"/>
    </row>
    <row r="872" spans="1:14">
      <c r="A872" s="113" t="s">
        <v>2148</v>
      </c>
      <c r="B872" s="113" t="s">
        <v>388</v>
      </c>
      <c r="C872" s="113">
        <v>18.25</v>
      </c>
      <c r="D872" s="113">
        <v>18.399999999999999</v>
      </c>
      <c r="E872" s="113">
        <v>17.8</v>
      </c>
      <c r="F872" s="113">
        <v>18.100000000000001</v>
      </c>
      <c r="G872" s="113">
        <v>18.2</v>
      </c>
      <c r="H872" s="113">
        <v>18.2</v>
      </c>
      <c r="I872" s="113">
        <v>27538</v>
      </c>
      <c r="J872" s="113">
        <v>499710.2</v>
      </c>
      <c r="K872" s="115">
        <v>43399</v>
      </c>
      <c r="L872" s="113">
        <v>209</v>
      </c>
      <c r="M872" s="113" t="s">
        <v>2149</v>
      </c>
      <c r="N872" s="370"/>
    </row>
    <row r="873" spans="1:14">
      <c r="A873" s="113" t="s">
        <v>2400</v>
      </c>
      <c r="B873" s="113" t="s">
        <v>2767</v>
      </c>
      <c r="C873" s="113">
        <v>113.4</v>
      </c>
      <c r="D873" s="113">
        <v>113.4</v>
      </c>
      <c r="E873" s="113">
        <v>107</v>
      </c>
      <c r="F873" s="113">
        <v>108.85</v>
      </c>
      <c r="G873" s="113">
        <v>108</v>
      </c>
      <c r="H873" s="113">
        <v>108</v>
      </c>
      <c r="I873" s="113">
        <v>5851</v>
      </c>
      <c r="J873" s="113">
        <v>644306.4</v>
      </c>
      <c r="K873" s="115">
        <v>43399</v>
      </c>
      <c r="L873" s="113">
        <v>65</v>
      </c>
      <c r="M873" s="113" t="s">
        <v>2401</v>
      </c>
      <c r="N873" s="370"/>
    </row>
    <row r="874" spans="1:14">
      <c r="A874" s="113" t="s">
        <v>1137</v>
      </c>
      <c r="B874" s="113" t="s">
        <v>388</v>
      </c>
      <c r="C874" s="113">
        <v>97.4</v>
      </c>
      <c r="D874" s="113">
        <v>98.3</v>
      </c>
      <c r="E874" s="113">
        <v>95.4</v>
      </c>
      <c r="F874" s="113">
        <v>97.55</v>
      </c>
      <c r="G874" s="113">
        <v>97.25</v>
      </c>
      <c r="H874" s="113">
        <v>96.7</v>
      </c>
      <c r="I874" s="113">
        <v>93224</v>
      </c>
      <c r="J874" s="113">
        <v>9033949.1999999993</v>
      </c>
      <c r="K874" s="115">
        <v>43399</v>
      </c>
      <c r="L874" s="113">
        <v>2259</v>
      </c>
      <c r="M874" s="113" t="s">
        <v>1138</v>
      </c>
      <c r="N874" s="370"/>
    </row>
    <row r="875" spans="1:14">
      <c r="A875" s="113" t="s">
        <v>3313</v>
      </c>
      <c r="B875" s="113" t="s">
        <v>388</v>
      </c>
      <c r="C875" s="113">
        <v>5</v>
      </c>
      <c r="D875" s="113">
        <v>5</v>
      </c>
      <c r="E875" s="113">
        <v>4.75</v>
      </c>
      <c r="F875" s="113">
        <v>4.75</v>
      </c>
      <c r="G875" s="113">
        <v>4.75</v>
      </c>
      <c r="H875" s="113">
        <v>5</v>
      </c>
      <c r="I875" s="113">
        <v>8214</v>
      </c>
      <c r="J875" s="113">
        <v>39217.35</v>
      </c>
      <c r="K875" s="115">
        <v>43399</v>
      </c>
      <c r="L875" s="113">
        <v>36</v>
      </c>
      <c r="M875" s="113" t="s">
        <v>3314</v>
      </c>
      <c r="N875" s="370"/>
    </row>
    <row r="876" spans="1:14">
      <c r="A876" s="113" t="s">
        <v>1139</v>
      </c>
      <c r="B876" s="113" t="s">
        <v>388</v>
      </c>
      <c r="C876" s="113">
        <v>11.15</v>
      </c>
      <c r="D876" s="113">
        <v>11.15</v>
      </c>
      <c r="E876" s="113">
        <v>10.85</v>
      </c>
      <c r="F876" s="113">
        <v>10.9</v>
      </c>
      <c r="G876" s="113">
        <v>10.9</v>
      </c>
      <c r="H876" s="113">
        <v>11.1</v>
      </c>
      <c r="I876" s="113">
        <v>273405</v>
      </c>
      <c r="J876" s="113">
        <v>2999858.2</v>
      </c>
      <c r="K876" s="115">
        <v>43399</v>
      </c>
      <c r="L876" s="113">
        <v>785</v>
      </c>
      <c r="M876" s="113" t="s">
        <v>1140</v>
      </c>
      <c r="N876" s="370"/>
    </row>
    <row r="877" spans="1:14">
      <c r="A877" s="113" t="s">
        <v>2844</v>
      </c>
      <c r="B877" s="113" t="s">
        <v>2767</v>
      </c>
      <c r="C877" s="113">
        <v>127</v>
      </c>
      <c r="D877" s="113">
        <v>127.6</v>
      </c>
      <c r="E877" s="113">
        <v>123</v>
      </c>
      <c r="F877" s="113">
        <v>123.2</v>
      </c>
      <c r="G877" s="113">
        <v>123</v>
      </c>
      <c r="H877" s="113">
        <v>121.55</v>
      </c>
      <c r="I877" s="113">
        <v>620</v>
      </c>
      <c r="J877" s="113">
        <v>77367</v>
      </c>
      <c r="K877" s="115">
        <v>43399</v>
      </c>
      <c r="L877" s="113">
        <v>23</v>
      </c>
      <c r="M877" s="113" t="s">
        <v>2845</v>
      </c>
      <c r="N877" s="370"/>
    </row>
    <row r="878" spans="1:14">
      <c r="A878" s="113" t="s">
        <v>1890</v>
      </c>
      <c r="B878" s="113" t="s">
        <v>388</v>
      </c>
      <c r="C878" s="113">
        <v>76.2</v>
      </c>
      <c r="D878" s="113">
        <v>77.25</v>
      </c>
      <c r="E878" s="113">
        <v>74.25</v>
      </c>
      <c r="F878" s="113">
        <v>76.8</v>
      </c>
      <c r="G878" s="113">
        <v>76.2</v>
      </c>
      <c r="H878" s="113">
        <v>76.400000000000006</v>
      </c>
      <c r="I878" s="113">
        <v>25696</v>
      </c>
      <c r="J878" s="113">
        <v>1964687.55</v>
      </c>
      <c r="K878" s="115">
        <v>43399</v>
      </c>
      <c r="L878" s="113">
        <v>82</v>
      </c>
      <c r="M878" s="113" t="s">
        <v>1891</v>
      </c>
      <c r="N878" s="370"/>
    </row>
    <row r="879" spans="1:14">
      <c r="A879" s="113" t="s">
        <v>1141</v>
      </c>
      <c r="B879" s="113" t="s">
        <v>388</v>
      </c>
      <c r="C879" s="113">
        <v>265</v>
      </c>
      <c r="D879" s="113">
        <v>266.89999999999998</v>
      </c>
      <c r="E879" s="113">
        <v>256.60000000000002</v>
      </c>
      <c r="F879" s="113">
        <v>259.75</v>
      </c>
      <c r="G879" s="113">
        <v>257</v>
      </c>
      <c r="H879" s="113">
        <v>265.10000000000002</v>
      </c>
      <c r="I879" s="113">
        <v>81137</v>
      </c>
      <c r="J879" s="113">
        <v>21321097.850000001</v>
      </c>
      <c r="K879" s="115">
        <v>43399</v>
      </c>
      <c r="L879" s="113">
        <v>2091</v>
      </c>
      <c r="M879" s="113" t="s">
        <v>1142</v>
      </c>
      <c r="N879" s="370"/>
    </row>
    <row r="880" spans="1:14">
      <c r="A880" s="113" t="s">
        <v>1143</v>
      </c>
      <c r="B880" s="113" t="s">
        <v>388</v>
      </c>
      <c r="C880" s="113">
        <v>410</v>
      </c>
      <c r="D880" s="113">
        <v>418</v>
      </c>
      <c r="E880" s="113">
        <v>392</v>
      </c>
      <c r="F880" s="113">
        <v>401.85</v>
      </c>
      <c r="G880" s="113">
        <v>405</v>
      </c>
      <c r="H880" s="113">
        <v>413.85</v>
      </c>
      <c r="I880" s="113">
        <v>133040</v>
      </c>
      <c r="J880" s="113">
        <v>54413831.899999999</v>
      </c>
      <c r="K880" s="115">
        <v>43399</v>
      </c>
      <c r="L880" s="113">
        <v>3918</v>
      </c>
      <c r="M880" s="113" t="s">
        <v>1144</v>
      </c>
      <c r="N880" s="370"/>
    </row>
    <row r="881" spans="1:14">
      <c r="A881" s="113" t="s">
        <v>2351</v>
      </c>
      <c r="B881" s="113" t="s">
        <v>388</v>
      </c>
      <c r="C881" s="113">
        <v>546.75</v>
      </c>
      <c r="D881" s="113">
        <v>554.75</v>
      </c>
      <c r="E881" s="113">
        <v>532.1</v>
      </c>
      <c r="F881" s="113">
        <v>549.9</v>
      </c>
      <c r="G881" s="113">
        <v>554.75</v>
      </c>
      <c r="H881" s="113">
        <v>546.35</v>
      </c>
      <c r="I881" s="113">
        <v>14880</v>
      </c>
      <c r="J881" s="113">
        <v>8067251.9000000004</v>
      </c>
      <c r="K881" s="115">
        <v>43399</v>
      </c>
      <c r="L881" s="113">
        <v>1273</v>
      </c>
      <c r="M881" s="113" t="s">
        <v>2352</v>
      </c>
      <c r="N881" s="370"/>
    </row>
    <row r="882" spans="1:14">
      <c r="A882" s="113" t="s">
        <v>1145</v>
      </c>
      <c r="B882" s="113" t="s">
        <v>388</v>
      </c>
      <c r="C882" s="113">
        <v>2229.85</v>
      </c>
      <c r="D882" s="113">
        <v>2295</v>
      </c>
      <c r="E882" s="113">
        <v>2205</v>
      </c>
      <c r="F882" s="113">
        <v>2271.9499999999998</v>
      </c>
      <c r="G882" s="113">
        <v>2295</v>
      </c>
      <c r="H882" s="113">
        <v>2237.9</v>
      </c>
      <c r="I882" s="113">
        <v>2729</v>
      </c>
      <c r="J882" s="113">
        <v>6140081.4000000004</v>
      </c>
      <c r="K882" s="115">
        <v>43399</v>
      </c>
      <c r="L882" s="113">
        <v>497</v>
      </c>
      <c r="M882" s="113" t="s">
        <v>1146</v>
      </c>
      <c r="N882" s="370"/>
    </row>
    <row r="883" spans="1:14">
      <c r="A883" s="113" t="s">
        <v>1147</v>
      </c>
      <c r="B883" s="113" t="s">
        <v>388</v>
      </c>
      <c r="C883" s="113">
        <v>446.75</v>
      </c>
      <c r="D883" s="113">
        <v>452.9</v>
      </c>
      <c r="E883" s="113">
        <v>444.95</v>
      </c>
      <c r="F883" s="113">
        <v>451.4</v>
      </c>
      <c r="G883" s="113">
        <v>451.9</v>
      </c>
      <c r="H883" s="113">
        <v>449.6</v>
      </c>
      <c r="I883" s="113">
        <v>45847</v>
      </c>
      <c r="J883" s="113">
        <v>20628038.350000001</v>
      </c>
      <c r="K883" s="115">
        <v>43399</v>
      </c>
      <c r="L883" s="113">
        <v>1193</v>
      </c>
      <c r="M883" s="113" t="s">
        <v>1148</v>
      </c>
      <c r="N883" s="370"/>
    </row>
    <row r="884" spans="1:14">
      <c r="A884" s="113" t="s">
        <v>1149</v>
      </c>
      <c r="B884" s="113" t="s">
        <v>388</v>
      </c>
      <c r="C884" s="113">
        <v>504.9</v>
      </c>
      <c r="D884" s="113">
        <v>512.95000000000005</v>
      </c>
      <c r="E884" s="113">
        <v>490.1</v>
      </c>
      <c r="F884" s="113">
        <v>500.5</v>
      </c>
      <c r="G884" s="113">
        <v>503</v>
      </c>
      <c r="H884" s="113">
        <v>503.3</v>
      </c>
      <c r="I884" s="113">
        <v>13559</v>
      </c>
      <c r="J884" s="113">
        <v>6787205.1500000004</v>
      </c>
      <c r="K884" s="115">
        <v>43399</v>
      </c>
      <c r="L884" s="113">
        <v>878</v>
      </c>
      <c r="M884" s="113" t="s">
        <v>1150</v>
      </c>
      <c r="N884" s="370"/>
    </row>
    <row r="885" spans="1:14">
      <c r="A885" s="113" t="s">
        <v>1151</v>
      </c>
      <c r="B885" s="113" t="s">
        <v>388</v>
      </c>
      <c r="C885" s="113">
        <v>427.95</v>
      </c>
      <c r="D885" s="113">
        <v>438</v>
      </c>
      <c r="E885" s="113">
        <v>416</v>
      </c>
      <c r="F885" s="113">
        <v>432.7</v>
      </c>
      <c r="G885" s="113">
        <v>431.6</v>
      </c>
      <c r="H885" s="113">
        <v>428.1</v>
      </c>
      <c r="I885" s="113">
        <v>20575</v>
      </c>
      <c r="J885" s="113">
        <v>8853829.6500000004</v>
      </c>
      <c r="K885" s="115">
        <v>43399</v>
      </c>
      <c r="L885" s="113">
        <v>1161</v>
      </c>
      <c r="M885" s="113" t="s">
        <v>1152</v>
      </c>
      <c r="N885" s="370"/>
    </row>
    <row r="886" spans="1:14">
      <c r="A886" s="113" t="s">
        <v>3315</v>
      </c>
      <c r="B886" s="113" t="s">
        <v>388</v>
      </c>
      <c r="C886" s="113">
        <v>38.75</v>
      </c>
      <c r="D886" s="113">
        <v>41.7</v>
      </c>
      <c r="E886" s="113">
        <v>37.549999999999997</v>
      </c>
      <c r="F886" s="113">
        <v>40.65</v>
      </c>
      <c r="G886" s="113">
        <v>40.450000000000003</v>
      </c>
      <c r="H886" s="113">
        <v>40</v>
      </c>
      <c r="I886" s="113">
        <v>8572</v>
      </c>
      <c r="J886" s="113">
        <v>343540.7</v>
      </c>
      <c r="K886" s="115">
        <v>43399</v>
      </c>
      <c r="L886" s="113">
        <v>70</v>
      </c>
      <c r="M886" s="113" t="s">
        <v>3316</v>
      </c>
      <c r="N886" s="370"/>
    </row>
    <row r="887" spans="1:14">
      <c r="A887" s="113" t="s">
        <v>2247</v>
      </c>
      <c r="B887" s="113" t="s">
        <v>388</v>
      </c>
      <c r="C887" s="113">
        <v>6.8</v>
      </c>
      <c r="D887" s="113">
        <v>7</v>
      </c>
      <c r="E887" s="113">
        <v>5.7</v>
      </c>
      <c r="F887" s="113">
        <v>6.55</v>
      </c>
      <c r="G887" s="113">
        <v>7</v>
      </c>
      <c r="H887" s="113">
        <v>6.3</v>
      </c>
      <c r="I887" s="113">
        <v>28325</v>
      </c>
      <c r="J887" s="113">
        <v>186195.45</v>
      </c>
      <c r="K887" s="115">
        <v>43399</v>
      </c>
      <c r="L887" s="113">
        <v>101</v>
      </c>
      <c r="M887" s="113" t="s">
        <v>2248</v>
      </c>
      <c r="N887" s="370"/>
    </row>
    <row r="888" spans="1:14">
      <c r="A888" s="113" t="s">
        <v>2018</v>
      </c>
      <c r="B888" s="113" t="s">
        <v>388</v>
      </c>
      <c r="C888" s="113">
        <v>7.1</v>
      </c>
      <c r="D888" s="113">
        <v>7.2</v>
      </c>
      <c r="E888" s="113">
        <v>6.55</v>
      </c>
      <c r="F888" s="113">
        <v>7.2</v>
      </c>
      <c r="G888" s="113">
        <v>7.2</v>
      </c>
      <c r="H888" s="113">
        <v>7.1</v>
      </c>
      <c r="I888" s="113">
        <v>1733</v>
      </c>
      <c r="J888" s="113">
        <v>12292.05</v>
      </c>
      <c r="K888" s="115">
        <v>43399</v>
      </c>
      <c r="L888" s="113">
        <v>20</v>
      </c>
      <c r="M888" s="113" t="s">
        <v>2019</v>
      </c>
      <c r="N888" s="370"/>
    </row>
    <row r="889" spans="1:14">
      <c r="A889" s="113" t="s">
        <v>1153</v>
      </c>
      <c r="B889" s="113" t="s">
        <v>388</v>
      </c>
      <c r="C889" s="113">
        <v>37.799999999999997</v>
      </c>
      <c r="D889" s="113">
        <v>38.9</v>
      </c>
      <c r="E889" s="113">
        <v>36.200000000000003</v>
      </c>
      <c r="F889" s="113">
        <v>37.299999999999997</v>
      </c>
      <c r="G889" s="113">
        <v>37.049999999999997</v>
      </c>
      <c r="H889" s="113">
        <v>38.299999999999997</v>
      </c>
      <c r="I889" s="113">
        <v>4914</v>
      </c>
      <c r="J889" s="113">
        <v>184148.15</v>
      </c>
      <c r="K889" s="115">
        <v>43399</v>
      </c>
      <c r="L889" s="113">
        <v>136</v>
      </c>
      <c r="M889" s="113" t="s">
        <v>1154</v>
      </c>
      <c r="N889" s="370"/>
    </row>
    <row r="890" spans="1:14">
      <c r="A890" s="113" t="s">
        <v>2547</v>
      </c>
      <c r="B890" s="113" t="s">
        <v>388</v>
      </c>
      <c r="C890" s="113">
        <v>18</v>
      </c>
      <c r="D890" s="113">
        <v>18.7</v>
      </c>
      <c r="E890" s="113">
        <v>17.05</v>
      </c>
      <c r="F890" s="113">
        <v>17.649999999999999</v>
      </c>
      <c r="G890" s="113">
        <v>17.7</v>
      </c>
      <c r="H890" s="113">
        <v>18.2</v>
      </c>
      <c r="I890" s="113">
        <v>58303</v>
      </c>
      <c r="J890" s="113">
        <v>1023505.9</v>
      </c>
      <c r="K890" s="115">
        <v>43399</v>
      </c>
      <c r="L890" s="113">
        <v>182</v>
      </c>
      <c r="M890" s="113" t="s">
        <v>2548</v>
      </c>
      <c r="N890" s="370"/>
    </row>
    <row r="891" spans="1:14">
      <c r="A891" s="113" t="s">
        <v>1155</v>
      </c>
      <c r="B891" s="113" t="s">
        <v>388</v>
      </c>
      <c r="C891" s="113">
        <v>33.700000000000003</v>
      </c>
      <c r="D891" s="113">
        <v>33.75</v>
      </c>
      <c r="E891" s="113">
        <v>32.549999999999997</v>
      </c>
      <c r="F891" s="113">
        <v>32.65</v>
      </c>
      <c r="G891" s="113">
        <v>32.75</v>
      </c>
      <c r="H891" s="113">
        <v>33.35</v>
      </c>
      <c r="I891" s="113">
        <v>427295</v>
      </c>
      <c r="J891" s="113">
        <v>14214167.199999999</v>
      </c>
      <c r="K891" s="115">
        <v>43399</v>
      </c>
      <c r="L891" s="113">
        <v>2208</v>
      </c>
      <c r="M891" s="113" t="s">
        <v>1156</v>
      </c>
      <c r="N891" s="370"/>
    </row>
    <row r="892" spans="1:14">
      <c r="A892" s="113" t="s">
        <v>1157</v>
      </c>
      <c r="B892" s="113" t="s">
        <v>388</v>
      </c>
      <c r="C892" s="113">
        <v>72.7</v>
      </c>
      <c r="D892" s="113">
        <v>73.849999999999994</v>
      </c>
      <c r="E892" s="113">
        <v>71.099999999999994</v>
      </c>
      <c r="F892" s="113">
        <v>72.95</v>
      </c>
      <c r="G892" s="113">
        <v>72.400000000000006</v>
      </c>
      <c r="H892" s="113">
        <v>72.7</v>
      </c>
      <c r="I892" s="113">
        <v>2489988</v>
      </c>
      <c r="J892" s="113">
        <v>181044500.19999999</v>
      </c>
      <c r="K892" s="115">
        <v>43399</v>
      </c>
      <c r="L892" s="113">
        <v>10861</v>
      </c>
      <c r="M892" s="113" t="s">
        <v>1158</v>
      </c>
      <c r="N892" s="370"/>
    </row>
    <row r="893" spans="1:14">
      <c r="A893" s="113" t="s">
        <v>2549</v>
      </c>
      <c r="B893" s="113" t="s">
        <v>2767</v>
      </c>
      <c r="C893" s="113">
        <v>4.75</v>
      </c>
      <c r="D893" s="113">
        <v>4.95</v>
      </c>
      <c r="E893" s="113">
        <v>4.7</v>
      </c>
      <c r="F893" s="113">
        <v>4.7</v>
      </c>
      <c r="G893" s="113">
        <v>4.7</v>
      </c>
      <c r="H893" s="113">
        <v>4.9000000000000004</v>
      </c>
      <c r="I893" s="113">
        <v>5581</v>
      </c>
      <c r="J893" s="113">
        <v>26261.7</v>
      </c>
      <c r="K893" s="115">
        <v>43399</v>
      </c>
      <c r="L893" s="113">
        <v>28</v>
      </c>
      <c r="M893" s="113" t="s">
        <v>2550</v>
      </c>
      <c r="N893" s="370"/>
    </row>
    <row r="894" spans="1:14">
      <c r="A894" s="113" t="s">
        <v>1159</v>
      </c>
      <c r="B894" s="113" t="s">
        <v>388</v>
      </c>
      <c r="C894" s="113">
        <v>74.900000000000006</v>
      </c>
      <c r="D894" s="113">
        <v>74.900000000000006</v>
      </c>
      <c r="E894" s="113">
        <v>73.099999999999994</v>
      </c>
      <c r="F894" s="113">
        <v>73.900000000000006</v>
      </c>
      <c r="G894" s="113">
        <v>74.599999999999994</v>
      </c>
      <c r="H894" s="113">
        <v>74.849999999999994</v>
      </c>
      <c r="I894" s="113">
        <v>11940</v>
      </c>
      <c r="J894" s="113">
        <v>882267.1</v>
      </c>
      <c r="K894" s="115">
        <v>43399</v>
      </c>
      <c r="L894" s="113">
        <v>326</v>
      </c>
      <c r="M894" s="113" t="s">
        <v>1160</v>
      </c>
      <c r="N894" s="370"/>
    </row>
    <row r="895" spans="1:14">
      <c r="A895" s="113" t="s">
        <v>1161</v>
      </c>
      <c r="B895" s="113" t="s">
        <v>388</v>
      </c>
      <c r="C895" s="113">
        <v>36.5</v>
      </c>
      <c r="D895" s="113">
        <v>37.5</v>
      </c>
      <c r="E895" s="113">
        <v>35.6</v>
      </c>
      <c r="F895" s="113">
        <v>36.65</v>
      </c>
      <c r="G895" s="113">
        <v>36.5</v>
      </c>
      <c r="H895" s="113">
        <v>37</v>
      </c>
      <c r="I895" s="113">
        <v>52969</v>
      </c>
      <c r="J895" s="113">
        <v>1949251.9</v>
      </c>
      <c r="K895" s="115">
        <v>43399</v>
      </c>
      <c r="L895" s="113">
        <v>321</v>
      </c>
      <c r="M895" s="113" t="s">
        <v>1162</v>
      </c>
      <c r="N895" s="370"/>
    </row>
    <row r="896" spans="1:14">
      <c r="A896" s="113" t="s">
        <v>1163</v>
      </c>
      <c r="B896" s="113" t="s">
        <v>388</v>
      </c>
      <c r="C896" s="113">
        <v>204.5</v>
      </c>
      <c r="D896" s="113">
        <v>207</v>
      </c>
      <c r="E896" s="113">
        <v>202.05</v>
      </c>
      <c r="F896" s="113">
        <v>203.25</v>
      </c>
      <c r="G896" s="113">
        <v>203</v>
      </c>
      <c r="H896" s="113">
        <v>204.05</v>
      </c>
      <c r="I896" s="113">
        <v>8032</v>
      </c>
      <c r="J896" s="113">
        <v>1645774.1</v>
      </c>
      <c r="K896" s="115">
        <v>43399</v>
      </c>
      <c r="L896" s="113">
        <v>385</v>
      </c>
      <c r="M896" s="113" t="s">
        <v>1164</v>
      </c>
      <c r="N896" s="370"/>
    </row>
    <row r="897" spans="1:14">
      <c r="A897" s="113" t="s">
        <v>2551</v>
      </c>
      <c r="B897" s="113" t="s">
        <v>388</v>
      </c>
      <c r="C897" s="113">
        <v>19.850000000000001</v>
      </c>
      <c r="D897" s="113">
        <v>19.850000000000001</v>
      </c>
      <c r="E897" s="113">
        <v>18.149999999999999</v>
      </c>
      <c r="F897" s="113">
        <v>18.649999999999999</v>
      </c>
      <c r="G897" s="113">
        <v>18.3</v>
      </c>
      <c r="H897" s="113">
        <v>18.399999999999999</v>
      </c>
      <c r="I897" s="113">
        <v>9921</v>
      </c>
      <c r="J897" s="113">
        <v>182453.9</v>
      </c>
      <c r="K897" s="115">
        <v>43399</v>
      </c>
      <c r="L897" s="113">
        <v>142</v>
      </c>
      <c r="M897" s="113" t="s">
        <v>2552</v>
      </c>
      <c r="N897" s="370"/>
    </row>
    <row r="898" spans="1:14">
      <c r="A898" s="113" t="s">
        <v>3317</v>
      </c>
      <c r="B898" s="113" t="s">
        <v>388</v>
      </c>
      <c r="C898" s="113">
        <v>77.2</v>
      </c>
      <c r="D898" s="113">
        <v>85</v>
      </c>
      <c r="E898" s="113">
        <v>75.150000000000006</v>
      </c>
      <c r="F898" s="113">
        <v>78.8</v>
      </c>
      <c r="G898" s="113">
        <v>79.5</v>
      </c>
      <c r="H898" s="113">
        <v>76.7</v>
      </c>
      <c r="I898" s="113">
        <v>111229</v>
      </c>
      <c r="J898" s="113">
        <v>8889774.3499999996</v>
      </c>
      <c r="K898" s="115">
        <v>43399</v>
      </c>
      <c r="L898" s="113">
        <v>1598</v>
      </c>
      <c r="M898" s="113" t="s">
        <v>3318</v>
      </c>
      <c r="N898" s="370"/>
    </row>
    <row r="899" spans="1:14">
      <c r="A899" s="113" t="s">
        <v>1165</v>
      </c>
      <c r="B899" s="113" t="s">
        <v>388</v>
      </c>
      <c r="C899" s="113">
        <v>37.5</v>
      </c>
      <c r="D899" s="113">
        <v>37.950000000000003</v>
      </c>
      <c r="E899" s="113">
        <v>36.6</v>
      </c>
      <c r="F899" s="113">
        <v>37.450000000000003</v>
      </c>
      <c r="G899" s="113">
        <v>37.450000000000003</v>
      </c>
      <c r="H899" s="113">
        <v>37.299999999999997</v>
      </c>
      <c r="I899" s="113">
        <v>55745</v>
      </c>
      <c r="J899" s="113">
        <v>2085051.1</v>
      </c>
      <c r="K899" s="115">
        <v>43399</v>
      </c>
      <c r="L899" s="113">
        <v>999</v>
      </c>
      <c r="M899" s="113" t="s">
        <v>1166</v>
      </c>
      <c r="N899" s="370"/>
    </row>
    <row r="900" spans="1:14">
      <c r="A900" s="113" t="s">
        <v>1167</v>
      </c>
      <c r="B900" s="113" t="s">
        <v>388</v>
      </c>
      <c r="C900" s="113">
        <v>80.849999999999994</v>
      </c>
      <c r="D900" s="113">
        <v>83.9</v>
      </c>
      <c r="E900" s="113">
        <v>78.5</v>
      </c>
      <c r="F900" s="113">
        <v>83</v>
      </c>
      <c r="G900" s="113">
        <v>83.2</v>
      </c>
      <c r="H900" s="113">
        <v>81.099999999999994</v>
      </c>
      <c r="I900" s="113">
        <v>270180</v>
      </c>
      <c r="J900" s="113">
        <v>22095652.600000001</v>
      </c>
      <c r="K900" s="115">
        <v>43399</v>
      </c>
      <c r="L900" s="113">
        <v>2643</v>
      </c>
      <c r="M900" s="113" t="s">
        <v>1168</v>
      </c>
      <c r="N900" s="370"/>
    </row>
    <row r="901" spans="1:14">
      <c r="A901" s="113" t="s">
        <v>1169</v>
      </c>
      <c r="B901" s="113" t="s">
        <v>388</v>
      </c>
      <c r="C901" s="113">
        <v>35</v>
      </c>
      <c r="D901" s="113">
        <v>35.9</v>
      </c>
      <c r="E901" s="113">
        <v>34</v>
      </c>
      <c r="F901" s="113">
        <v>35.1</v>
      </c>
      <c r="G901" s="113">
        <v>35.85</v>
      </c>
      <c r="H901" s="113">
        <v>35.049999999999997</v>
      </c>
      <c r="I901" s="113">
        <v>1903</v>
      </c>
      <c r="J901" s="113">
        <v>65867.55</v>
      </c>
      <c r="K901" s="115">
        <v>43399</v>
      </c>
      <c r="L901" s="113">
        <v>15</v>
      </c>
      <c r="M901" s="113" t="s">
        <v>1170</v>
      </c>
      <c r="N901" s="370"/>
    </row>
    <row r="902" spans="1:14">
      <c r="A902" s="113" t="s">
        <v>1171</v>
      </c>
      <c r="B902" s="113" t="s">
        <v>388</v>
      </c>
      <c r="C902" s="113">
        <v>26.05</v>
      </c>
      <c r="D902" s="113">
        <v>27</v>
      </c>
      <c r="E902" s="113">
        <v>24.05</v>
      </c>
      <c r="F902" s="113">
        <v>26.75</v>
      </c>
      <c r="G902" s="113">
        <v>26.4</v>
      </c>
      <c r="H902" s="113">
        <v>26.3</v>
      </c>
      <c r="I902" s="113">
        <v>4521</v>
      </c>
      <c r="J902" s="113">
        <v>115474.75</v>
      </c>
      <c r="K902" s="115">
        <v>43399</v>
      </c>
      <c r="L902" s="113">
        <v>134</v>
      </c>
      <c r="M902" s="113" t="s">
        <v>1172</v>
      </c>
      <c r="N902" s="370"/>
    </row>
    <row r="903" spans="1:14">
      <c r="A903" s="113" t="s">
        <v>1961</v>
      </c>
      <c r="B903" s="113" t="s">
        <v>388</v>
      </c>
      <c r="C903" s="113">
        <v>103.45</v>
      </c>
      <c r="D903" s="113">
        <v>108</v>
      </c>
      <c r="E903" s="113">
        <v>99.95</v>
      </c>
      <c r="F903" s="113">
        <v>107.4</v>
      </c>
      <c r="G903" s="113">
        <v>107.95</v>
      </c>
      <c r="H903" s="113">
        <v>101.45</v>
      </c>
      <c r="I903" s="113">
        <v>35568</v>
      </c>
      <c r="J903" s="113">
        <v>3745395.15</v>
      </c>
      <c r="K903" s="115">
        <v>43399</v>
      </c>
      <c r="L903" s="113">
        <v>347</v>
      </c>
      <c r="M903" s="113" t="s">
        <v>2682</v>
      </c>
      <c r="N903" s="370"/>
    </row>
    <row r="904" spans="1:14">
      <c r="A904" s="113" t="s">
        <v>242</v>
      </c>
      <c r="B904" s="113" t="s">
        <v>388</v>
      </c>
      <c r="C904" s="113">
        <v>297.64999999999998</v>
      </c>
      <c r="D904" s="113">
        <v>302.2</v>
      </c>
      <c r="E904" s="113">
        <v>296</v>
      </c>
      <c r="F904" s="113">
        <v>300.35000000000002</v>
      </c>
      <c r="G904" s="113">
        <v>301.2</v>
      </c>
      <c r="H904" s="113">
        <v>297.55</v>
      </c>
      <c r="I904" s="113">
        <v>1191133</v>
      </c>
      <c r="J904" s="113">
        <v>357058907.5</v>
      </c>
      <c r="K904" s="115">
        <v>43399</v>
      </c>
      <c r="L904" s="113">
        <v>23573</v>
      </c>
      <c r="M904" s="113" t="s">
        <v>1173</v>
      </c>
      <c r="N904" s="370"/>
    </row>
    <row r="905" spans="1:14">
      <c r="A905" s="113" t="s">
        <v>1174</v>
      </c>
      <c r="B905" s="113" t="s">
        <v>388</v>
      </c>
      <c r="C905" s="113">
        <v>27.15</v>
      </c>
      <c r="D905" s="113">
        <v>27.7</v>
      </c>
      <c r="E905" s="113">
        <v>26.65</v>
      </c>
      <c r="F905" s="113">
        <v>27</v>
      </c>
      <c r="G905" s="113">
        <v>26.85</v>
      </c>
      <c r="H905" s="113">
        <v>27.15</v>
      </c>
      <c r="I905" s="113">
        <v>1076862</v>
      </c>
      <c r="J905" s="113">
        <v>29200614.649999999</v>
      </c>
      <c r="K905" s="115">
        <v>43399</v>
      </c>
      <c r="L905" s="113">
        <v>4440</v>
      </c>
      <c r="M905" s="113" t="s">
        <v>1175</v>
      </c>
      <c r="N905" s="370"/>
    </row>
    <row r="906" spans="1:14">
      <c r="A906" s="113" t="s">
        <v>115</v>
      </c>
      <c r="B906" s="113" t="s">
        <v>388</v>
      </c>
      <c r="C906" s="113">
        <v>6750</v>
      </c>
      <c r="D906" s="113">
        <v>6795</v>
      </c>
      <c r="E906" s="113">
        <v>6500</v>
      </c>
      <c r="F906" s="113">
        <v>6717.3</v>
      </c>
      <c r="G906" s="113">
        <v>6705</v>
      </c>
      <c r="H906" s="113">
        <v>6723.2</v>
      </c>
      <c r="I906" s="113">
        <v>874526</v>
      </c>
      <c r="J906" s="113">
        <v>5868056515.6999998</v>
      </c>
      <c r="K906" s="115">
        <v>43399</v>
      </c>
      <c r="L906" s="113">
        <v>107735</v>
      </c>
      <c r="M906" s="113" t="s">
        <v>1176</v>
      </c>
      <c r="N906" s="370"/>
    </row>
    <row r="907" spans="1:14">
      <c r="A907" s="113" t="s">
        <v>2322</v>
      </c>
      <c r="B907" s="113" t="s">
        <v>388</v>
      </c>
      <c r="C907" s="113">
        <v>409</v>
      </c>
      <c r="D907" s="113">
        <v>422</v>
      </c>
      <c r="E907" s="113">
        <v>399.95</v>
      </c>
      <c r="F907" s="113">
        <v>415.5</v>
      </c>
      <c r="G907" s="113">
        <v>417.95</v>
      </c>
      <c r="H907" s="113">
        <v>412.05</v>
      </c>
      <c r="I907" s="113">
        <v>25355</v>
      </c>
      <c r="J907" s="113">
        <v>10496859.800000001</v>
      </c>
      <c r="K907" s="115">
        <v>43399</v>
      </c>
      <c r="L907" s="113">
        <v>964</v>
      </c>
      <c r="M907" s="113" t="s">
        <v>2323</v>
      </c>
      <c r="N907" s="370"/>
    </row>
    <row r="908" spans="1:14">
      <c r="A908" s="113" t="s">
        <v>1177</v>
      </c>
      <c r="B908" s="113" t="s">
        <v>388</v>
      </c>
      <c r="C908" s="113">
        <v>410</v>
      </c>
      <c r="D908" s="113">
        <v>448.95</v>
      </c>
      <c r="E908" s="113">
        <v>400</v>
      </c>
      <c r="F908" s="113">
        <v>439.3</v>
      </c>
      <c r="G908" s="113">
        <v>437</v>
      </c>
      <c r="H908" s="113">
        <v>414.4</v>
      </c>
      <c r="I908" s="113">
        <v>358953</v>
      </c>
      <c r="J908" s="113">
        <v>155020114.40000001</v>
      </c>
      <c r="K908" s="115">
        <v>43399</v>
      </c>
      <c r="L908" s="113">
        <v>15534</v>
      </c>
      <c r="M908" s="113" t="s">
        <v>1178</v>
      </c>
      <c r="N908" s="370"/>
    </row>
    <row r="909" spans="1:14">
      <c r="A909" s="113" t="s">
        <v>2278</v>
      </c>
      <c r="B909" s="113" t="s">
        <v>388</v>
      </c>
      <c r="C909" s="113">
        <v>487.75</v>
      </c>
      <c r="D909" s="113">
        <v>492.75</v>
      </c>
      <c r="E909" s="113">
        <v>460.65</v>
      </c>
      <c r="F909" s="113">
        <v>480.8</v>
      </c>
      <c r="G909" s="113">
        <v>476</v>
      </c>
      <c r="H909" s="113">
        <v>480.55</v>
      </c>
      <c r="I909" s="113">
        <v>5827</v>
      </c>
      <c r="J909" s="113">
        <v>2800278.35</v>
      </c>
      <c r="K909" s="115">
        <v>43399</v>
      </c>
      <c r="L909" s="113">
        <v>525</v>
      </c>
      <c r="M909" s="113" t="s">
        <v>2279</v>
      </c>
      <c r="N909" s="370"/>
    </row>
    <row r="910" spans="1:14">
      <c r="A910" s="113" t="s">
        <v>1179</v>
      </c>
      <c r="B910" s="113" t="s">
        <v>2767</v>
      </c>
      <c r="C910" s="113">
        <v>58.8</v>
      </c>
      <c r="D910" s="113">
        <v>59.9</v>
      </c>
      <c r="E910" s="113">
        <v>56.15</v>
      </c>
      <c r="F910" s="113">
        <v>59.4</v>
      </c>
      <c r="G910" s="113">
        <v>59.35</v>
      </c>
      <c r="H910" s="113">
        <v>57.05</v>
      </c>
      <c r="I910" s="113">
        <v>61210</v>
      </c>
      <c r="J910" s="113">
        <v>3589234.3</v>
      </c>
      <c r="K910" s="115">
        <v>43399</v>
      </c>
      <c r="L910" s="113">
        <v>294</v>
      </c>
      <c r="M910" s="113" t="s">
        <v>1180</v>
      </c>
      <c r="N910" s="370"/>
    </row>
    <row r="911" spans="1:14">
      <c r="A911" s="113" t="s">
        <v>1912</v>
      </c>
      <c r="B911" s="113" t="s">
        <v>388</v>
      </c>
      <c r="C911" s="113">
        <v>69.3</v>
      </c>
      <c r="D911" s="113">
        <v>69.349999999999994</v>
      </c>
      <c r="E911" s="113">
        <v>66.099999999999994</v>
      </c>
      <c r="F911" s="113">
        <v>67</v>
      </c>
      <c r="G911" s="113">
        <v>67.150000000000006</v>
      </c>
      <c r="H911" s="113">
        <v>69.099999999999994</v>
      </c>
      <c r="I911" s="113">
        <v>161139</v>
      </c>
      <c r="J911" s="113">
        <v>10812468.949999999</v>
      </c>
      <c r="K911" s="115">
        <v>43399</v>
      </c>
      <c r="L911" s="113">
        <v>1393</v>
      </c>
      <c r="M911" s="113" t="s">
        <v>1913</v>
      </c>
      <c r="N911" s="370"/>
    </row>
    <row r="912" spans="1:14">
      <c r="A912" s="113" t="s">
        <v>1901</v>
      </c>
      <c r="B912" s="113" t="s">
        <v>388</v>
      </c>
      <c r="C912" s="113">
        <v>46.75</v>
      </c>
      <c r="D912" s="113">
        <v>47.9</v>
      </c>
      <c r="E912" s="113">
        <v>45.7</v>
      </c>
      <c r="F912" s="113">
        <v>47.35</v>
      </c>
      <c r="G912" s="113">
        <v>47.4</v>
      </c>
      <c r="H912" s="113">
        <v>46.85</v>
      </c>
      <c r="I912" s="113">
        <v>91036</v>
      </c>
      <c r="J912" s="113">
        <v>4243494.55</v>
      </c>
      <c r="K912" s="115">
        <v>43399</v>
      </c>
      <c r="L912" s="113">
        <v>514</v>
      </c>
      <c r="M912" s="113" t="s">
        <v>1903</v>
      </c>
      <c r="N912" s="370"/>
    </row>
    <row r="913" spans="1:14">
      <c r="A913" s="113" t="s">
        <v>1182</v>
      </c>
      <c r="B913" s="113" t="s">
        <v>388</v>
      </c>
      <c r="C913" s="113">
        <v>358.5</v>
      </c>
      <c r="D913" s="113">
        <v>368</v>
      </c>
      <c r="E913" s="113">
        <v>357.55</v>
      </c>
      <c r="F913" s="113">
        <v>361.95</v>
      </c>
      <c r="G913" s="113">
        <v>362.75</v>
      </c>
      <c r="H913" s="113">
        <v>358.9</v>
      </c>
      <c r="I913" s="113">
        <v>8783</v>
      </c>
      <c r="J913" s="113">
        <v>3190462.1</v>
      </c>
      <c r="K913" s="115">
        <v>43399</v>
      </c>
      <c r="L913" s="113">
        <v>1598</v>
      </c>
      <c r="M913" s="113" t="s">
        <v>1183</v>
      </c>
      <c r="N913" s="370"/>
    </row>
    <row r="914" spans="1:14">
      <c r="A914" s="113" t="s">
        <v>2049</v>
      </c>
      <c r="B914" s="113" t="s">
        <v>388</v>
      </c>
      <c r="C914" s="113">
        <v>329.95</v>
      </c>
      <c r="D914" s="113">
        <v>329.95</v>
      </c>
      <c r="E914" s="113">
        <v>309.3</v>
      </c>
      <c r="F914" s="113">
        <v>314.60000000000002</v>
      </c>
      <c r="G914" s="113">
        <v>316.95</v>
      </c>
      <c r="H914" s="113">
        <v>326.75</v>
      </c>
      <c r="I914" s="113">
        <v>2394</v>
      </c>
      <c r="J914" s="113">
        <v>756965.3</v>
      </c>
      <c r="K914" s="115">
        <v>43399</v>
      </c>
      <c r="L914" s="113">
        <v>168</v>
      </c>
      <c r="M914" s="113" t="s">
        <v>2050</v>
      </c>
      <c r="N914" s="370"/>
    </row>
    <row r="915" spans="1:14">
      <c r="A915" s="113" t="s">
        <v>2651</v>
      </c>
      <c r="B915" s="113" t="s">
        <v>2767</v>
      </c>
      <c r="C915" s="113">
        <v>14</v>
      </c>
      <c r="D915" s="113">
        <v>14.7</v>
      </c>
      <c r="E915" s="113">
        <v>13.6</v>
      </c>
      <c r="F915" s="113">
        <v>13.9</v>
      </c>
      <c r="G915" s="113">
        <v>13.8</v>
      </c>
      <c r="H915" s="113">
        <v>14.3</v>
      </c>
      <c r="I915" s="113">
        <v>97302</v>
      </c>
      <c r="J915" s="113">
        <v>1356493.45</v>
      </c>
      <c r="K915" s="115">
        <v>43399</v>
      </c>
      <c r="L915" s="113">
        <v>113</v>
      </c>
      <c r="M915" s="113" t="s">
        <v>2652</v>
      </c>
      <c r="N915" s="370"/>
    </row>
    <row r="916" spans="1:14">
      <c r="A916" s="113" t="s">
        <v>2553</v>
      </c>
      <c r="B916" s="113" t="s">
        <v>388</v>
      </c>
      <c r="C916" s="113">
        <v>13.8</v>
      </c>
      <c r="D916" s="113">
        <v>14.75</v>
      </c>
      <c r="E916" s="113">
        <v>13.8</v>
      </c>
      <c r="F916" s="113">
        <v>14.15</v>
      </c>
      <c r="G916" s="113">
        <v>14.5</v>
      </c>
      <c r="H916" s="113">
        <v>13.8</v>
      </c>
      <c r="I916" s="113">
        <v>135310</v>
      </c>
      <c r="J916" s="113">
        <v>1932971</v>
      </c>
      <c r="K916" s="115">
        <v>43399</v>
      </c>
      <c r="L916" s="113">
        <v>333</v>
      </c>
      <c r="M916" s="113" t="s">
        <v>2554</v>
      </c>
      <c r="N916" s="370"/>
    </row>
    <row r="917" spans="1:14">
      <c r="A917" s="113" t="s">
        <v>1184</v>
      </c>
      <c r="B917" s="113" t="s">
        <v>2767</v>
      </c>
      <c r="C917" s="113">
        <v>29.45</v>
      </c>
      <c r="D917" s="113">
        <v>30.85</v>
      </c>
      <c r="E917" s="113">
        <v>28.6</v>
      </c>
      <c r="F917" s="113">
        <v>28.95</v>
      </c>
      <c r="G917" s="113">
        <v>29.4</v>
      </c>
      <c r="H917" s="113">
        <v>30</v>
      </c>
      <c r="I917" s="113">
        <v>14643</v>
      </c>
      <c r="J917" s="113">
        <v>424806.1</v>
      </c>
      <c r="K917" s="115">
        <v>43399</v>
      </c>
      <c r="L917" s="113">
        <v>142</v>
      </c>
      <c r="M917" s="113" t="s">
        <v>1185</v>
      </c>
      <c r="N917" s="370"/>
    </row>
    <row r="918" spans="1:14">
      <c r="A918" s="113" t="s">
        <v>352</v>
      </c>
      <c r="B918" s="113" t="s">
        <v>388</v>
      </c>
      <c r="C918" s="113">
        <v>537</v>
      </c>
      <c r="D918" s="113">
        <v>538.79999999999995</v>
      </c>
      <c r="E918" s="113">
        <v>515.1</v>
      </c>
      <c r="F918" s="113">
        <v>518.04999999999995</v>
      </c>
      <c r="G918" s="113">
        <v>516.5</v>
      </c>
      <c r="H918" s="113">
        <v>535.5</v>
      </c>
      <c r="I918" s="113">
        <v>1274221</v>
      </c>
      <c r="J918" s="113">
        <v>669164828.70000005</v>
      </c>
      <c r="K918" s="115">
        <v>43399</v>
      </c>
      <c r="L918" s="113">
        <v>29407</v>
      </c>
      <c r="M918" s="113" t="s">
        <v>2925</v>
      </c>
      <c r="N918" s="370"/>
    </row>
    <row r="919" spans="1:14">
      <c r="A919" s="113" t="s">
        <v>116</v>
      </c>
      <c r="B919" s="113" t="s">
        <v>388</v>
      </c>
      <c r="C919" s="113">
        <v>129.94999999999999</v>
      </c>
      <c r="D919" s="113">
        <v>133.9</v>
      </c>
      <c r="E919" s="113">
        <v>128.65</v>
      </c>
      <c r="F919" s="113">
        <v>131.44999999999999</v>
      </c>
      <c r="G919" s="113">
        <v>130</v>
      </c>
      <c r="H919" s="113">
        <v>129.94999999999999</v>
      </c>
      <c r="I919" s="113">
        <v>83590</v>
      </c>
      <c r="J919" s="113">
        <v>10980241.9</v>
      </c>
      <c r="K919" s="115">
        <v>43399</v>
      </c>
      <c r="L919" s="113">
        <v>1347</v>
      </c>
      <c r="M919" s="113" t="s">
        <v>1186</v>
      </c>
      <c r="N919" s="370"/>
    </row>
    <row r="920" spans="1:14">
      <c r="A920" s="113" t="s">
        <v>1187</v>
      </c>
      <c r="B920" s="113" t="s">
        <v>388</v>
      </c>
      <c r="C920" s="113">
        <v>710.4</v>
      </c>
      <c r="D920" s="113">
        <v>748</v>
      </c>
      <c r="E920" s="113">
        <v>677.5</v>
      </c>
      <c r="F920" s="113">
        <v>724.4</v>
      </c>
      <c r="G920" s="113">
        <v>723.25</v>
      </c>
      <c r="H920" s="113">
        <v>701.35</v>
      </c>
      <c r="I920" s="113">
        <v>2231691</v>
      </c>
      <c r="J920" s="113">
        <v>1601370023.6500001</v>
      </c>
      <c r="K920" s="115">
        <v>43399</v>
      </c>
      <c r="L920" s="113">
        <v>70984</v>
      </c>
      <c r="M920" s="113" t="s">
        <v>3319</v>
      </c>
      <c r="N920" s="370"/>
    </row>
    <row r="921" spans="1:14">
      <c r="A921" s="113" t="s">
        <v>2555</v>
      </c>
      <c r="B921" s="113" t="s">
        <v>388</v>
      </c>
      <c r="C921" s="113">
        <v>6.05</v>
      </c>
      <c r="D921" s="113">
        <v>6.35</v>
      </c>
      <c r="E921" s="113">
        <v>5.8</v>
      </c>
      <c r="F921" s="113">
        <v>6.3</v>
      </c>
      <c r="G921" s="113">
        <v>6.25</v>
      </c>
      <c r="H921" s="113">
        <v>6.05</v>
      </c>
      <c r="I921" s="113">
        <v>4757</v>
      </c>
      <c r="J921" s="113">
        <v>29242.95</v>
      </c>
      <c r="K921" s="115">
        <v>43399</v>
      </c>
      <c r="L921" s="113">
        <v>52</v>
      </c>
      <c r="M921" s="113" t="s">
        <v>2556</v>
      </c>
      <c r="N921" s="370"/>
    </row>
    <row r="922" spans="1:14">
      <c r="A922" s="113" t="s">
        <v>1188</v>
      </c>
      <c r="B922" s="113" t="s">
        <v>388</v>
      </c>
      <c r="C922" s="113">
        <v>75.5</v>
      </c>
      <c r="D922" s="113">
        <v>77</v>
      </c>
      <c r="E922" s="113">
        <v>74.05</v>
      </c>
      <c r="F922" s="113">
        <v>74.7</v>
      </c>
      <c r="G922" s="113">
        <v>74.400000000000006</v>
      </c>
      <c r="H922" s="113">
        <v>75.45</v>
      </c>
      <c r="I922" s="113">
        <v>582030</v>
      </c>
      <c r="J922" s="113">
        <v>43900563.649999999</v>
      </c>
      <c r="K922" s="115">
        <v>43399</v>
      </c>
      <c r="L922" s="113">
        <v>4501</v>
      </c>
      <c r="M922" s="113" t="s">
        <v>1189</v>
      </c>
      <c r="N922" s="370"/>
    </row>
    <row r="923" spans="1:14">
      <c r="A923" s="113" t="s">
        <v>3841</v>
      </c>
      <c r="B923" s="113" t="s">
        <v>2767</v>
      </c>
      <c r="C923" s="113">
        <v>1.85</v>
      </c>
      <c r="D923" s="113">
        <v>1.85</v>
      </c>
      <c r="E923" s="113">
        <v>1.85</v>
      </c>
      <c r="F923" s="113">
        <v>1.85</v>
      </c>
      <c r="G923" s="113">
        <v>1.85</v>
      </c>
      <c r="H923" s="113">
        <v>1.9</v>
      </c>
      <c r="I923" s="113">
        <v>20</v>
      </c>
      <c r="J923" s="113">
        <v>37</v>
      </c>
      <c r="K923" s="115">
        <v>43399</v>
      </c>
      <c r="L923" s="113">
        <v>2</v>
      </c>
      <c r="M923" s="113" t="s">
        <v>3842</v>
      </c>
      <c r="N923" s="370"/>
    </row>
    <row r="924" spans="1:14">
      <c r="A924" s="113" t="s">
        <v>1190</v>
      </c>
      <c r="B924" s="113" t="s">
        <v>388</v>
      </c>
      <c r="C924" s="113">
        <v>74</v>
      </c>
      <c r="D924" s="113">
        <v>75.099999999999994</v>
      </c>
      <c r="E924" s="113">
        <v>71.3</v>
      </c>
      <c r="F924" s="113">
        <v>72.150000000000006</v>
      </c>
      <c r="G924" s="113">
        <v>72.5</v>
      </c>
      <c r="H924" s="113">
        <v>72</v>
      </c>
      <c r="I924" s="113">
        <v>167839</v>
      </c>
      <c r="J924" s="113">
        <v>12332944</v>
      </c>
      <c r="K924" s="115">
        <v>43399</v>
      </c>
      <c r="L924" s="113">
        <v>4410</v>
      </c>
      <c r="M924" s="113" t="s">
        <v>1191</v>
      </c>
      <c r="N924" s="370"/>
    </row>
    <row r="925" spans="1:14">
      <c r="A925" s="113" t="s">
        <v>1192</v>
      </c>
      <c r="B925" s="113" t="s">
        <v>388</v>
      </c>
      <c r="C925" s="113">
        <v>42.6</v>
      </c>
      <c r="D925" s="113">
        <v>42.65</v>
      </c>
      <c r="E925" s="113">
        <v>41.4</v>
      </c>
      <c r="F925" s="113">
        <v>41.85</v>
      </c>
      <c r="G925" s="113">
        <v>41.65</v>
      </c>
      <c r="H925" s="113">
        <v>43.05</v>
      </c>
      <c r="I925" s="113">
        <v>257802</v>
      </c>
      <c r="J925" s="113">
        <v>10805416.75</v>
      </c>
      <c r="K925" s="115">
        <v>43399</v>
      </c>
      <c r="L925" s="113">
        <v>2313</v>
      </c>
      <c r="M925" s="113" t="s">
        <v>1193</v>
      </c>
      <c r="N925" s="370"/>
    </row>
    <row r="926" spans="1:14">
      <c r="A926" s="113" t="s">
        <v>1194</v>
      </c>
      <c r="B926" s="113" t="s">
        <v>388</v>
      </c>
      <c r="C926" s="113">
        <v>10.25</v>
      </c>
      <c r="D926" s="113">
        <v>11.25</v>
      </c>
      <c r="E926" s="113">
        <v>10</v>
      </c>
      <c r="F926" s="113">
        <v>11.25</v>
      </c>
      <c r="G926" s="113">
        <v>11.25</v>
      </c>
      <c r="H926" s="113">
        <v>10.25</v>
      </c>
      <c r="I926" s="113">
        <v>1050991</v>
      </c>
      <c r="J926" s="113">
        <v>11220617.1</v>
      </c>
      <c r="K926" s="115">
        <v>43399</v>
      </c>
      <c r="L926" s="113">
        <v>2960</v>
      </c>
      <c r="M926" s="113" t="s">
        <v>1195</v>
      </c>
      <c r="N926" s="370"/>
    </row>
    <row r="927" spans="1:14">
      <c r="A927" s="113" t="s">
        <v>1196</v>
      </c>
      <c r="B927" s="113" t="s">
        <v>388</v>
      </c>
      <c r="C927" s="113">
        <v>2715</v>
      </c>
      <c r="D927" s="113">
        <v>2854.85</v>
      </c>
      <c r="E927" s="113">
        <v>2685</v>
      </c>
      <c r="F927" s="113">
        <v>2854.35</v>
      </c>
      <c r="G927" s="113">
        <v>2854.85</v>
      </c>
      <c r="H927" s="113">
        <v>2718.95</v>
      </c>
      <c r="I927" s="113">
        <v>14443</v>
      </c>
      <c r="J927" s="113">
        <v>40703398.899999999</v>
      </c>
      <c r="K927" s="115">
        <v>43399</v>
      </c>
      <c r="L927" s="113">
        <v>1634</v>
      </c>
      <c r="M927" s="113" t="s">
        <v>1197</v>
      </c>
      <c r="N927" s="370"/>
    </row>
    <row r="928" spans="1:14">
      <c r="A928" s="113" t="s">
        <v>2557</v>
      </c>
      <c r="B928" s="113" t="s">
        <v>388</v>
      </c>
      <c r="C928" s="113">
        <v>13</v>
      </c>
      <c r="D928" s="113">
        <v>13</v>
      </c>
      <c r="E928" s="113">
        <v>12.15</v>
      </c>
      <c r="F928" s="113">
        <v>12.45</v>
      </c>
      <c r="G928" s="113">
        <v>12.45</v>
      </c>
      <c r="H928" s="113">
        <v>12.5</v>
      </c>
      <c r="I928" s="113">
        <v>7872</v>
      </c>
      <c r="J928" s="113">
        <v>98210.35</v>
      </c>
      <c r="K928" s="115">
        <v>43399</v>
      </c>
      <c r="L928" s="113">
        <v>86</v>
      </c>
      <c r="M928" s="113" t="s">
        <v>2558</v>
      </c>
      <c r="N928" s="370"/>
    </row>
    <row r="929" spans="1:14">
      <c r="A929" s="113" t="s">
        <v>2385</v>
      </c>
      <c r="B929" s="113" t="s">
        <v>2767</v>
      </c>
      <c r="C929" s="113">
        <v>1.4</v>
      </c>
      <c r="D929" s="113">
        <v>1.45</v>
      </c>
      <c r="E929" s="113">
        <v>1.4</v>
      </c>
      <c r="F929" s="113">
        <v>1.45</v>
      </c>
      <c r="G929" s="113">
        <v>1.45</v>
      </c>
      <c r="H929" s="113">
        <v>1.4</v>
      </c>
      <c r="I929" s="113">
        <v>1002</v>
      </c>
      <c r="J929" s="113">
        <v>1448.85</v>
      </c>
      <c r="K929" s="115">
        <v>43399</v>
      </c>
      <c r="L929" s="113">
        <v>4</v>
      </c>
      <c r="M929" s="113" t="s">
        <v>2386</v>
      </c>
      <c r="N929" s="370"/>
    </row>
    <row r="930" spans="1:14">
      <c r="A930" s="113" t="s">
        <v>356</v>
      </c>
      <c r="B930" s="113" t="s">
        <v>388</v>
      </c>
      <c r="C930" s="113">
        <v>372.95</v>
      </c>
      <c r="D930" s="113">
        <v>377.65</v>
      </c>
      <c r="E930" s="113">
        <v>361.7</v>
      </c>
      <c r="F930" s="113">
        <v>366.75</v>
      </c>
      <c r="G930" s="113">
        <v>365.5</v>
      </c>
      <c r="H930" s="113">
        <v>372.95</v>
      </c>
      <c r="I930" s="113">
        <v>415676</v>
      </c>
      <c r="J930" s="113">
        <v>153294274.05000001</v>
      </c>
      <c r="K930" s="115">
        <v>43399</v>
      </c>
      <c r="L930" s="113">
        <v>25340</v>
      </c>
      <c r="M930" s="113" t="s">
        <v>1198</v>
      </c>
      <c r="N930" s="370"/>
    </row>
    <row r="931" spans="1:14">
      <c r="A931" s="113" t="s">
        <v>1892</v>
      </c>
      <c r="B931" s="113" t="s">
        <v>388</v>
      </c>
      <c r="C931" s="113">
        <v>824</v>
      </c>
      <c r="D931" s="113">
        <v>824.05</v>
      </c>
      <c r="E931" s="113">
        <v>802.05</v>
      </c>
      <c r="F931" s="113">
        <v>814.6</v>
      </c>
      <c r="G931" s="113">
        <v>812.5</v>
      </c>
      <c r="H931" s="113">
        <v>823.25</v>
      </c>
      <c r="I931" s="113">
        <v>245910</v>
      </c>
      <c r="J931" s="113">
        <v>199762179.40000001</v>
      </c>
      <c r="K931" s="115">
        <v>43399</v>
      </c>
      <c r="L931" s="113">
        <v>16396</v>
      </c>
      <c r="M931" s="113" t="s">
        <v>1893</v>
      </c>
      <c r="N931" s="370"/>
    </row>
    <row r="932" spans="1:14">
      <c r="A932" s="113" t="s">
        <v>1199</v>
      </c>
      <c r="B932" s="113" t="s">
        <v>388</v>
      </c>
      <c r="C932" s="113">
        <v>203</v>
      </c>
      <c r="D932" s="113">
        <v>210.75</v>
      </c>
      <c r="E932" s="113">
        <v>200.1</v>
      </c>
      <c r="F932" s="113">
        <v>209.45</v>
      </c>
      <c r="G932" s="113">
        <v>209</v>
      </c>
      <c r="H932" s="113">
        <v>203.75</v>
      </c>
      <c r="I932" s="113">
        <v>41184</v>
      </c>
      <c r="J932" s="113">
        <v>8587673.6500000004</v>
      </c>
      <c r="K932" s="115">
        <v>43399</v>
      </c>
      <c r="L932" s="113">
        <v>2059</v>
      </c>
      <c r="M932" s="113" t="s">
        <v>1200</v>
      </c>
      <c r="N932" s="370"/>
    </row>
    <row r="933" spans="1:14">
      <c r="A933" s="113" t="s">
        <v>2846</v>
      </c>
      <c r="B933" s="113" t="s">
        <v>388</v>
      </c>
      <c r="C933" s="113">
        <v>2.1</v>
      </c>
      <c r="D933" s="113">
        <v>2.1</v>
      </c>
      <c r="E933" s="113">
        <v>2.1</v>
      </c>
      <c r="F933" s="113">
        <v>2.1</v>
      </c>
      <c r="G933" s="113">
        <v>2.1</v>
      </c>
      <c r="H933" s="113">
        <v>2</v>
      </c>
      <c r="I933" s="113">
        <v>45215</v>
      </c>
      <c r="J933" s="113">
        <v>94951.5</v>
      </c>
      <c r="K933" s="115">
        <v>43399</v>
      </c>
      <c r="L933" s="113">
        <v>50</v>
      </c>
      <c r="M933" s="113" t="s">
        <v>2847</v>
      </c>
      <c r="N933" s="370"/>
    </row>
    <row r="934" spans="1:14">
      <c r="A934" s="113" t="s">
        <v>2674</v>
      </c>
      <c r="B934" s="113" t="s">
        <v>388</v>
      </c>
      <c r="C934" s="113">
        <v>110.8</v>
      </c>
      <c r="D934" s="113">
        <v>112.25</v>
      </c>
      <c r="E934" s="113">
        <v>107.8</v>
      </c>
      <c r="F934" s="113">
        <v>108.4</v>
      </c>
      <c r="G934" s="113">
        <v>107.8</v>
      </c>
      <c r="H934" s="113">
        <v>111.8</v>
      </c>
      <c r="I934" s="113">
        <v>184883</v>
      </c>
      <c r="J934" s="113">
        <v>20323447.5</v>
      </c>
      <c r="K934" s="115">
        <v>43399</v>
      </c>
      <c r="L934" s="113">
        <v>3969</v>
      </c>
      <c r="M934" s="113" t="s">
        <v>2679</v>
      </c>
      <c r="N934" s="370"/>
    </row>
    <row r="935" spans="1:14">
      <c r="A935" s="113" t="s">
        <v>1201</v>
      </c>
      <c r="B935" s="113" t="s">
        <v>388</v>
      </c>
      <c r="C935" s="113">
        <v>111.2</v>
      </c>
      <c r="D935" s="113">
        <v>111.6</v>
      </c>
      <c r="E935" s="113">
        <v>105.5</v>
      </c>
      <c r="F935" s="113">
        <v>109.45</v>
      </c>
      <c r="G935" s="113">
        <v>108.9</v>
      </c>
      <c r="H935" s="113">
        <v>110.35</v>
      </c>
      <c r="I935" s="113">
        <v>111661</v>
      </c>
      <c r="J935" s="113">
        <v>12156115.15</v>
      </c>
      <c r="K935" s="115">
        <v>43399</v>
      </c>
      <c r="L935" s="113">
        <v>1510</v>
      </c>
      <c r="M935" s="113" t="s">
        <v>1202</v>
      </c>
      <c r="N935" s="370"/>
    </row>
    <row r="936" spans="1:14">
      <c r="A936" s="113" t="s">
        <v>1203</v>
      </c>
      <c r="B936" s="113" t="s">
        <v>388</v>
      </c>
      <c r="C936" s="113">
        <v>304.25</v>
      </c>
      <c r="D936" s="113">
        <v>308.5</v>
      </c>
      <c r="E936" s="113">
        <v>301.3</v>
      </c>
      <c r="F936" s="113">
        <v>305.10000000000002</v>
      </c>
      <c r="G936" s="113">
        <v>305.89999999999998</v>
      </c>
      <c r="H936" s="113">
        <v>303.95</v>
      </c>
      <c r="I936" s="113">
        <v>200761</v>
      </c>
      <c r="J936" s="113">
        <v>61262996.549999997</v>
      </c>
      <c r="K936" s="115">
        <v>43399</v>
      </c>
      <c r="L936" s="113">
        <v>6652</v>
      </c>
      <c r="M936" s="113" t="s">
        <v>1949</v>
      </c>
      <c r="N936" s="370"/>
    </row>
    <row r="937" spans="1:14">
      <c r="A937" s="113" t="s">
        <v>2848</v>
      </c>
      <c r="B937" s="113" t="s">
        <v>2767</v>
      </c>
      <c r="C937" s="113">
        <v>39.5</v>
      </c>
      <c r="D937" s="113">
        <v>41.55</v>
      </c>
      <c r="E937" s="113">
        <v>38.65</v>
      </c>
      <c r="F937" s="113">
        <v>40</v>
      </c>
      <c r="G937" s="113">
        <v>40</v>
      </c>
      <c r="H937" s="113">
        <v>40.549999999999997</v>
      </c>
      <c r="I937" s="113">
        <v>753</v>
      </c>
      <c r="J937" s="113">
        <v>30189.599999999999</v>
      </c>
      <c r="K937" s="115">
        <v>43399</v>
      </c>
      <c r="L937" s="113">
        <v>39</v>
      </c>
      <c r="M937" s="113" t="s">
        <v>2849</v>
      </c>
      <c r="N937" s="370"/>
    </row>
    <row r="938" spans="1:14">
      <c r="A938" s="113" t="s">
        <v>117</v>
      </c>
      <c r="B938" s="113" t="s">
        <v>388</v>
      </c>
      <c r="C938" s="113">
        <v>787.95</v>
      </c>
      <c r="D938" s="113">
        <v>787.95</v>
      </c>
      <c r="E938" s="113">
        <v>752.15</v>
      </c>
      <c r="F938" s="113">
        <v>770.95</v>
      </c>
      <c r="G938" s="113">
        <v>773.05</v>
      </c>
      <c r="H938" s="113">
        <v>779.7</v>
      </c>
      <c r="I938" s="113">
        <v>1332529</v>
      </c>
      <c r="J938" s="113">
        <v>1021400553.95</v>
      </c>
      <c r="K938" s="115">
        <v>43399</v>
      </c>
      <c r="L938" s="113">
        <v>30972</v>
      </c>
      <c r="M938" s="113" t="s">
        <v>1204</v>
      </c>
      <c r="N938" s="370"/>
    </row>
    <row r="939" spans="1:14">
      <c r="A939" s="113" t="s">
        <v>1205</v>
      </c>
      <c r="B939" s="113" t="s">
        <v>388</v>
      </c>
      <c r="C939" s="113">
        <v>23.6</v>
      </c>
      <c r="D939" s="113">
        <v>24.2</v>
      </c>
      <c r="E939" s="113">
        <v>23.05</v>
      </c>
      <c r="F939" s="113">
        <v>23.8</v>
      </c>
      <c r="G939" s="113">
        <v>23.35</v>
      </c>
      <c r="H939" s="113">
        <v>23.6</v>
      </c>
      <c r="I939" s="113">
        <v>63893</v>
      </c>
      <c r="J939" s="113">
        <v>1513536.25</v>
      </c>
      <c r="K939" s="115">
        <v>43399</v>
      </c>
      <c r="L939" s="113">
        <v>509</v>
      </c>
      <c r="M939" s="113" t="s">
        <v>1206</v>
      </c>
      <c r="N939" s="370"/>
    </row>
    <row r="940" spans="1:14">
      <c r="A940" s="113" t="s">
        <v>1207</v>
      </c>
      <c r="B940" s="113" t="s">
        <v>388</v>
      </c>
      <c r="C940" s="113">
        <v>75</v>
      </c>
      <c r="D940" s="113">
        <v>76.5</v>
      </c>
      <c r="E940" s="113">
        <v>73.599999999999994</v>
      </c>
      <c r="F940" s="113">
        <v>75.599999999999994</v>
      </c>
      <c r="G940" s="113">
        <v>75.8</v>
      </c>
      <c r="H940" s="113">
        <v>74.8</v>
      </c>
      <c r="I940" s="113">
        <v>66917</v>
      </c>
      <c r="J940" s="113">
        <v>5013749.75</v>
      </c>
      <c r="K940" s="115">
        <v>43399</v>
      </c>
      <c r="L940" s="113">
        <v>1070</v>
      </c>
      <c r="M940" s="113" t="s">
        <v>1208</v>
      </c>
      <c r="N940" s="370"/>
    </row>
    <row r="941" spans="1:14">
      <c r="A941" s="113" t="s">
        <v>1209</v>
      </c>
      <c r="B941" s="113" t="s">
        <v>388</v>
      </c>
      <c r="C941" s="113">
        <v>602.04999999999995</v>
      </c>
      <c r="D941" s="113">
        <v>608.95000000000005</v>
      </c>
      <c r="E941" s="113">
        <v>594.95000000000005</v>
      </c>
      <c r="F941" s="113">
        <v>597.65</v>
      </c>
      <c r="G941" s="113">
        <v>597</v>
      </c>
      <c r="H941" s="113">
        <v>600.1</v>
      </c>
      <c r="I941" s="113">
        <v>2198</v>
      </c>
      <c r="J941" s="113">
        <v>1315536.95</v>
      </c>
      <c r="K941" s="115">
        <v>43399</v>
      </c>
      <c r="L941" s="113">
        <v>202</v>
      </c>
      <c r="M941" s="113" t="s">
        <v>1210</v>
      </c>
      <c r="N941" s="370"/>
    </row>
    <row r="942" spans="1:14">
      <c r="A942" s="113" t="s">
        <v>1211</v>
      </c>
      <c r="B942" s="113" t="s">
        <v>388</v>
      </c>
      <c r="C942" s="113">
        <v>27.35</v>
      </c>
      <c r="D942" s="113">
        <v>27.7</v>
      </c>
      <c r="E942" s="113">
        <v>26.8</v>
      </c>
      <c r="F942" s="113">
        <v>27.05</v>
      </c>
      <c r="G942" s="113">
        <v>26.85</v>
      </c>
      <c r="H942" s="113">
        <v>27.25</v>
      </c>
      <c r="I942" s="113">
        <v>848754</v>
      </c>
      <c r="J942" s="113">
        <v>23090580.850000001</v>
      </c>
      <c r="K942" s="115">
        <v>43399</v>
      </c>
      <c r="L942" s="113">
        <v>3199</v>
      </c>
      <c r="M942" s="113" t="s">
        <v>3320</v>
      </c>
      <c r="N942" s="370"/>
    </row>
    <row r="943" spans="1:14">
      <c r="A943" s="113" t="s">
        <v>3660</v>
      </c>
      <c r="B943" s="113" t="s">
        <v>2767</v>
      </c>
      <c r="C943" s="113">
        <v>50.3</v>
      </c>
      <c r="D943" s="113">
        <v>50.3</v>
      </c>
      <c r="E943" s="113">
        <v>47.8</v>
      </c>
      <c r="F943" s="113">
        <v>47.8</v>
      </c>
      <c r="G943" s="113">
        <v>47.8</v>
      </c>
      <c r="H943" s="113">
        <v>50.3</v>
      </c>
      <c r="I943" s="113">
        <v>55</v>
      </c>
      <c r="J943" s="113">
        <v>2661.5</v>
      </c>
      <c r="K943" s="115">
        <v>43399</v>
      </c>
      <c r="L943" s="113">
        <v>3</v>
      </c>
      <c r="M943" s="113" t="s">
        <v>3661</v>
      </c>
      <c r="N943" s="370"/>
    </row>
    <row r="944" spans="1:14">
      <c r="A944" s="113" t="s">
        <v>1212</v>
      </c>
      <c r="B944" s="113" t="s">
        <v>388</v>
      </c>
      <c r="C944" s="113">
        <v>6.85</v>
      </c>
      <c r="D944" s="113">
        <v>7</v>
      </c>
      <c r="E944" s="113">
        <v>6.65</v>
      </c>
      <c r="F944" s="113">
        <v>6.65</v>
      </c>
      <c r="G944" s="113">
        <v>6.65</v>
      </c>
      <c r="H944" s="113">
        <v>7</v>
      </c>
      <c r="I944" s="113">
        <v>10474</v>
      </c>
      <c r="J944" s="113">
        <v>70543.55</v>
      </c>
      <c r="K944" s="115">
        <v>43399</v>
      </c>
      <c r="L944" s="113">
        <v>47</v>
      </c>
      <c r="M944" s="113" t="s">
        <v>1213</v>
      </c>
      <c r="N944" s="370"/>
    </row>
    <row r="945" spans="1:14">
      <c r="A945" s="113" t="s">
        <v>2850</v>
      </c>
      <c r="B945" s="113" t="s">
        <v>388</v>
      </c>
      <c r="C945" s="113">
        <v>69.25</v>
      </c>
      <c r="D945" s="113">
        <v>71.5</v>
      </c>
      <c r="E945" s="113">
        <v>69</v>
      </c>
      <c r="F945" s="113">
        <v>70.349999999999994</v>
      </c>
      <c r="G945" s="113">
        <v>70.5</v>
      </c>
      <c r="H945" s="113">
        <v>69.2</v>
      </c>
      <c r="I945" s="113">
        <v>697</v>
      </c>
      <c r="J945" s="113">
        <v>48862.95</v>
      </c>
      <c r="K945" s="115">
        <v>43399</v>
      </c>
      <c r="L945" s="113">
        <v>50</v>
      </c>
      <c r="M945" s="113" t="s">
        <v>2851</v>
      </c>
      <c r="N945" s="370"/>
    </row>
    <row r="946" spans="1:14">
      <c r="A946" s="113" t="s">
        <v>1214</v>
      </c>
      <c r="B946" s="113" t="s">
        <v>388</v>
      </c>
      <c r="C946" s="113">
        <v>163.1</v>
      </c>
      <c r="D946" s="113">
        <v>170</v>
      </c>
      <c r="E946" s="113">
        <v>163.05000000000001</v>
      </c>
      <c r="F946" s="113">
        <v>169.25</v>
      </c>
      <c r="G946" s="113">
        <v>169.55</v>
      </c>
      <c r="H946" s="113">
        <v>164</v>
      </c>
      <c r="I946" s="113">
        <v>295460</v>
      </c>
      <c r="J946" s="113">
        <v>49501792.200000003</v>
      </c>
      <c r="K946" s="115">
        <v>43399</v>
      </c>
      <c r="L946" s="113">
        <v>7510</v>
      </c>
      <c r="M946" s="113" t="s">
        <v>1215</v>
      </c>
      <c r="N946" s="370"/>
    </row>
    <row r="947" spans="1:14">
      <c r="A947" s="113" t="s">
        <v>2559</v>
      </c>
      <c r="B947" s="113" t="s">
        <v>388</v>
      </c>
      <c r="C947" s="113">
        <v>40.950000000000003</v>
      </c>
      <c r="D947" s="113">
        <v>41</v>
      </c>
      <c r="E947" s="113">
        <v>40</v>
      </c>
      <c r="F947" s="113">
        <v>40.9</v>
      </c>
      <c r="G947" s="113">
        <v>40.9</v>
      </c>
      <c r="H947" s="113">
        <v>40.5</v>
      </c>
      <c r="I947" s="113">
        <v>2584</v>
      </c>
      <c r="J947" s="113">
        <v>105230.5</v>
      </c>
      <c r="K947" s="115">
        <v>43399</v>
      </c>
      <c r="L947" s="113">
        <v>84</v>
      </c>
      <c r="M947" s="113" t="s">
        <v>2560</v>
      </c>
      <c r="N947" s="370"/>
    </row>
    <row r="948" spans="1:14">
      <c r="A948" s="113" t="s">
        <v>1216</v>
      </c>
      <c r="B948" s="113" t="s">
        <v>388</v>
      </c>
      <c r="C948" s="113">
        <v>274.45</v>
      </c>
      <c r="D948" s="113">
        <v>279.8</v>
      </c>
      <c r="E948" s="113">
        <v>263.39999999999998</v>
      </c>
      <c r="F948" s="113">
        <v>274.14999999999998</v>
      </c>
      <c r="G948" s="113">
        <v>275</v>
      </c>
      <c r="H948" s="113">
        <v>270</v>
      </c>
      <c r="I948" s="113">
        <v>26529</v>
      </c>
      <c r="J948" s="113">
        <v>7183186.0499999998</v>
      </c>
      <c r="K948" s="115">
        <v>43399</v>
      </c>
      <c r="L948" s="113">
        <v>568</v>
      </c>
      <c r="M948" s="113" t="s">
        <v>1217</v>
      </c>
      <c r="N948" s="370"/>
    </row>
    <row r="949" spans="1:14">
      <c r="A949" s="113" t="s">
        <v>1218</v>
      </c>
      <c r="B949" s="113" t="s">
        <v>388</v>
      </c>
      <c r="C949" s="113">
        <v>2500</v>
      </c>
      <c r="D949" s="113">
        <v>2550.1</v>
      </c>
      <c r="E949" s="113">
        <v>2441.1</v>
      </c>
      <c r="F949" s="113">
        <v>2500.0500000000002</v>
      </c>
      <c r="G949" s="113">
        <v>2500.5</v>
      </c>
      <c r="H949" s="113">
        <v>2506.75</v>
      </c>
      <c r="I949" s="113">
        <v>5900</v>
      </c>
      <c r="J949" s="113">
        <v>14691409.85</v>
      </c>
      <c r="K949" s="115">
        <v>43399</v>
      </c>
      <c r="L949" s="113">
        <v>1399</v>
      </c>
      <c r="M949" s="113" t="s">
        <v>1219</v>
      </c>
      <c r="N949" s="370"/>
    </row>
    <row r="950" spans="1:14">
      <c r="A950" s="113" t="s">
        <v>1220</v>
      </c>
      <c r="B950" s="113" t="s">
        <v>388</v>
      </c>
      <c r="C950" s="113">
        <v>357.65</v>
      </c>
      <c r="D950" s="113">
        <v>357.65</v>
      </c>
      <c r="E950" s="113">
        <v>345</v>
      </c>
      <c r="F950" s="113">
        <v>346.6</v>
      </c>
      <c r="G950" s="113">
        <v>347</v>
      </c>
      <c r="H950" s="113">
        <v>354.95</v>
      </c>
      <c r="I950" s="113">
        <v>13359</v>
      </c>
      <c r="J950" s="113">
        <v>4683127.25</v>
      </c>
      <c r="K950" s="115">
        <v>43399</v>
      </c>
      <c r="L950" s="113">
        <v>471</v>
      </c>
      <c r="M950" s="113" t="s">
        <v>1221</v>
      </c>
      <c r="N950" s="370"/>
    </row>
    <row r="951" spans="1:14">
      <c r="A951" s="113" t="s">
        <v>1222</v>
      </c>
      <c r="B951" s="113" t="s">
        <v>388</v>
      </c>
      <c r="C951" s="113">
        <v>21.6</v>
      </c>
      <c r="D951" s="113">
        <v>22.25</v>
      </c>
      <c r="E951" s="113">
        <v>21.3</v>
      </c>
      <c r="F951" s="113">
        <v>22.2</v>
      </c>
      <c r="G951" s="113">
        <v>22.25</v>
      </c>
      <c r="H951" s="113">
        <v>21.8</v>
      </c>
      <c r="I951" s="113">
        <v>7118</v>
      </c>
      <c r="J951" s="113">
        <v>156338.29999999999</v>
      </c>
      <c r="K951" s="115">
        <v>43399</v>
      </c>
      <c r="L951" s="113">
        <v>41</v>
      </c>
      <c r="M951" s="113" t="s">
        <v>1223</v>
      </c>
      <c r="N951" s="370"/>
    </row>
    <row r="952" spans="1:14">
      <c r="A952" s="113" t="s">
        <v>3321</v>
      </c>
      <c r="B952" s="113" t="s">
        <v>388</v>
      </c>
      <c r="C952" s="113">
        <v>22.25</v>
      </c>
      <c r="D952" s="113">
        <v>22.6</v>
      </c>
      <c r="E952" s="113">
        <v>21.75</v>
      </c>
      <c r="F952" s="113">
        <v>22.3</v>
      </c>
      <c r="G952" s="113">
        <v>22.1</v>
      </c>
      <c r="H952" s="113">
        <v>21.8</v>
      </c>
      <c r="I952" s="113">
        <v>265147</v>
      </c>
      <c r="J952" s="113">
        <v>5887339.5999999996</v>
      </c>
      <c r="K952" s="115">
        <v>43399</v>
      </c>
      <c r="L952" s="113">
        <v>1175</v>
      </c>
      <c r="M952" s="113" t="s">
        <v>3322</v>
      </c>
      <c r="N952" s="370"/>
    </row>
    <row r="953" spans="1:14">
      <c r="A953" s="113" t="s">
        <v>118</v>
      </c>
      <c r="B953" s="113" t="s">
        <v>388</v>
      </c>
      <c r="C953" s="113">
        <v>233</v>
      </c>
      <c r="D953" s="113">
        <v>233.75</v>
      </c>
      <c r="E953" s="113">
        <v>224.4</v>
      </c>
      <c r="F953" s="113">
        <v>225.95</v>
      </c>
      <c r="G953" s="113">
        <v>226.9</v>
      </c>
      <c r="H953" s="113">
        <v>231.9</v>
      </c>
      <c r="I953" s="113">
        <v>6644061</v>
      </c>
      <c r="J953" s="113">
        <v>1515561212.95</v>
      </c>
      <c r="K953" s="115">
        <v>43399</v>
      </c>
      <c r="L953" s="113">
        <v>64119</v>
      </c>
      <c r="M953" s="113" t="s">
        <v>3323</v>
      </c>
      <c r="N953" s="370"/>
    </row>
    <row r="954" spans="1:14">
      <c r="A954" s="113" t="s">
        <v>1224</v>
      </c>
      <c r="B954" s="113" t="s">
        <v>388</v>
      </c>
      <c r="C954" s="113">
        <v>560.1</v>
      </c>
      <c r="D954" s="113">
        <v>584.4</v>
      </c>
      <c r="E954" s="113">
        <v>545.1</v>
      </c>
      <c r="F954" s="113">
        <v>565.35</v>
      </c>
      <c r="G954" s="113">
        <v>561.1</v>
      </c>
      <c r="H954" s="113">
        <v>562.5</v>
      </c>
      <c r="I954" s="113">
        <v>90890</v>
      </c>
      <c r="J954" s="113">
        <v>51511268.549999997</v>
      </c>
      <c r="K954" s="115">
        <v>43399</v>
      </c>
      <c r="L954" s="113">
        <v>8501</v>
      </c>
      <c r="M954" s="113" t="s">
        <v>3324</v>
      </c>
      <c r="N954" s="370"/>
    </row>
    <row r="955" spans="1:14">
      <c r="A955" s="113" t="s">
        <v>3325</v>
      </c>
      <c r="B955" s="113" t="s">
        <v>388</v>
      </c>
      <c r="C955" s="113">
        <v>45.8</v>
      </c>
      <c r="D955" s="113">
        <v>48</v>
      </c>
      <c r="E955" s="113">
        <v>44.75</v>
      </c>
      <c r="F955" s="113">
        <v>45.6</v>
      </c>
      <c r="G955" s="113">
        <v>45.6</v>
      </c>
      <c r="H955" s="113">
        <v>45.25</v>
      </c>
      <c r="I955" s="113">
        <v>1107</v>
      </c>
      <c r="J955" s="113">
        <v>51137.1</v>
      </c>
      <c r="K955" s="115">
        <v>43399</v>
      </c>
      <c r="L955" s="113">
        <v>20</v>
      </c>
      <c r="M955" s="113" t="s">
        <v>3326</v>
      </c>
      <c r="N955" s="370"/>
    </row>
    <row r="956" spans="1:14">
      <c r="A956" s="113" t="s">
        <v>206</v>
      </c>
      <c r="B956" s="113" t="s">
        <v>388</v>
      </c>
      <c r="C956" s="113">
        <v>969</v>
      </c>
      <c r="D956" s="113">
        <v>1024</v>
      </c>
      <c r="E956" s="113">
        <v>958</v>
      </c>
      <c r="F956" s="113">
        <v>1010.1</v>
      </c>
      <c r="G956" s="113">
        <v>1020</v>
      </c>
      <c r="H956" s="113">
        <v>972</v>
      </c>
      <c r="I956" s="113">
        <v>429284</v>
      </c>
      <c r="J956" s="113">
        <v>423737055.94999999</v>
      </c>
      <c r="K956" s="115">
        <v>43399</v>
      </c>
      <c r="L956" s="113">
        <v>38201</v>
      </c>
      <c r="M956" s="113" t="s">
        <v>3327</v>
      </c>
      <c r="N956" s="370"/>
    </row>
    <row r="957" spans="1:14">
      <c r="A957" s="113" t="s">
        <v>3328</v>
      </c>
      <c r="B957" s="113" t="s">
        <v>388</v>
      </c>
      <c r="C957" s="113">
        <v>502.25</v>
      </c>
      <c r="D957" s="113">
        <v>511.1</v>
      </c>
      <c r="E957" s="113">
        <v>474</v>
      </c>
      <c r="F957" s="113">
        <v>499.95</v>
      </c>
      <c r="G957" s="113">
        <v>503</v>
      </c>
      <c r="H957" s="113">
        <v>495.8</v>
      </c>
      <c r="I957" s="113">
        <v>2186</v>
      </c>
      <c r="J957" s="113">
        <v>1080029.6499999999</v>
      </c>
      <c r="K957" s="115">
        <v>43399</v>
      </c>
      <c r="L957" s="113">
        <v>251</v>
      </c>
      <c r="M957" s="113" t="s">
        <v>3329</v>
      </c>
      <c r="N957" s="370"/>
    </row>
    <row r="958" spans="1:14">
      <c r="A958" s="113" t="s">
        <v>119</v>
      </c>
      <c r="B958" s="113" t="s">
        <v>388</v>
      </c>
      <c r="C958" s="113">
        <v>61300</v>
      </c>
      <c r="D958" s="113">
        <v>63421.5</v>
      </c>
      <c r="E958" s="113">
        <v>60666</v>
      </c>
      <c r="F958" s="113">
        <v>63056.15</v>
      </c>
      <c r="G958" s="113">
        <v>62984</v>
      </c>
      <c r="H958" s="113">
        <v>61362.5</v>
      </c>
      <c r="I958" s="113">
        <v>10200</v>
      </c>
      <c r="J958" s="113">
        <v>635499404.79999995</v>
      </c>
      <c r="K958" s="115">
        <v>43399</v>
      </c>
      <c r="L958" s="113">
        <v>6031</v>
      </c>
      <c r="M958" s="113" t="s">
        <v>1225</v>
      </c>
      <c r="N958" s="370"/>
    </row>
    <row r="959" spans="1:14">
      <c r="A959" s="113" t="s">
        <v>2916</v>
      </c>
      <c r="B959" s="113" t="s">
        <v>388</v>
      </c>
      <c r="C959" s="113">
        <v>45</v>
      </c>
      <c r="D959" s="113">
        <v>48.45</v>
      </c>
      <c r="E959" s="113">
        <v>44.25</v>
      </c>
      <c r="F959" s="113">
        <v>47.5</v>
      </c>
      <c r="G959" s="113">
        <v>47.5</v>
      </c>
      <c r="H959" s="113">
        <v>46.15</v>
      </c>
      <c r="I959" s="113">
        <v>17215</v>
      </c>
      <c r="J959" s="113">
        <v>785287.1</v>
      </c>
      <c r="K959" s="115">
        <v>43399</v>
      </c>
      <c r="L959" s="113">
        <v>64</v>
      </c>
      <c r="M959" s="113" t="s">
        <v>2917</v>
      </c>
      <c r="N959" s="370"/>
    </row>
    <row r="960" spans="1:14">
      <c r="A960" s="113" t="s">
        <v>1226</v>
      </c>
      <c r="B960" s="113" t="s">
        <v>388</v>
      </c>
      <c r="C960" s="113">
        <v>83.4</v>
      </c>
      <c r="D960" s="113">
        <v>83.4</v>
      </c>
      <c r="E960" s="113">
        <v>79.5</v>
      </c>
      <c r="F960" s="113">
        <v>81.349999999999994</v>
      </c>
      <c r="G960" s="113">
        <v>81.45</v>
      </c>
      <c r="H960" s="113">
        <v>83.25</v>
      </c>
      <c r="I960" s="113">
        <v>1795884</v>
      </c>
      <c r="J960" s="113">
        <v>146150181.5</v>
      </c>
      <c r="K960" s="115">
        <v>43399</v>
      </c>
      <c r="L960" s="113">
        <v>8723</v>
      </c>
      <c r="M960" s="113" t="s">
        <v>1227</v>
      </c>
      <c r="N960" s="370"/>
    </row>
    <row r="961" spans="1:14">
      <c r="A961" s="113" t="s">
        <v>2561</v>
      </c>
      <c r="B961" s="113" t="s">
        <v>388</v>
      </c>
      <c r="C961" s="113">
        <v>12.3</v>
      </c>
      <c r="D961" s="113">
        <v>12.8</v>
      </c>
      <c r="E961" s="113">
        <v>12.3</v>
      </c>
      <c r="F961" s="113">
        <v>12.45</v>
      </c>
      <c r="G961" s="113">
        <v>12.45</v>
      </c>
      <c r="H961" s="113">
        <v>12.3</v>
      </c>
      <c r="I961" s="113">
        <v>562</v>
      </c>
      <c r="J961" s="113">
        <v>7039.8</v>
      </c>
      <c r="K961" s="115">
        <v>43399</v>
      </c>
      <c r="L961" s="113">
        <v>16</v>
      </c>
      <c r="M961" s="113" t="s">
        <v>2562</v>
      </c>
      <c r="N961" s="370"/>
    </row>
    <row r="962" spans="1:14">
      <c r="A962" s="113" t="s">
        <v>2563</v>
      </c>
      <c r="B962" s="113" t="s">
        <v>388</v>
      </c>
      <c r="C962" s="113">
        <v>52</v>
      </c>
      <c r="D962" s="113">
        <v>53.35</v>
      </c>
      <c r="E962" s="113">
        <v>51.15</v>
      </c>
      <c r="F962" s="113">
        <v>52.15</v>
      </c>
      <c r="G962" s="113">
        <v>52.05</v>
      </c>
      <c r="H962" s="113">
        <v>52.35</v>
      </c>
      <c r="I962" s="113">
        <v>20292</v>
      </c>
      <c r="J962" s="113">
        <v>1061502.7</v>
      </c>
      <c r="K962" s="115">
        <v>43399</v>
      </c>
      <c r="L962" s="113">
        <v>159</v>
      </c>
      <c r="M962" s="113" t="s">
        <v>2564</v>
      </c>
      <c r="N962" s="370"/>
    </row>
    <row r="963" spans="1:14">
      <c r="A963" s="113" t="s">
        <v>1228</v>
      </c>
      <c r="B963" s="113" t="s">
        <v>388</v>
      </c>
      <c r="C963" s="113">
        <v>13</v>
      </c>
      <c r="D963" s="113">
        <v>13.25</v>
      </c>
      <c r="E963" s="113">
        <v>12.95</v>
      </c>
      <c r="F963" s="113">
        <v>13</v>
      </c>
      <c r="G963" s="113">
        <v>13</v>
      </c>
      <c r="H963" s="113">
        <v>13.05</v>
      </c>
      <c r="I963" s="113">
        <v>299493</v>
      </c>
      <c r="J963" s="113">
        <v>3914272.85</v>
      </c>
      <c r="K963" s="115">
        <v>43399</v>
      </c>
      <c r="L963" s="113">
        <v>858</v>
      </c>
      <c r="M963" s="113" t="s">
        <v>1229</v>
      </c>
      <c r="N963" s="370"/>
    </row>
    <row r="964" spans="1:14">
      <c r="A964" s="113" t="s">
        <v>1230</v>
      </c>
      <c r="B964" s="113" t="s">
        <v>388</v>
      </c>
      <c r="C964" s="113">
        <v>21.7</v>
      </c>
      <c r="D964" s="113">
        <v>21.7</v>
      </c>
      <c r="E964" s="113">
        <v>20.25</v>
      </c>
      <c r="F964" s="113">
        <v>20.85</v>
      </c>
      <c r="G964" s="113">
        <v>21</v>
      </c>
      <c r="H964" s="113">
        <v>20.75</v>
      </c>
      <c r="I964" s="113">
        <v>4337</v>
      </c>
      <c r="J964" s="113">
        <v>90584.15</v>
      </c>
      <c r="K964" s="115">
        <v>43399</v>
      </c>
      <c r="L964" s="113">
        <v>135</v>
      </c>
      <c r="M964" s="113" t="s">
        <v>1231</v>
      </c>
      <c r="N964" s="370"/>
    </row>
    <row r="965" spans="1:14">
      <c r="A965" s="113" t="s">
        <v>1232</v>
      </c>
      <c r="B965" s="113" t="s">
        <v>388</v>
      </c>
      <c r="C965" s="113">
        <v>52.1</v>
      </c>
      <c r="D965" s="113">
        <v>53</v>
      </c>
      <c r="E965" s="113">
        <v>50.05</v>
      </c>
      <c r="F965" s="113">
        <v>50.9</v>
      </c>
      <c r="G965" s="113">
        <v>51</v>
      </c>
      <c r="H965" s="113">
        <v>51</v>
      </c>
      <c r="I965" s="113">
        <v>12065</v>
      </c>
      <c r="J965" s="113">
        <v>615544.44999999995</v>
      </c>
      <c r="K965" s="115">
        <v>43399</v>
      </c>
      <c r="L965" s="113">
        <v>134</v>
      </c>
      <c r="M965" s="113" t="s">
        <v>1233</v>
      </c>
      <c r="N965" s="370"/>
    </row>
    <row r="966" spans="1:14">
      <c r="A966" s="113" t="s">
        <v>1234</v>
      </c>
      <c r="B966" s="113" t="s">
        <v>388</v>
      </c>
      <c r="C966" s="113">
        <v>36.049999999999997</v>
      </c>
      <c r="D966" s="113">
        <v>36.85</v>
      </c>
      <c r="E966" s="113">
        <v>35.6</v>
      </c>
      <c r="F966" s="113">
        <v>36.049999999999997</v>
      </c>
      <c r="G966" s="113">
        <v>35.6</v>
      </c>
      <c r="H966" s="113">
        <v>36.35</v>
      </c>
      <c r="I966" s="113">
        <v>9018</v>
      </c>
      <c r="J966" s="113">
        <v>327683.15000000002</v>
      </c>
      <c r="K966" s="115">
        <v>43399</v>
      </c>
      <c r="L966" s="113">
        <v>206</v>
      </c>
      <c r="M966" s="113" t="s">
        <v>1235</v>
      </c>
      <c r="N966" s="370"/>
    </row>
    <row r="967" spans="1:14">
      <c r="A967" s="113" t="s">
        <v>1236</v>
      </c>
      <c r="B967" s="113" t="s">
        <v>388</v>
      </c>
      <c r="C967" s="113">
        <v>52.65</v>
      </c>
      <c r="D967" s="113">
        <v>53.4</v>
      </c>
      <c r="E967" s="113">
        <v>51.5</v>
      </c>
      <c r="F967" s="113">
        <v>52.1</v>
      </c>
      <c r="G967" s="113">
        <v>52.45</v>
      </c>
      <c r="H967" s="113">
        <v>52.6</v>
      </c>
      <c r="I967" s="113">
        <v>22095</v>
      </c>
      <c r="J967" s="113">
        <v>1156626.1499999999</v>
      </c>
      <c r="K967" s="115">
        <v>43399</v>
      </c>
      <c r="L967" s="113">
        <v>390</v>
      </c>
      <c r="M967" s="113" t="s">
        <v>1237</v>
      </c>
      <c r="N967" s="370"/>
    </row>
    <row r="968" spans="1:14">
      <c r="A968" s="113" t="s">
        <v>1238</v>
      </c>
      <c r="B968" s="113" t="s">
        <v>388</v>
      </c>
      <c r="C968" s="113">
        <v>178.95</v>
      </c>
      <c r="D968" s="113">
        <v>178.95</v>
      </c>
      <c r="E968" s="113">
        <v>173</v>
      </c>
      <c r="F968" s="113">
        <v>173.45</v>
      </c>
      <c r="G968" s="113">
        <v>173.35</v>
      </c>
      <c r="H968" s="113">
        <v>176.9</v>
      </c>
      <c r="I968" s="113">
        <v>24053</v>
      </c>
      <c r="J968" s="113">
        <v>4212615.4000000004</v>
      </c>
      <c r="K968" s="115">
        <v>43399</v>
      </c>
      <c r="L968" s="113">
        <v>402</v>
      </c>
      <c r="M968" s="113" t="s">
        <v>1239</v>
      </c>
      <c r="N968" s="370"/>
    </row>
    <row r="969" spans="1:14">
      <c r="A969" s="113" t="s">
        <v>3330</v>
      </c>
      <c r="B969" s="113" t="s">
        <v>388</v>
      </c>
      <c r="C969" s="113">
        <v>22.2</v>
      </c>
      <c r="D969" s="113">
        <v>23.4</v>
      </c>
      <c r="E969" s="113">
        <v>22.15</v>
      </c>
      <c r="F969" s="113">
        <v>22.55</v>
      </c>
      <c r="G969" s="113">
        <v>22.6</v>
      </c>
      <c r="H969" s="113">
        <v>22.4</v>
      </c>
      <c r="I969" s="113">
        <v>14853</v>
      </c>
      <c r="J969" s="113">
        <v>337760.4</v>
      </c>
      <c r="K969" s="115">
        <v>43399</v>
      </c>
      <c r="L969" s="113">
        <v>129</v>
      </c>
      <c r="M969" s="113" t="s">
        <v>3331</v>
      </c>
      <c r="N969" s="370"/>
    </row>
    <row r="970" spans="1:14">
      <c r="A970" s="113" t="s">
        <v>1240</v>
      </c>
      <c r="B970" s="113" t="s">
        <v>388</v>
      </c>
      <c r="C970" s="113">
        <v>808.9</v>
      </c>
      <c r="D970" s="113">
        <v>860</v>
      </c>
      <c r="E970" s="113">
        <v>795.15</v>
      </c>
      <c r="F970" s="113">
        <v>844.3</v>
      </c>
      <c r="G970" s="113">
        <v>834.1</v>
      </c>
      <c r="H970" s="113">
        <v>802.45</v>
      </c>
      <c r="I970" s="113">
        <v>34670</v>
      </c>
      <c r="J970" s="113">
        <v>29109319.5</v>
      </c>
      <c r="K970" s="115">
        <v>43399</v>
      </c>
      <c r="L970" s="113">
        <v>3004</v>
      </c>
      <c r="M970" s="113" t="s">
        <v>1241</v>
      </c>
      <c r="N970" s="370"/>
    </row>
    <row r="971" spans="1:14">
      <c r="A971" s="113" t="s">
        <v>1242</v>
      </c>
      <c r="B971" s="113" t="s">
        <v>388</v>
      </c>
      <c r="C971" s="113">
        <v>388.95</v>
      </c>
      <c r="D971" s="113">
        <v>400.15</v>
      </c>
      <c r="E971" s="113">
        <v>387</v>
      </c>
      <c r="F971" s="113">
        <v>398.75</v>
      </c>
      <c r="G971" s="113">
        <v>393.4</v>
      </c>
      <c r="H971" s="113">
        <v>388.95</v>
      </c>
      <c r="I971" s="113">
        <v>594563</v>
      </c>
      <c r="J971" s="113">
        <v>235181575.5</v>
      </c>
      <c r="K971" s="115">
        <v>43399</v>
      </c>
      <c r="L971" s="113">
        <v>35612</v>
      </c>
      <c r="M971" s="113" t="s">
        <v>1243</v>
      </c>
      <c r="N971" s="370"/>
    </row>
    <row r="972" spans="1:14">
      <c r="A972" s="113" t="s">
        <v>2852</v>
      </c>
      <c r="B972" s="113" t="s">
        <v>388</v>
      </c>
      <c r="C972" s="113">
        <v>0.2</v>
      </c>
      <c r="D972" s="113">
        <v>0.25</v>
      </c>
      <c r="E972" s="113">
        <v>0.2</v>
      </c>
      <c r="F972" s="113">
        <v>0.25</v>
      </c>
      <c r="G972" s="113">
        <v>0.25</v>
      </c>
      <c r="H972" s="113">
        <v>0.2</v>
      </c>
      <c r="I972" s="113">
        <v>464673</v>
      </c>
      <c r="J972" s="113">
        <v>94521.95</v>
      </c>
      <c r="K972" s="115">
        <v>43399</v>
      </c>
      <c r="L972" s="113">
        <v>38</v>
      </c>
      <c r="M972" s="113" t="s">
        <v>2853</v>
      </c>
      <c r="N972" s="370"/>
    </row>
    <row r="973" spans="1:14">
      <c r="A973" s="113" t="s">
        <v>2998</v>
      </c>
      <c r="B973" s="113" t="s">
        <v>388</v>
      </c>
      <c r="C973" s="113">
        <v>606</v>
      </c>
      <c r="D973" s="113">
        <v>609.99</v>
      </c>
      <c r="E973" s="113">
        <v>578</v>
      </c>
      <c r="F973" s="113">
        <v>606.91</v>
      </c>
      <c r="G973" s="113">
        <v>607</v>
      </c>
      <c r="H973" s="113">
        <v>606.44000000000005</v>
      </c>
      <c r="I973" s="113">
        <v>4715</v>
      </c>
      <c r="J973" s="113">
        <v>2808778.7</v>
      </c>
      <c r="K973" s="115">
        <v>43399</v>
      </c>
      <c r="L973" s="113">
        <v>315</v>
      </c>
      <c r="M973" s="113" t="s">
        <v>2999</v>
      </c>
      <c r="N973" s="370"/>
    </row>
    <row r="974" spans="1:14">
      <c r="A974" s="113" t="s">
        <v>2286</v>
      </c>
      <c r="B974" s="113" t="s">
        <v>388</v>
      </c>
      <c r="C974" s="113">
        <v>26.35</v>
      </c>
      <c r="D974" s="113">
        <v>27.9</v>
      </c>
      <c r="E974" s="113">
        <v>26.25</v>
      </c>
      <c r="F974" s="113">
        <v>27.5</v>
      </c>
      <c r="G974" s="113">
        <v>27.75</v>
      </c>
      <c r="H974" s="113">
        <v>26.8</v>
      </c>
      <c r="I974" s="113">
        <v>105209</v>
      </c>
      <c r="J974" s="113">
        <v>2846452.1</v>
      </c>
      <c r="K974" s="115">
        <v>43399</v>
      </c>
      <c r="L974" s="113">
        <v>183</v>
      </c>
      <c r="M974" s="113" t="s">
        <v>2107</v>
      </c>
      <c r="N974" s="370"/>
    </row>
    <row r="975" spans="1:14">
      <c r="A975" s="113" t="s">
        <v>2065</v>
      </c>
      <c r="B975" s="113" t="s">
        <v>388</v>
      </c>
      <c r="C975" s="113">
        <v>8.9</v>
      </c>
      <c r="D975" s="113">
        <v>9.0500000000000007</v>
      </c>
      <c r="E975" s="113">
        <v>8.75</v>
      </c>
      <c r="F975" s="113">
        <v>8.85</v>
      </c>
      <c r="G975" s="113">
        <v>8.85</v>
      </c>
      <c r="H975" s="113">
        <v>8.9</v>
      </c>
      <c r="I975" s="113">
        <v>152454</v>
      </c>
      <c r="J975" s="113">
        <v>1350103.75</v>
      </c>
      <c r="K975" s="115">
        <v>43399</v>
      </c>
      <c r="L975" s="113">
        <v>477</v>
      </c>
      <c r="M975" s="113" t="s">
        <v>2066</v>
      </c>
      <c r="N975" s="370"/>
    </row>
    <row r="976" spans="1:14">
      <c r="A976" s="113" t="s">
        <v>1244</v>
      </c>
      <c r="B976" s="113" t="s">
        <v>388</v>
      </c>
      <c r="C976" s="113">
        <v>1.4</v>
      </c>
      <c r="D976" s="113">
        <v>1.4</v>
      </c>
      <c r="E976" s="113">
        <v>1.3</v>
      </c>
      <c r="F976" s="113">
        <v>1.3</v>
      </c>
      <c r="G976" s="113">
        <v>1.3</v>
      </c>
      <c r="H976" s="113">
        <v>1.4</v>
      </c>
      <c r="I976" s="113">
        <v>122263</v>
      </c>
      <c r="J976" s="113">
        <v>166255.04999999999</v>
      </c>
      <c r="K976" s="115">
        <v>43399</v>
      </c>
      <c r="L976" s="113">
        <v>92</v>
      </c>
      <c r="M976" s="113" t="s">
        <v>1245</v>
      </c>
      <c r="N976" s="370"/>
    </row>
    <row r="977" spans="1:14">
      <c r="A977" s="113" t="s">
        <v>2053</v>
      </c>
      <c r="B977" s="113" t="s">
        <v>388</v>
      </c>
      <c r="C977" s="113">
        <v>13.25</v>
      </c>
      <c r="D977" s="113">
        <v>14</v>
      </c>
      <c r="E977" s="113">
        <v>12.9</v>
      </c>
      <c r="F977" s="113">
        <v>13.35</v>
      </c>
      <c r="G977" s="113">
        <v>13.05</v>
      </c>
      <c r="H977" s="113">
        <v>13.35</v>
      </c>
      <c r="I977" s="113">
        <v>2615</v>
      </c>
      <c r="J977" s="113">
        <v>34718.699999999997</v>
      </c>
      <c r="K977" s="115">
        <v>43399</v>
      </c>
      <c r="L977" s="113">
        <v>32</v>
      </c>
      <c r="M977" s="113" t="s">
        <v>2054</v>
      </c>
      <c r="N977" s="370"/>
    </row>
    <row r="978" spans="1:14">
      <c r="A978" s="113" t="s">
        <v>2565</v>
      </c>
      <c r="B978" s="113" t="s">
        <v>388</v>
      </c>
      <c r="C978" s="113">
        <v>22.55</v>
      </c>
      <c r="D978" s="113">
        <v>23.8</v>
      </c>
      <c r="E978" s="113">
        <v>22</v>
      </c>
      <c r="F978" s="113">
        <v>22.2</v>
      </c>
      <c r="G978" s="113">
        <v>22</v>
      </c>
      <c r="H978" s="113">
        <v>22.6</v>
      </c>
      <c r="I978" s="113">
        <v>2531</v>
      </c>
      <c r="J978" s="113">
        <v>57245.15</v>
      </c>
      <c r="K978" s="115">
        <v>43399</v>
      </c>
      <c r="L978" s="113">
        <v>35</v>
      </c>
      <c r="M978" s="113" t="s">
        <v>2566</v>
      </c>
      <c r="N978" s="370"/>
    </row>
    <row r="979" spans="1:14">
      <c r="A979" s="113" t="s">
        <v>1246</v>
      </c>
      <c r="B979" s="113" t="s">
        <v>388</v>
      </c>
      <c r="C979" s="113">
        <v>92.5</v>
      </c>
      <c r="D979" s="113">
        <v>92.95</v>
      </c>
      <c r="E979" s="113">
        <v>90.05</v>
      </c>
      <c r="F979" s="113">
        <v>90.55</v>
      </c>
      <c r="G979" s="113">
        <v>90.05</v>
      </c>
      <c r="H979" s="113">
        <v>93.65</v>
      </c>
      <c r="I979" s="113">
        <v>585</v>
      </c>
      <c r="J979" s="113">
        <v>54098.05</v>
      </c>
      <c r="K979" s="115">
        <v>43399</v>
      </c>
      <c r="L979" s="113">
        <v>23</v>
      </c>
      <c r="M979" s="113" t="s">
        <v>1247</v>
      </c>
      <c r="N979" s="370"/>
    </row>
    <row r="980" spans="1:14">
      <c r="A980" s="113" t="s">
        <v>1248</v>
      </c>
      <c r="B980" s="113" t="s">
        <v>388</v>
      </c>
      <c r="C980" s="113">
        <v>51.6</v>
      </c>
      <c r="D980" s="113">
        <v>52.05</v>
      </c>
      <c r="E980" s="113">
        <v>50.4</v>
      </c>
      <c r="F980" s="113">
        <v>50.85</v>
      </c>
      <c r="G980" s="113">
        <v>51</v>
      </c>
      <c r="H980" s="113">
        <v>51.6</v>
      </c>
      <c r="I980" s="113">
        <v>3146</v>
      </c>
      <c r="J980" s="113">
        <v>160402.5</v>
      </c>
      <c r="K980" s="115">
        <v>43399</v>
      </c>
      <c r="L980" s="113">
        <v>126</v>
      </c>
      <c r="M980" s="113" t="s">
        <v>1249</v>
      </c>
      <c r="N980" s="370"/>
    </row>
    <row r="981" spans="1:14">
      <c r="A981" s="113" t="s">
        <v>1250</v>
      </c>
      <c r="B981" s="113" t="s">
        <v>388</v>
      </c>
      <c r="C981" s="113">
        <v>37.1</v>
      </c>
      <c r="D981" s="113">
        <v>38.35</v>
      </c>
      <c r="E981" s="113">
        <v>36.75</v>
      </c>
      <c r="F981" s="113">
        <v>37.1</v>
      </c>
      <c r="G981" s="113">
        <v>37.1</v>
      </c>
      <c r="H981" s="113">
        <v>37.5</v>
      </c>
      <c r="I981" s="113">
        <v>4096</v>
      </c>
      <c r="J981" s="113">
        <v>152179.4</v>
      </c>
      <c r="K981" s="115">
        <v>43399</v>
      </c>
      <c r="L981" s="113">
        <v>80</v>
      </c>
      <c r="M981" s="113" t="s">
        <v>1251</v>
      </c>
      <c r="N981" s="370"/>
    </row>
    <row r="982" spans="1:14">
      <c r="A982" s="113" t="s">
        <v>1252</v>
      </c>
      <c r="B982" s="113" t="s">
        <v>388</v>
      </c>
      <c r="C982" s="113">
        <v>76.95</v>
      </c>
      <c r="D982" s="113">
        <v>77</v>
      </c>
      <c r="E982" s="113">
        <v>73.849999999999994</v>
      </c>
      <c r="F982" s="113">
        <v>74.150000000000006</v>
      </c>
      <c r="G982" s="113">
        <v>74.2</v>
      </c>
      <c r="H982" s="113">
        <v>75.7</v>
      </c>
      <c r="I982" s="113">
        <v>11247</v>
      </c>
      <c r="J982" s="113">
        <v>840085.1</v>
      </c>
      <c r="K982" s="115">
        <v>43399</v>
      </c>
      <c r="L982" s="113">
        <v>238</v>
      </c>
      <c r="M982" s="113" t="s">
        <v>1253</v>
      </c>
      <c r="N982" s="370"/>
    </row>
    <row r="983" spans="1:14">
      <c r="A983" s="113" t="s">
        <v>378</v>
      </c>
      <c r="B983" s="113" t="s">
        <v>388</v>
      </c>
      <c r="C983" s="113">
        <v>687.35</v>
      </c>
      <c r="D983" s="113">
        <v>716.75</v>
      </c>
      <c r="E983" s="113">
        <v>660</v>
      </c>
      <c r="F983" s="113">
        <v>705.15</v>
      </c>
      <c r="G983" s="113">
        <v>708.8</v>
      </c>
      <c r="H983" s="113">
        <v>681.75</v>
      </c>
      <c r="I983" s="113">
        <v>186619</v>
      </c>
      <c r="J983" s="113">
        <v>128872221.8</v>
      </c>
      <c r="K983" s="115">
        <v>43399</v>
      </c>
      <c r="L983" s="113">
        <v>9709</v>
      </c>
      <c r="M983" s="113" t="s">
        <v>1254</v>
      </c>
      <c r="N983" s="370"/>
    </row>
    <row r="984" spans="1:14">
      <c r="A984" s="113" t="s">
        <v>1255</v>
      </c>
      <c r="B984" s="113" t="s">
        <v>388</v>
      </c>
      <c r="C984" s="113">
        <v>363.05</v>
      </c>
      <c r="D984" s="113">
        <v>363.05</v>
      </c>
      <c r="E984" s="113">
        <v>345</v>
      </c>
      <c r="F984" s="113">
        <v>346.9</v>
      </c>
      <c r="G984" s="113">
        <v>345.95</v>
      </c>
      <c r="H984" s="113">
        <v>357.25</v>
      </c>
      <c r="I984" s="113">
        <v>12094</v>
      </c>
      <c r="J984" s="113">
        <v>4254374.7</v>
      </c>
      <c r="K984" s="115">
        <v>43399</v>
      </c>
      <c r="L984" s="113">
        <v>512</v>
      </c>
      <c r="M984" s="113" t="s">
        <v>1256</v>
      </c>
      <c r="N984" s="370"/>
    </row>
    <row r="985" spans="1:14">
      <c r="A985" s="113" t="s">
        <v>1257</v>
      </c>
      <c r="B985" s="113" t="s">
        <v>388</v>
      </c>
      <c r="C985" s="113">
        <v>66.099999999999994</v>
      </c>
      <c r="D985" s="113">
        <v>67.849999999999994</v>
      </c>
      <c r="E985" s="113">
        <v>64.8</v>
      </c>
      <c r="F985" s="113">
        <v>67.5</v>
      </c>
      <c r="G985" s="113">
        <v>67.45</v>
      </c>
      <c r="H985" s="113">
        <v>66.3</v>
      </c>
      <c r="I985" s="113">
        <v>10322899</v>
      </c>
      <c r="J985" s="113">
        <v>689100135.79999995</v>
      </c>
      <c r="K985" s="115">
        <v>43399</v>
      </c>
      <c r="L985" s="113">
        <v>38746</v>
      </c>
      <c r="M985" s="113" t="s">
        <v>1258</v>
      </c>
      <c r="N985" s="370"/>
    </row>
    <row r="986" spans="1:14">
      <c r="A986" s="113" t="s">
        <v>3738</v>
      </c>
      <c r="B986" s="113" t="s">
        <v>388</v>
      </c>
      <c r="C986" s="113">
        <v>7</v>
      </c>
      <c r="D986" s="113">
        <v>7</v>
      </c>
      <c r="E986" s="113">
        <v>6.55</v>
      </c>
      <c r="F986" s="113">
        <v>6.75</v>
      </c>
      <c r="G986" s="113">
        <v>6.75</v>
      </c>
      <c r="H986" s="113">
        <v>6.85</v>
      </c>
      <c r="I986" s="113">
        <v>13574</v>
      </c>
      <c r="J986" s="113">
        <v>90376.15</v>
      </c>
      <c r="K986" s="115">
        <v>43399</v>
      </c>
      <c r="L986" s="113">
        <v>69</v>
      </c>
      <c r="M986" s="113" t="s">
        <v>3739</v>
      </c>
      <c r="N986" s="370"/>
    </row>
    <row r="987" spans="1:14">
      <c r="A987" s="113" t="s">
        <v>1259</v>
      </c>
      <c r="B987" s="113" t="s">
        <v>388</v>
      </c>
      <c r="C987" s="113">
        <v>1591.4</v>
      </c>
      <c r="D987" s="113">
        <v>1610</v>
      </c>
      <c r="E987" s="113">
        <v>1545</v>
      </c>
      <c r="F987" s="113">
        <v>1597.05</v>
      </c>
      <c r="G987" s="113">
        <v>1595</v>
      </c>
      <c r="H987" s="113">
        <v>1607.5</v>
      </c>
      <c r="I987" s="113">
        <v>442565</v>
      </c>
      <c r="J987" s="113">
        <v>703994681.20000005</v>
      </c>
      <c r="K987" s="115">
        <v>43399</v>
      </c>
      <c r="L987" s="113">
        <v>8149</v>
      </c>
      <c r="M987" s="113" t="s">
        <v>1260</v>
      </c>
      <c r="N987" s="370"/>
    </row>
    <row r="988" spans="1:14">
      <c r="A988" s="113" t="s">
        <v>1261</v>
      </c>
      <c r="B988" s="113" t="s">
        <v>388</v>
      </c>
      <c r="C988" s="113">
        <v>637.04999999999995</v>
      </c>
      <c r="D988" s="113">
        <v>639</v>
      </c>
      <c r="E988" s="113">
        <v>610</v>
      </c>
      <c r="F988" s="113">
        <v>626.79999999999995</v>
      </c>
      <c r="G988" s="113">
        <v>626.1</v>
      </c>
      <c r="H988" s="113">
        <v>634.5</v>
      </c>
      <c r="I988" s="113">
        <v>11805</v>
      </c>
      <c r="J988" s="113">
        <v>7433707.9500000002</v>
      </c>
      <c r="K988" s="115">
        <v>43399</v>
      </c>
      <c r="L988" s="113">
        <v>941</v>
      </c>
      <c r="M988" s="113" t="s">
        <v>2191</v>
      </c>
      <c r="N988" s="370"/>
    </row>
    <row r="989" spans="1:14">
      <c r="A989" s="113" t="s">
        <v>1262</v>
      </c>
      <c r="B989" s="113" t="s">
        <v>388</v>
      </c>
      <c r="C989" s="113">
        <v>70.5</v>
      </c>
      <c r="D989" s="113">
        <v>70.5</v>
      </c>
      <c r="E989" s="113">
        <v>67</v>
      </c>
      <c r="F989" s="113">
        <v>67.45</v>
      </c>
      <c r="G989" s="113">
        <v>67.900000000000006</v>
      </c>
      <c r="H989" s="113">
        <v>69.900000000000006</v>
      </c>
      <c r="I989" s="113">
        <v>139059</v>
      </c>
      <c r="J989" s="113">
        <v>9559832.8000000007</v>
      </c>
      <c r="K989" s="115">
        <v>43399</v>
      </c>
      <c r="L989" s="113">
        <v>1323</v>
      </c>
      <c r="M989" s="113" t="s">
        <v>1263</v>
      </c>
      <c r="N989" s="370"/>
    </row>
    <row r="990" spans="1:14">
      <c r="A990" s="113" t="s">
        <v>1264</v>
      </c>
      <c r="B990" s="113" t="s">
        <v>388</v>
      </c>
      <c r="C990" s="113">
        <v>100.05</v>
      </c>
      <c r="D990" s="113">
        <v>101</v>
      </c>
      <c r="E990" s="113">
        <v>99.5</v>
      </c>
      <c r="F990" s="113">
        <v>100.6</v>
      </c>
      <c r="G990" s="113">
        <v>101</v>
      </c>
      <c r="H990" s="113">
        <v>101</v>
      </c>
      <c r="I990" s="113">
        <v>29361</v>
      </c>
      <c r="J990" s="113">
        <v>2951527.45</v>
      </c>
      <c r="K990" s="115">
        <v>43399</v>
      </c>
      <c r="L990" s="113">
        <v>743</v>
      </c>
      <c r="M990" s="113" t="s">
        <v>1265</v>
      </c>
      <c r="N990" s="370"/>
    </row>
    <row r="991" spans="1:14">
      <c r="A991" s="113" t="s">
        <v>371</v>
      </c>
      <c r="B991" s="113" t="s">
        <v>388</v>
      </c>
      <c r="C991" s="113">
        <v>54.35</v>
      </c>
      <c r="D991" s="113">
        <v>54.35</v>
      </c>
      <c r="E991" s="113">
        <v>50.8</v>
      </c>
      <c r="F991" s="113">
        <v>51.75</v>
      </c>
      <c r="G991" s="113">
        <v>51.65</v>
      </c>
      <c r="H991" s="113">
        <v>54.85</v>
      </c>
      <c r="I991" s="113">
        <v>10032158</v>
      </c>
      <c r="J991" s="113">
        <v>521741926.69999999</v>
      </c>
      <c r="K991" s="115">
        <v>43399</v>
      </c>
      <c r="L991" s="113">
        <v>35058</v>
      </c>
      <c r="M991" s="113" t="s">
        <v>2700</v>
      </c>
      <c r="N991" s="370"/>
    </row>
    <row r="992" spans="1:14">
      <c r="A992" s="113" t="s">
        <v>2947</v>
      </c>
      <c r="B992" s="113" t="s">
        <v>388</v>
      </c>
      <c r="C992" s="113">
        <v>1030</v>
      </c>
      <c r="D992" s="113">
        <v>1030</v>
      </c>
      <c r="E992" s="113">
        <v>976</v>
      </c>
      <c r="F992" s="113">
        <v>976</v>
      </c>
      <c r="G992" s="113">
        <v>976</v>
      </c>
      <c r="H992" s="113">
        <v>980.9</v>
      </c>
      <c r="I992" s="113">
        <v>21</v>
      </c>
      <c r="J992" s="113">
        <v>20606</v>
      </c>
      <c r="K992" s="115">
        <v>43399</v>
      </c>
      <c r="L992" s="113">
        <v>4</v>
      </c>
      <c r="M992" s="113" t="s">
        <v>2948</v>
      </c>
      <c r="N992" s="370"/>
    </row>
    <row r="993" spans="1:14">
      <c r="A993" s="113" t="s">
        <v>1266</v>
      </c>
      <c r="B993" s="113" t="s">
        <v>388</v>
      </c>
      <c r="C993" s="113">
        <v>110.8</v>
      </c>
      <c r="D993" s="113">
        <v>111.9</v>
      </c>
      <c r="E993" s="113">
        <v>108.5</v>
      </c>
      <c r="F993" s="113">
        <v>108.9</v>
      </c>
      <c r="G993" s="113">
        <v>109</v>
      </c>
      <c r="H993" s="113">
        <v>109.85</v>
      </c>
      <c r="I993" s="113">
        <v>72683</v>
      </c>
      <c r="J993" s="113">
        <v>7967363.5</v>
      </c>
      <c r="K993" s="115">
        <v>43399</v>
      </c>
      <c r="L993" s="113">
        <v>1473</v>
      </c>
      <c r="M993" s="113" t="s">
        <v>1267</v>
      </c>
      <c r="N993" s="370"/>
    </row>
    <row r="994" spans="1:14">
      <c r="A994" s="113" t="s">
        <v>243</v>
      </c>
      <c r="B994" s="113" t="s">
        <v>388</v>
      </c>
      <c r="C994" s="113">
        <v>65.25</v>
      </c>
      <c r="D994" s="113">
        <v>67.3</v>
      </c>
      <c r="E994" s="113">
        <v>63.25</v>
      </c>
      <c r="F994" s="113">
        <v>66.849999999999994</v>
      </c>
      <c r="G994" s="113">
        <v>66.900000000000006</v>
      </c>
      <c r="H994" s="113">
        <v>65.7</v>
      </c>
      <c r="I994" s="113">
        <v>8545008</v>
      </c>
      <c r="J994" s="113">
        <v>559990290.64999998</v>
      </c>
      <c r="K994" s="115">
        <v>43399</v>
      </c>
      <c r="L994" s="113">
        <v>22944</v>
      </c>
      <c r="M994" s="113" t="s">
        <v>1268</v>
      </c>
      <c r="N994" s="370"/>
    </row>
    <row r="995" spans="1:14">
      <c r="A995" s="113" t="s">
        <v>1269</v>
      </c>
      <c r="B995" s="113" t="s">
        <v>388</v>
      </c>
      <c r="C995" s="113">
        <v>113.65</v>
      </c>
      <c r="D995" s="113">
        <v>116.95</v>
      </c>
      <c r="E995" s="113">
        <v>113.6</v>
      </c>
      <c r="F995" s="113">
        <v>115.4</v>
      </c>
      <c r="G995" s="113">
        <v>116</v>
      </c>
      <c r="H995" s="113">
        <v>113.65</v>
      </c>
      <c r="I995" s="113">
        <v>18033</v>
      </c>
      <c r="J995" s="113">
        <v>2076996.45</v>
      </c>
      <c r="K995" s="115">
        <v>43399</v>
      </c>
      <c r="L995" s="113">
        <v>566</v>
      </c>
      <c r="M995" s="113" t="s">
        <v>1270</v>
      </c>
      <c r="N995" s="370"/>
    </row>
    <row r="996" spans="1:14">
      <c r="A996" s="113" t="s">
        <v>2111</v>
      </c>
      <c r="B996" s="113" t="s">
        <v>388</v>
      </c>
      <c r="C996" s="113">
        <v>820</v>
      </c>
      <c r="D996" s="113">
        <v>826</v>
      </c>
      <c r="E996" s="113">
        <v>756.1</v>
      </c>
      <c r="F996" s="113">
        <v>819.9</v>
      </c>
      <c r="G996" s="113">
        <v>825.95</v>
      </c>
      <c r="H996" s="113">
        <v>775</v>
      </c>
      <c r="I996" s="113">
        <v>21</v>
      </c>
      <c r="J996" s="113">
        <v>16976.05</v>
      </c>
      <c r="K996" s="115">
        <v>43399</v>
      </c>
      <c r="L996" s="113">
        <v>12</v>
      </c>
      <c r="M996" s="113" t="s">
        <v>2112</v>
      </c>
      <c r="N996" s="370"/>
    </row>
    <row r="997" spans="1:14">
      <c r="A997" s="113" t="s">
        <v>380</v>
      </c>
      <c r="B997" s="113" t="s">
        <v>388</v>
      </c>
      <c r="C997" s="113">
        <v>68.5</v>
      </c>
      <c r="D997" s="113">
        <v>68.7</v>
      </c>
      <c r="E997" s="113">
        <v>66.400000000000006</v>
      </c>
      <c r="F997" s="113">
        <v>67.150000000000006</v>
      </c>
      <c r="G997" s="113">
        <v>66.55</v>
      </c>
      <c r="H997" s="113">
        <v>68.05</v>
      </c>
      <c r="I997" s="113">
        <v>18843</v>
      </c>
      <c r="J997" s="113">
        <v>1274270.95</v>
      </c>
      <c r="K997" s="115">
        <v>43399</v>
      </c>
      <c r="L997" s="113">
        <v>303</v>
      </c>
      <c r="M997" s="113" t="s">
        <v>1271</v>
      </c>
      <c r="N997" s="370"/>
    </row>
    <row r="998" spans="1:14">
      <c r="A998" s="113" t="s">
        <v>2387</v>
      </c>
      <c r="B998" s="113" t="s">
        <v>388</v>
      </c>
      <c r="C998" s="113">
        <v>33</v>
      </c>
      <c r="D998" s="113">
        <v>33.5</v>
      </c>
      <c r="E998" s="113">
        <v>32.5</v>
      </c>
      <c r="F998" s="113">
        <v>33.15</v>
      </c>
      <c r="G998" s="113">
        <v>33</v>
      </c>
      <c r="H998" s="113">
        <v>33.200000000000003</v>
      </c>
      <c r="I998" s="113">
        <v>10419</v>
      </c>
      <c r="J998" s="113">
        <v>342747.35</v>
      </c>
      <c r="K998" s="115">
        <v>43399</v>
      </c>
      <c r="L998" s="113">
        <v>70</v>
      </c>
      <c r="M998" s="113" t="s">
        <v>2388</v>
      </c>
      <c r="N998" s="370"/>
    </row>
    <row r="999" spans="1:14">
      <c r="A999" s="113" t="s">
        <v>2079</v>
      </c>
      <c r="B999" s="113" t="s">
        <v>388</v>
      </c>
      <c r="C999" s="113">
        <v>8.15</v>
      </c>
      <c r="D999" s="113">
        <v>8.15</v>
      </c>
      <c r="E999" s="113">
        <v>7.75</v>
      </c>
      <c r="F999" s="113">
        <v>7.95</v>
      </c>
      <c r="G999" s="113">
        <v>7.9</v>
      </c>
      <c r="H999" s="113">
        <v>7.95</v>
      </c>
      <c r="I999" s="113">
        <v>6986</v>
      </c>
      <c r="J999" s="113">
        <v>55400.05</v>
      </c>
      <c r="K999" s="115">
        <v>43399</v>
      </c>
      <c r="L999" s="113">
        <v>66</v>
      </c>
      <c r="M999" s="113" t="s">
        <v>2080</v>
      </c>
      <c r="N999" s="370"/>
    </row>
    <row r="1000" spans="1:14">
      <c r="A1000" s="113" t="s">
        <v>1272</v>
      </c>
      <c r="B1000" s="113" t="s">
        <v>388</v>
      </c>
      <c r="C1000" s="113">
        <v>21.05</v>
      </c>
      <c r="D1000" s="113">
        <v>21.1</v>
      </c>
      <c r="E1000" s="113">
        <v>20.7</v>
      </c>
      <c r="F1000" s="113">
        <v>20.8</v>
      </c>
      <c r="G1000" s="113">
        <v>20.85</v>
      </c>
      <c r="H1000" s="113">
        <v>21.15</v>
      </c>
      <c r="I1000" s="113">
        <v>73707</v>
      </c>
      <c r="J1000" s="113">
        <v>1537326.3</v>
      </c>
      <c r="K1000" s="115">
        <v>43399</v>
      </c>
      <c r="L1000" s="113">
        <v>786</v>
      </c>
      <c r="M1000" s="113" t="s">
        <v>1273</v>
      </c>
      <c r="N1000" s="370"/>
    </row>
    <row r="1001" spans="1:14">
      <c r="A1001" s="113" t="s">
        <v>3332</v>
      </c>
      <c r="B1001" s="113" t="s">
        <v>388</v>
      </c>
      <c r="C1001" s="113">
        <v>67.099999999999994</v>
      </c>
      <c r="D1001" s="113">
        <v>68.900000000000006</v>
      </c>
      <c r="E1001" s="113">
        <v>66.7</v>
      </c>
      <c r="F1001" s="113">
        <v>67.900000000000006</v>
      </c>
      <c r="G1001" s="113">
        <v>68.5</v>
      </c>
      <c r="H1001" s="113">
        <v>67.05</v>
      </c>
      <c r="I1001" s="113">
        <v>13852</v>
      </c>
      <c r="J1001" s="113">
        <v>935632.9</v>
      </c>
      <c r="K1001" s="115">
        <v>43399</v>
      </c>
      <c r="L1001" s="113">
        <v>136</v>
      </c>
      <c r="M1001" s="113" t="s">
        <v>3333</v>
      </c>
      <c r="N1001" s="370"/>
    </row>
    <row r="1002" spans="1:14">
      <c r="A1002" s="113" t="s">
        <v>2854</v>
      </c>
      <c r="B1002" s="113" t="s">
        <v>388</v>
      </c>
      <c r="C1002" s="113">
        <v>242.2</v>
      </c>
      <c r="D1002" s="113">
        <v>250.95</v>
      </c>
      <c r="E1002" s="113">
        <v>234</v>
      </c>
      <c r="F1002" s="113">
        <v>248.85</v>
      </c>
      <c r="G1002" s="113">
        <v>250</v>
      </c>
      <c r="H1002" s="113">
        <v>239</v>
      </c>
      <c r="I1002" s="113">
        <v>84426</v>
      </c>
      <c r="J1002" s="113">
        <v>20998202.449999999</v>
      </c>
      <c r="K1002" s="115">
        <v>43399</v>
      </c>
      <c r="L1002" s="113">
        <v>1426</v>
      </c>
      <c r="M1002" s="113" t="s">
        <v>2855</v>
      </c>
      <c r="N1002" s="370"/>
    </row>
    <row r="1003" spans="1:14">
      <c r="A1003" s="113" t="s">
        <v>1274</v>
      </c>
      <c r="B1003" s="113" t="s">
        <v>388</v>
      </c>
      <c r="C1003" s="113">
        <v>449.15</v>
      </c>
      <c r="D1003" s="113">
        <v>449.15</v>
      </c>
      <c r="E1003" s="113">
        <v>432.55</v>
      </c>
      <c r="F1003" s="113">
        <v>437.2</v>
      </c>
      <c r="G1003" s="113">
        <v>434.5</v>
      </c>
      <c r="H1003" s="113">
        <v>444.75</v>
      </c>
      <c r="I1003" s="113">
        <v>7928</v>
      </c>
      <c r="J1003" s="113">
        <v>3508168.95</v>
      </c>
      <c r="K1003" s="115">
        <v>43399</v>
      </c>
      <c r="L1003" s="113">
        <v>382</v>
      </c>
      <c r="M1003" s="113" t="s">
        <v>2277</v>
      </c>
      <c r="N1003" s="370"/>
    </row>
    <row r="1004" spans="1:14">
      <c r="A1004" s="113" t="s">
        <v>1275</v>
      </c>
      <c r="B1004" s="113" t="s">
        <v>388</v>
      </c>
      <c r="C1004" s="113">
        <v>9588.5</v>
      </c>
      <c r="D1004" s="113">
        <v>9710</v>
      </c>
      <c r="E1004" s="113">
        <v>9467.5499999999993</v>
      </c>
      <c r="F1004" s="113">
        <v>9569.4500000000007</v>
      </c>
      <c r="G1004" s="113">
        <v>9540</v>
      </c>
      <c r="H1004" s="113">
        <v>9538.25</v>
      </c>
      <c r="I1004" s="113">
        <v>71663</v>
      </c>
      <c r="J1004" s="113">
        <v>688660922.25</v>
      </c>
      <c r="K1004" s="115">
        <v>43399</v>
      </c>
      <c r="L1004" s="113">
        <v>12003</v>
      </c>
      <c r="M1004" s="113" t="s">
        <v>3334</v>
      </c>
      <c r="N1004" s="370"/>
    </row>
    <row r="1005" spans="1:14">
      <c r="A1005" s="113" t="s">
        <v>1276</v>
      </c>
      <c r="B1005" s="113" t="s">
        <v>388</v>
      </c>
      <c r="C1005" s="113">
        <v>41.55</v>
      </c>
      <c r="D1005" s="113">
        <v>42.05</v>
      </c>
      <c r="E1005" s="113">
        <v>40.5</v>
      </c>
      <c r="F1005" s="113">
        <v>40.700000000000003</v>
      </c>
      <c r="G1005" s="113">
        <v>40.700000000000003</v>
      </c>
      <c r="H1005" s="113">
        <v>41.7</v>
      </c>
      <c r="I1005" s="113">
        <v>592910</v>
      </c>
      <c r="J1005" s="113">
        <v>24430619.449999999</v>
      </c>
      <c r="K1005" s="115">
        <v>43399</v>
      </c>
      <c r="L1005" s="113">
        <v>1846</v>
      </c>
      <c r="M1005" s="113" t="s">
        <v>1277</v>
      </c>
      <c r="N1005" s="370"/>
    </row>
    <row r="1006" spans="1:14">
      <c r="A1006" s="113" t="s">
        <v>1278</v>
      </c>
      <c r="B1006" s="113" t="s">
        <v>388</v>
      </c>
      <c r="C1006" s="113">
        <v>560.85</v>
      </c>
      <c r="D1006" s="113">
        <v>570.04999999999995</v>
      </c>
      <c r="E1006" s="113">
        <v>550</v>
      </c>
      <c r="F1006" s="113">
        <v>558.15</v>
      </c>
      <c r="G1006" s="113">
        <v>553.4</v>
      </c>
      <c r="H1006" s="113">
        <v>566.79999999999995</v>
      </c>
      <c r="I1006" s="113">
        <v>3770</v>
      </c>
      <c r="J1006" s="113">
        <v>2115042.5499999998</v>
      </c>
      <c r="K1006" s="115">
        <v>43399</v>
      </c>
      <c r="L1006" s="113">
        <v>293</v>
      </c>
      <c r="M1006" s="113" t="s">
        <v>1279</v>
      </c>
      <c r="N1006" s="370"/>
    </row>
    <row r="1007" spans="1:14">
      <c r="A1007" s="113" t="s">
        <v>2440</v>
      </c>
      <c r="B1007" s="113" t="s">
        <v>388</v>
      </c>
      <c r="C1007" s="113">
        <v>232.55</v>
      </c>
      <c r="D1007" s="113">
        <v>235.35</v>
      </c>
      <c r="E1007" s="113">
        <v>230.45</v>
      </c>
      <c r="F1007" s="113">
        <v>231.9</v>
      </c>
      <c r="G1007" s="113">
        <v>231.05</v>
      </c>
      <c r="H1007" s="113">
        <v>235.75</v>
      </c>
      <c r="I1007" s="113">
        <v>5890</v>
      </c>
      <c r="J1007" s="113">
        <v>1372295.5</v>
      </c>
      <c r="K1007" s="115">
        <v>43399</v>
      </c>
      <c r="L1007" s="113">
        <v>1695</v>
      </c>
      <c r="M1007" s="113" t="s">
        <v>2443</v>
      </c>
      <c r="N1007" s="370"/>
    </row>
    <row r="1008" spans="1:14">
      <c r="A1008" s="113" t="s">
        <v>2567</v>
      </c>
      <c r="B1008" s="113" t="s">
        <v>388</v>
      </c>
      <c r="C1008" s="113">
        <v>15.05</v>
      </c>
      <c r="D1008" s="113">
        <v>15.35</v>
      </c>
      <c r="E1008" s="113">
        <v>15</v>
      </c>
      <c r="F1008" s="113">
        <v>15.25</v>
      </c>
      <c r="G1008" s="113">
        <v>15.35</v>
      </c>
      <c r="H1008" s="113">
        <v>15.4</v>
      </c>
      <c r="I1008" s="113">
        <v>18261</v>
      </c>
      <c r="J1008" s="113">
        <v>276727.25</v>
      </c>
      <c r="K1008" s="115">
        <v>43399</v>
      </c>
      <c r="L1008" s="113">
        <v>29</v>
      </c>
      <c r="M1008" s="113" t="s">
        <v>2568</v>
      </c>
      <c r="N1008" s="370"/>
    </row>
    <row r="1009" spans="1:14">
      <c r="A1009" s="113" t="s">
        <v>1281</v>
      </c>
      <c r="B1009" s="113" t="s">
        <v>388</v>
      </c>
      <c r="C1009" s="113">
        <v>33.75</v>
      </c>
      <c r="D1009" s="113">
        <v>33.799999999999997</v>
      </c>
      <c r="E1009" s="113">
        <v>32.799999999999997</v>
      </c>
      <c r="F1009" s="113">
        <v>32.9</v>
      </c>
      <c r="G1009" s="113">
        <v>32.85</v>
      </c>
      <c r="H1009" s="113">
        <v>33.6</v>
      </c>
      <c r="I1009" s="113">
        <v>371712</v>
      </c>
      <c r="J1009" s="113">
        <v>12325031.800000001</v>
      </c>
      <c r="K1009" s="115">
        <v>43399</v>
      </c>
      <c r="L1009" s="113">
        <v>1817</v>
      </c>
      <c r="M1009" s="113" t="s">
        <v>1282</v>
      </c>
      <c r="N1009" s="370"/>
    </row>
    <row r="1010" spans="1:14">
      <c r="A1010" s="113" t="s">
        <v>1283</v>
      </c>
      <c r="B1010" s="113" t="s">
        <v>388</v>
      </c>
      <c r="C1010" s="113">
        <v>218.25</v>
      </c>
      <c r="D1010" s="113">
        <v>221.65</v>
      </c>
      <c r="E1010" s="113">
        <v>214.2</v>
      </c>
      <c r="F1010" s="113">
        <v>220.25</v>
      </c>
      <c r="G1010" s="113">
        <v>221.5</v>
      </c>
      <c r="H1010" s="113">
        <v>217.15</v>
      </c>
      <c r="I1010" s="113">
        <v>5520</v>
      </c>
      <c r="J1010" s="113">
        <v>1197171.45</v>
      </c>
      <c r="K1010" s="115">
        <v>43399</v>
      </c>
      <c r="L1010" s="113">
        <v>384</v>
      </c>
      <c r="M1010" s="113" t="s">
        <v>1284</v>
      </c>
      <c r="N1010" s="370"/>
    </row>
    <row r="1011" spans="1:14">
      <c r="A1011" s="113" t="s">
        <v>120</v>
      </c>
      <c r="B1011" s="113" t="s">
        <v>388</v>
      </c>
      <c r="C1011" s="113">
        <v>24.1</v>
      </c>
      <c r="D1011" s="113">
        <v>24.4</v>
      </c>
      <c r="E1011" s="113">
        <v>23.75</v>
      </c>
      <c r="F1011" s="113">
        <v>24.25</v>
      </c>
      <c r="G1011" s="113">
        <v>24.4</v>
      </c>
      <c r="H1011" s="113">
        <v>24.3</v>
      </c>
      <c r="I1011" s="113">
        <v>2038888</v>
      </c>
      <c r="J1011" s="113">
        <v>49044103.299999997</v>
      </c>
      <c r="K1011" s="115">
        <v>43399</v>
      </c>
      <c r="L1011" s="113">
        <v>4481</v>
      </c>
      <c r="M1011" s="113" t="s">
        <v>1285</v>
      </c>
      <c r="N1011" s="370"/>
    </row>
    <row r="1012" spans="1:14">
      <c r="A1012" s="113" t="s">
        <v>2354</v>
      </c>
      <c r="B1012" s="113" t="s">
        <v>388</v>
      </c>
      <c r="C1012" s="113">
        <v>208</v>
      </c>
      <c r="D1012" s="113">
        <v>209.4</v>
      </c>
      <c r="E1012" s="113">
        <v>205</v>
      </c>
      <c r="F1012" s="113">
        <v>207.7</v>
      </c>
      <c r="G1012" s="113">
        <v>207</v>
      </c>
      <c r="H1012" s="113">
        <v>207.2</v>
      </c>
      <c r="I1012" s="113">
        <v>24642</v>
      </c>
      <c r="J1012" s="113">
        <v>5089891.3</v>
      </c>
      <c r="K1012" s="115">
        <v>43399</v>
      </c>
      <c r="L1012" s="113">
        <v>1311</v>
      </c>
      <c r="M1012" s="113" t="s">
        <v>2355</v>
      </c>
      <c r="N1012" s="370"/>
    </row>
    <row r="1013" spans="1:14">
      <c r="A1013" s="113" t="s">
        <v>1286</v>
      </c>
      <c r="B1013" s="113" t="s">
        <v>388</v>
      </c>
      <c r="C1013" s="113">
        <v>23.3</v>
      </c>
      <c r="D1013" s="113">
        <v>24.5</v>
      </c>
      <c r="E1013" s="113">
        <v>23.3</v>
      </c>
      <c r="F1013" s="113">
        <v>24</v>
      </c>
      <c r="G1013" s="113">
        <v>24</v>
      </c>
      <c r="H1013" s="113">
        <v>24</v>
      </c>
      <c r="I1013" s="113">
        <v>1032</v>
      </c>
      <c r="J1013" s="113">
        <v>24094.3</v>
      </c>
      <c r="K1013" s="115">
        <v>43399</v>
      </c>
      <c r="L1013" s="113">
        <v>6</v>
      </c>
      <c r="M1013" s="113" t="s">
        <v>1287</v>
      </c>
      <c r="N1013" s="370"/>
    </row>
    <row r="1014" spans="1:14">
      <c r="A1014" s="113" t="s">
        <v>3335</v>
      </c>
      <c r="B1014" s="113" t="s">
        <v>388</v>
      </c>
      <c r="C1014" s="113">
        <v>1062</v>
      </c>
      <c r="D1014" s="113">
        <v>1062</v>
      </c>
      <c r="E1014" s="113">
        <v>1048</v>
      </c>
      <c r="F1014" s="113">
        <v>1050.19</v>
      </c>
      <c r="G1014" s="113">
        <v>1049.95</v>
      </c>
      <c r="H1014" s="113">
        <v>1061.31</v>
      </c>
      <c r="I1014" s="113">
        <v>78097</v>
      </c>
      <c r="J1014" s="113">
        <v>82304171.950000003</v>
      </c>
      <c r="K1014" s="115">
        <v>43399</v>
      </c>
      <c r="L1014" s="113">
        <v>2478</v>
      </c>
      <c r="M1014" s="113" t="s">
        <v>3336</v>
      </c>
      <c r="N1014" s="370"/>
    </row>
    <row r="1015" spans="1:14">
      <c r="A1015" s="113" t="s">
        <v>1288</v>
      </c>
      <c r="B1015" s="113" t="s">
        <v>388</v>
      </c>
      <c r="C1015" s="113">
        <v>72.7</v>
      </c>
      <c r="D1015" s="113">
        <v>73.55</v>
      </c>
      <c r="E1015" s="113">
        <v>70.599999999999994</v>
      </c>
      <c r="F1015" s="113">
        <v>71.349999999999994</v>
      </c>
      <c r="G1015" s="113">
        <v>71.099999999999994</v>
      </c>
      <c r="H1015" s="113">
        <v>72.400000000000006</v>
      </c>
      <c r="I1015" s="113">
        <v>548964</v>
      </c>
      <c r="J1015" s="113">
        <v>39650662.799999997</v>
      </c>
      <c r="K1015" s="115">
        <v>43399</v>
      </c>
      <c r="L1015" s="113">
        <v>5796</v>
      </c>
      <c r="M1015" s="113" t="s">
        <v>1289</v>
      </c>
      <c r="N1015" s="370"/>
    </row>
    <row r="1016" spans="1:14">
      <c r="A1016" s="113" t="s">
        <v>1290</v>
      </c>
      <c r="B1016" s="113" t="s">
        <v>388</v>
      </c>
      <c r="C1016" s="113">
        <v>1171</v>
      </c>
      <c r="D1016" s="113">
        <v>1217.7</v>
      </c>
      <c r="E1016" s="113">
        <v>1171</v>
      </c>
      <c r="F1016" s="113">
        <v>1192</v>
      </c>
      <c r="G1016" s="113">
        <v>1184.7</v>
      </c>
      <c r="H1016" s="113">
        <v>1181.4000000000001</v>
      </c>
      <c r="I1016" s="113">
        <v>919504</v>
      </c>
      <c r="J1016" s="113">
        <v>1100160435.1500001</v>
      </c>
      <c r="K1016" s="115">
        <v>43399</v>
      </c>
      <c r="L1016" s="113">
        <v>51744</v>
      </c>
      <c r="M1016" s="113" t="s">
        <v>1291</v>
      </c>
      <c r="N1016" s="370"/>
    </row>
    <row r="1017" spans="1:14">
      <c r="A1017" s="113" t="s">
        <v>1292</v>
      </c>
      <c r="B1017" s="113" t="s">
        <v>388</v>
      </c>
      <c r="C1017" s="113">
        <v>6.95</v>
      </c>
      <c r="D1017" s="113">
        <v>7.25</v>
      </c>
      <c r="E1017" s="113">
        <v>6.55</v>
      </c>
      <c r="F1017" s="113">
        <v>6.7</v>
      </c>
      <c r="G1017" s="113">
        <v>6.8</v>
      </c>
      <c r="H1017" s="113">
        <v>6.85</v>
      </c>
      <c r="I1017" s="113">
        <v>615731</v>
      </c>
      <c r="J1017" s="113">
        <v>4227954.1500000004</v>
      </c>
      <c r="K1017" s="115">
        <v>43399</v>
      </c>
      <c r="L1017" s="113">
        <v>436</v>
      </c>
      <c r="M1017" s="113" t="s">
        <v>1293</v>
      </c>
      <c r="N1017" s="370"/>
    </row>
    <row r="1018" spans="1:14">
      <c r="A1018" s="113" t="s">
        <v>1294</v>
      </c>
      <c r="B1018" s="113" t="s">
        <v>388</v>
      </c>
      <c r="C1018" s="113">
        <v>1604</v>
      </c>
      <c r="D1018" s="113">
        <v>1675</v>
      </c>
      <c r="E1018" s="113">
        <v>1585</v>
      </c>
      <c r="F1018" s="113">
        <v>1602.55</v>
      </c>
      <c r="G1018" s="113">
        <v>1609</v>
      </c>
      <c r="H1018" s="113">
        <v>1606.25</v>
      </c>
      <c r="I1018" s="113">
        <v>30352</v>
      </c>
      <c r="J1018" s="113">
        <v>49740580.399999999</v>
      </c>
      <c r="K1018" s="115">
        <v>43399</v>
      </c>
      <c r="L1018" s="113">
        <v>2481</v>
      </c>
      <c r="M1018" s="113" t="s">
        <v>1295</v>
      </c>
      <c r="N1018" s="370"/>
    </row>
    <row r="1019" spans="1:14">
      <c r="A1019" s="113" t="s">
        <v>1296</v>
      </c>
      <c r="B1019" s="113" t="s">
        <v>388</v>
      </c>
      <c r="C1019" s="113">
        <v>630.45000000000005</v>
      </c>
      <c r="D1019" s="113">
        <v>643</v>
      </c>
      <c r="E1019" s="113">
        <v>625.20000000000005</v>
      </c>
      <c r="F1019" s="113">
        <v>633</v>
      </c>
      <c r="G1019" s="113">
        <v>639.9</v>
      </c>
      <c r="H1019" s="113">
        <v>628.79999999999995</v>
      </c>
      <c r="I1019" s="113">
        <v>4519</v>
      </c>
      <c r="J1019" s="113">
        <v>2889758.4</v>
      </c>
      <c r="K1019" s="115">
        <v>43399</v>
      </c>
      <c r="L1019" s="113">
        <v>225</v>
      </c>
      <c r="M1019" s="113" t="s">
        <v>1297</v>
      </c>
      <c r="N1019" s="370"/>
    </row>
    <row r="1020" spans="1:14">
      <c r="A1020" s="113" t="s">
        <v>1298</v>
      </c>
      <c r="B1020" s="113" t="s">
        <v>388</v>
      </c>
      <c r="C1020" s="113">
        <v>34.1</v>
      </c>
      <c r="D1020" s="113">
        <v>35.4</v>
      </c>
      <c r="E1020" s="113">
        <v>33.299999999999997</v>
      </c>
      <c r="F1020" s="113">
        <v>33.75</v>
      </c>
      <c r="G1020" s="113">
        <v>33.5</v>
      </c>
      <c r="H1020" s="113">
        <v>34.1</v>
      </c>
      <c r="I1020" s="113">
        <v>127624</v>
      </c>
      <c r="J1020" s="113">
        <v>4358588.3</v>
      </c>
      <c r="K1020" s="115">
        <v>43399</v>
      </c>
      <c r="L1020" s="113">
        <v>1327</v>
      </c>
      <c r="M1020" s="113" t="s">
        <v>1299</v>
      </c>
      <c r="N1020" s="370"/>
    </row>
    <row r="1021" spans="1:14">
      <c r="A1021" s="113" t="s">
        <v>2731</v>
      </c>
      <c r="B1021" s="113" t="s">
        <v>388</v>
      </c>
      <c r="C1021" s="113">
        <v>6</v>
      </c>
      <c r="D1021" s="113">
        <v>6</v>
      </c>
      <c r="E1021" s="113">
        <v>5.65</v>
      </c>
      <c r="F1021" s="113">
        <v>5.85</v>
      </c>
      <c r="G1021" s="113">
        <v>5.95</v>
      </c>
      <c r="H1021" s="113">
        <v>5.95</v>
      </c>
      <c r="I1021" s="113">
        <v>15722</v>
      </c>
      <c r="J1021" s="113">
        <v>92369.65</v>
      </c>
      <c r="K1021" s="115">
        <v>43399</v>
      </c>
      <c r="L1021" s="113">
        <v>79</v>
      </c>
      <c r="M1021" s="113" t="s">
        <v>2732</v>
      </c>
      <c r="N1021" s="370"/>
    </row>
    <row r="1022" spans="1:14">
      <c r="A1022" s="113" t="s">
        <v>2856</v>
      </c>
      <c r="B1022" s="113" t="s">
        <v>388</v>
      </c>
      <c r="C1022" s="113">
        <v>1.7</v>
      </c>
      <c r="D1022" s="113">
        <v>1.85</v>
      </c>
      <c r="E1022" s="113">
        <v>1.7</v>
      </c>
      <c r="F1022" s="113">
        <v>1.7</v>
      </c>
      <c r="G1022" s="113">
        <v>1.7</v>
      </c>
      <c r="H1022" s="113">
        <v>1.8</v>
      </c>
      <c r="I1022" s="113">
        <v>154696</v>
      </c>
      <c r="J1022" s="113">
        <v>272035.3</v>
      </c>
      <c r="K1022" s="115">
        <v>43399</v>
      </c>
      <c r="L1022" s="113">
        <v>221</v>
      </c>
      <c r="M1022" s="113" t="s">
        <v>2857</v>
      </c>
      <c r="N1022" s="370"/>
    </row>
    <row r="1023" spans="1:14">
      <c r="A1023" s="113" t="s">
        <v>1300</v>
      </c>
      <c r="B1023" s="113" t="s">
        <v>388</v>
      </c>
      <c r="C1023" s="113">
        <v>74.400000000000006</v>
      </c>
      <c r="D1023" s="113">
        <v>74.8</v>
      </c>
      <c r="E1023" s="113">
        <v>72.650000000000006</v>
      </c>
      <c r="F1023" s="113">
        <v>73.900000000000006</v>
      </c>
      <c r="G1023" s="113">
        <v>73.599999999999994</v>
      </c>
      <c r="H1023" s="113">
        <v>73.75</v>
      </c>
      <c r="I1023" s="113">
        <v>14862</v>
      </c>
      <c r="J1023" s="113">
        <v>1096092.05</v>
      </c>
      <c r="K1023" s="115">
        <v>43399</v>
      </c>
      <c r="L1023" s="113">
        <v>563</v>
      </c>
      <c r="M1023" s="113" t="s">
        <v>1301</v>
      </c>
      <c r="N1023" s="370"/>
    </row>
    <row r="1024" spans="1:14">
      <c r="A1024" s="113" t="s">
        <v>2958</v>
      </c>
      <c r="B1024" s="113" t="s">
        <v>388</v>
      </c>
      <c r="C1024" s="113">
        <v>45.8</v>
      </c>
      <c r="D1024" s="113">
        <v>45.8</v>
      </c>
      <c r="E1024" s="113">
        <v>44</v>
      </c>
      <c r="F1024" s="113">
        <v>44.25</v>
      </c>
      <c r="G1024" s="113">
        <v>44</v>
      </c>
      <c r="H1024" s="113">
        <v>45.8</v>
      </c>
      <c r="I1024" s="113">
        <v>702</v>
      </c>
      <c r="J1024" s="113">
        <v>31064.799999999999</v>
      </c>
      <c r="K1024" s="115">
        <v>43399</v>
      </c>
      <c r="L1024" s="113">
        <v>3</v>
      </c>
      <c r="M1024" s="113" t="s">
        <v>2959</v>
      </c>
      <c r="N1024" s="370"/>
    </row>
    <row r="1025" spans="1:14">
      <c r="A1025" s="113" t="s">
        <v>1918</v>
      </c>
      <c r="B1025" s="113" t="s">
        <v>388</v>
      </c>
      <c r="C1025" s="113">
        <v>83.2</v>
      </c>
      <c r="D1025" s="113">
        <v>84.75</v>
      </c>
      <c r="E1025" s="113">
        <v>80.349999999999994</v>
      </c>
      <c r="F1025" s="113">
        <v>81</v>
      </c>
      <c r="G1025" s="113">
        <v>81.5</v>
      </c>
      <c r="H1025" s="113">
        <v>82.7</v>
      </c>
      <c r="I1025" s="113">
        <v>514439</v>
      </c>
      <c r="J1025" s="113">
        <v>42235065.200000003</v>
      </c>
      <c r="K1025" s="115">
        <v>43399</v>
      </c>
      <c r="L1025" s="113">
        <v>17061</v>
      </c>
      <c r="M1025" s="113" t="s">
        <v>1280</v>
      </c>
      <c r="N1025" s="370"/>
    </row>
    <row r="1026" spans="1:14">
      <c r="A1026" s="113" t="s">
        <v>121</v>
      </c>
      <c r="B1026" s="113" t="s">
        <v>388</v>
      </c>
      <c r="C1026" s="113">
        <v>104.05</v>
      </c>
      <c r="D1026" s="113">
        <v>109.4</v>
      </c>
      <c r="E1026" s="113">
        <v>104.05</v>
      </c>
      <c r="F1026" s="113">
        <v>106.3</v>
      </c>
      <c r="G1026" s="113">
        <v>107.65</v>
      </c>
      <c r="H1026" s="113">
        <v>105.7</v>
      </c>
      <c r="I1026" s="113">
        <v>2854970</v>
      </c>
      <c r="J1026" s="113">
        <v>304379145.35000002</v>
      </c>
      <c r="K1026" s="115">
        <v>43399</v>
      </c>
      <c r="L1026" s="113">
        <v>15858</v>
      </c>
      <c r="M1026" s="113" t="s">
        <v>1302</v>
      </c>
      <c r="N1026" s="370"/>
    </row>
    <row r="1027" spans="1:14">
      <c r="A1027" s="113" t="s">
        <v>1303</v>
      </c>
      <c r="B1027" s="113" t="s">
        <v>388</v>
      </c>
      <c r="C1027" s="113">
        <v>148.94999999999999</v>
      </c>
      <c r="D1027" s="113">
        <v>150.85</v>
      </c>
      <c r="E1027" s="113">
        <v>146</v>
      </c>
      <c r="F1027" s="113">
        <v>147.85</v>
      </c>
      <c r="G1027" s="113">
        <v>147.65</v>
      </c>
      <c r="H1027" s="113">
        <v>148.35</v>
      </c>
      <c r="I1027" s="113">
        <v>342490</v>
      </c>
      <c r="J1027" s="113">
        <v>50670386.25</v>
      </c>
      <c r="K1027" s="115">
        <v>43399</v>
      </c>
      <c r="L1027" s="113">
        <v>3920</v>
      </c>
      <c r="M1027" s="113" t="s">
        <v>1304</v>
      </c>
      <c r="N1027" s="370"/>
    </row>
    <row r="1028" spans="1:14">
      <c r="A1028" s="113" t="s">
        <v>3337</v>
      </c>
      <c r="B1028" s="113" t="s">
        <v>388</v>
      </c>
      <c r="C1028" s="113">
        <v>7.15</v>
      </c>
      <c r="D1028" s="113">
        <v>7.15</v>
      </c>
      <c r="E1028" s="113">
        <v>6.6</v>
      </c>
      <c r="F1028" s="113">
        <v>6.75</v>
      </c>
      <c r="G1028" s="113">
        <v>6.7</v>
      </c>
      <c r="H1028" s="113">
        <v>7.05</v>
      </c>
      <c r="I1028" s="113">
        <v>72230</v>
      </c>
      <c r="J1028" s="113">
        <v>494477.75</v>
      </c>
      <c r="K1028" s="115">
        <v>43399</v>
      </c>
      <c r="L1028" s="113">
        <v>205</v>
      </c>
      <c r="M1028" s="113" t="s">
        <v>3338</v>
      </c>
      <c r="N1028" s="370"/>
    </row>
    <row r="1029" spans="1:14">
      <c r="A1029" s="113" t="s">
        <v>3843</v>
      </c>
      <c r="B1029" s="113" t="s">
        <v>2767</v>
      </c>
      <c r="C1029" s="113">
        <v>6.8</v>
      </c>
      <c r="D1029" s="113">
        <v>6.85</v>
      </c>
      <c r="E1029" s="113">
        <v>6.8</v>
      </c>
      <c r="F1029" s="113">
        <v>6.8</v>
      </c>
      <c r="G1029" s="113">
        <v>6.8</v>
      </c>
      <c r="H1029" s="113">
        <v>6.85</v>
      </c>
      <c r="I1029" s="113">
        <v>986</v>
      </c>
      <c r="J1029" s="113">
        <v>6751.3</v>
      </c>
      <c r="K1029" s="115">
        <v>43399</v>
      </c>
      <c r="L1029" s="113">
        <v>5</v>
      </c>
      <c r="M1029" s="113" t="s">
        <v>3844</v>
      </c>
      <c r="N1029" s="370"/>
    </row>
    <row r="1030" spans="1:14">
      <c r="A1030" s="113" t="s">
        <v>2103</v>
      </c>
      <c r="B1030" s="113" t="s">
        <v>388</v>
      </c>
      <c r="C1030" s="113">
        <v>475.05</v>
      </c>
      <c r="D1030" s="113">
        <v>492.5</v>
      </c>
      <c r="E1030" s="113">
        <v>465.05</v>
      </c>
      <c r="F1030" s="113">
        <v>490.1</v>
      </c>
      <c r="G1030" s="113">
        <v>490</v>
      </c>
      <c r="H1030" s="113">
        <v>472.55</v>
      </c>
      <c r="I1030" s="113">
        <v>14693</v>
      </c>
      <c r="J1030" s="113">
        <v>7112369.6500000004</v>
      </c>
      <c r="K1030" s="115">
        <v>43399</v>
      </c>
      <c r="L1030" s="113">
        <v>885</v>
      </c>
      <c r="M1030" s="113" t="s">
        <v>2104</v>
      </c>
      <c r="N1030" s="370"/>
    </row>
    <row r="1031" spans="1:14">
      <c r="A1031" s="113" t="s">
        <v>1305</v>
      </c>
      <c r="B1031" s="113" t="s">
        <v>388</v>
      </c>
      <c r="C1031" s="113">
        <v>158.35</v>
      </c>
      <c r="D1031" s="113">
        <v>158.35</v>
      </c>
      <c r="E1031" s="113">
        <v>151.69999999999999</v>
      </c>
      <c r="F1031" s="113">
        <v>152.35</v>
      </c>
      <c r="G1031" s="113">
        <v>152</v>
      </c>
      <c r="H1031" s="113">
        <v>156.44999999999999</v>
      </c>
      <c r="I1031" s="113">
        <v>25628</v>
      </c>
      <c r="J1031" s="113">
        <v>3948576.05</v>
      </c>
      <c r="K1031" s="115">
        <v>43399</v>
      </c>
      <c r="L1031" s="113">
        <v>675</v>
      </c>
      <c r="M1031" s="113" t="s">
        <v>1306</v>
      </c>
      <c r="N1031" s="370"/>
    </row>
    <row r="1032" spans="1:14">
      <c r="A1032" s="113" t="s">
        <v>2188</v>
      </c>
      <c r="B1032" s="113" t="s">
        <v>388</v>
      </c>
      <c r="C1032" s="113">
        <v>1021</v>
      </c>
      <c r="D1032" s="113">
        <v>1031.5999999999999</v>
      </c>
      <c r="E1032" s="113">
        <v>1002.4</v>
      </c>
      <c r="F1032" s="113">
        <v>1024.7</v>
      </c>
      <c r="G1032" s="113">
        <v>1011</v>
      </c>
      <c r="H1032" s="113">
        <v>1031.4000000000001</v>
      </c>
      <c r="I1032" s="113">
        <v>79</v>
      </c>
      <c r="J1032" s="113">
        <v>80706.850000000006</v>
      </c>
      <c r="K1032" s="115">
        <v>43399</v>
      </c>
      <c r="L1032" s="113">
        <v>17</v>
      </c>
      <c r="M1032" s="113" t="s">
        <v>2189</v>
      </c>
      <c r="N1032" s="370"/>
    </row>
    <row r="1033" spans="1:14">
      <c r="A1033" s="113" t="s">
        <v>3662</v>
      </c>
      <c r="B1033" s="113" t="s">
        <v>2767</v>
      </c>
      <c r="C1033" s="113">
        <v>1.1000000000000001</v>
      </c>
      <c r="D1033" s="113">
        <v>1.1000000000000001</v>
      </c>
      <c r="E1033" s="113">
        <v>1.1000000000000001</v>
      </c>
      <c r="F1033" s="113">
        <v>1.1000000000000001</v>
      </c>
      <c r="G1033" s="113">
        <v>1.1000000000000001</v>
      </c>
      <c r="H1033" s="113">
        <v>1.1000000000000001</v>
      </c>
      <c r="I1033" s="113">
        <v>11080</v>
      </c>
      <c r="J1033" s="113">
        <v>12188</v>
      </c>
      <c r="K1033" s="115">
        <v>43399</v>
      </c>
      <c r="L1033" s="113">
        <v>3</v>
      </c>
      <c r="M1033" s="113" t="s">
        <v>3663</v>
      </c>
      <c r="N1033" s="370"/>
    </row>
    <row r="1034" spans="1:14">
      <c r="A1034" s="113" t="s">
        <v>122</v>
      </c>
      <c r="B1034" s="113" t="s">
        <v>388</v>
      </c>
      <c r="C1034" s="113">
        <v>158.94999999999999</v>
      </c>
      <c r="D1034" s="113">
        <v>160.25</v>
      </c>
      <c r="E1034" s="113">
        <v>154.80000000000001</v>
      </c>
      <c r="F1034" s="113">
        <v>159.30000000000001</v>
      </c>
      <c r="G1034" s="113">
        <v>159.25</v>
      </c>
      <c r="H1034" s="113">
        <v>162.30000000000001</v>
      </c>
      <c r="I1034" s="113">
        <v>7783268</v>
      </c>
      <c r="J1034" s="113">
        <v>1230951171.1500001</v>
      </c>
      <c r="K1034" s="115">
        <v>43399</v>
      </c>
      <c r="L1034" s="113">
        <v>32145</v>
      </c>
      <c r="M1034" s="113" t="s">
        <v>1307</v>
      </c>
      <c r="N1034" s="370"/>
    </row>
    <row r="1035" spans="1:14">
      <c r="A1035" s="113" t="s">
        <v>1308</v>
      </c>
      <c r="B1035" s="113" t="s">
        <v>388</v>
      </c>
      <c r="C1035" s="113">
        <v>355.9</v>
      </c>
      <c r="D1035" s="113">
        <v>364</v>
      </c>
      <c r="E1035" s="113">
        <v>349.1</v>
      </c>
      <c r="F1035" s="113">
        <v>357.3</v>
      </c>
      <c r="G1035" s="113">
        <v>355.4</v>
      </c>
      <c r="H1035" s="113">
        <v>351.2</v>
      </c>
      <c r="I1035" s="113">
        <v>17257</v>
      </c>
      <c r="J1035" s="113">
        <v>6178976.9500000002</v>
      </c>
      <c r="K1035" s="115">
        <v>43399</v>
      </c>
      <c r="L1035" s="113">
        <v>1214</v>
      </c>
      <c r="M1035" s="113" t="s">
        <v>1309</v>
      </c>
      <c r="N1035" s="370"/>
    </row>
    <row r="1036" spans="1:14">
      <c r="A1036" s="113" t="s">
        <v>2301</v>
      </c>
      <c r="B1036" s="113" t="s">
        <v>388</v>
      </c>
      <c r="C1036" s="113">
        <v>0.4</v>
      </c>
      <c r="D1036" s="113">
        <v>0.4</v>
      </c>
      <c r="E1036" s="113">
        <v>0.35</v>
      </c>
      <c r="F1036" s="113">
        <v>0.4</v>
      </c>
      <c r="G1036" s="113">
        <v>0.4</v>
      </c>
      <c r="H1036" s="113">
        <v>0.4</v>
      </c>
      <c r="I1036" s="113">
        <v>4541</v>
      </c>
      <c r="J1036" s="113">
        <v>1785.45</v>
      </c>
      <c r="K1036" s="115">
        <v>43399</v>
      </c>
      <c r="L1036" s="113">
        <v>9</v>
      </c>
      <c r="M1036" s="113" t="s">
        <v>2302</v>
      </c>
      <c r="N1036" s="370"/>
    </row>
    <row r="1037" spans="1:14">
      <c r="A1037" s="113" t="s">
        <v>1310</v>
      </c>
      <c r="B1037" s="113" t="s">
        <v>388</v>
      </c>
      <c r="C1037" s="113">
        <v>423.45</v>
      </c>
      <c r="D1037" s="113">
        <v>429.95</v>
      </c>
      <c r="E1037" s="113">
        <v>410.05</v>
      </c>
      <c r="F1037" s="113">
        <v>422.85</v>
      </c>
      <c r="G1037" s="113">
        <v>420.9</v>
      </c>
      <c r="H1037" s="113">
        <v>420.05</v>
      </c>
      <c r="I1037" s="113">
        <v>166448</v>
      </c>
      <c r="J1037" s="113">
        <v>69866875.299999997</v>
      </c>
      <c r="K1037" s="115">
        <v>43399</v>
      </c>
      <c r="L1037" s="113">
        <v>9179</v>
      </c>
      <c r="M1037" s="113" t="s">
        <v>1311</v>
      </c>
      <c r="N1037" s="370"/>
    </row>
    <row r="1038" spans="1:14">
      <c r="A1038" s="113" t="s">
        <v>1312</v>
      </c>
      <c r="B1038" s="113" t="s">
        <v>388</v>
      </c>
      <c r="C1038" s="113">
        <v>950.05</v>
      </c>
      <c r="D1038" s="113">
        <v>961.7</v>
      </c>
      <c r="E1038" s="113">
        <v>918</v>
      </c>
      <c r="F1038" s="113">
        <v>955.85</v>
      </c>
      <c r="G1038" s="113">
        <v>953</v>
      </c>
      <c r="H1038" s="113">
        <v>949.9</v>
      </c>
      <c r="I1038" s="113">
        <v>10477</v>
      </c>
      <c r="J1038" s="113">
        <v>9869118.75</v>
      </c>
      <c r="K1038" s="115">
        <v>43399</v>
      </c>
      <c r="L1038" s="113">
        <v>549</v>
      </c>
      <c r="M1038" s="113" t="s">
        <v>1313</v>
      </c>
      <c r="N1038" s="370"/>
    </row>
    <row r="1039" spans="1:14">
      <c r="A1039" s="113" t="s">
        <v>123</v>
      </c>
      <c r="B1039" s="113" t="s">
        <v>388</v>
      </c>
      <c r="C1039" s="113">
        <v>3610.1</v>
      </c>
      <c r="D1039" s="113">
        <v>3629.6</v>
      </c>
      <c r="E1039" s="113">
        <v>3530</v>
      </c>
      <c r="F1039" s="113">
        <v>3547.2</v>
      </c>
      <c r="G1039" s="113">
        <v>3530</v>
      </c>
      <c r="H1039" s="113">
        <v>3612.9</v>
      </c>
      <c r="I1039" s="113">
        <v>34897</v>
      </c>
      <c r="J1039" s="113">
        <v>124617388.95</v>
      </c>
      <c r="K1039" s="115">
        <v>43399</v>
      </c>
      <c r="L1039" s="113">
        <v>6901</v>
      </c>
      <c r="M1039" s="113" t="s">
        <v>1314</v>
      </c>
      <c r="N1039" s="370"/>
    </row>
    <row r="1040" spans="1:14">
      <c r="A1040" s="113" t="s">
        <v>207</v>
      </c>
      <c r="B1040" s="113" t="s">
        <v>388</v>
      </c>
      <c r="C1040" s="113">
        <v>201.6</v>
      </c>
      <c r="D1040" s="113">
        <v>202</v>
      </c>
      <c r="E1040" s="113">
        <v>193.95</v>
      </c>
      <c r="F1040" s="113">
        <v>200.15</v>
      </c>
      <c r="G1040" s="113">
        <v>198</v>
      </c>
      <c r="H1040" s="113">
        <v>201.3</v>
      </c>
      <c r="I1040" s="113">
        <v>841148</v>
      </c>
      <c r="J1040" s="113">
        <v>167282764.5</v>
      </c>
      <c r="K1040" s="115">
        <v>43399</v>
      </c>
      <c r="L1040" s="113">
        <v>12665</v>
      </c>
      <c r="M1040" s="113" t="s">
        <v>1315</v>
      </c>
      <c r="N1040" s="370"/>
    </row>
    <row r="1041" spans="1:14">
      <c r="A1041" s="113" t="s">
        <v>3339</v>
      </c>
      <c r="B1041" s="113" t="s">
        <v>388</v>
      </c>
      <c r="C1041" s="113">
        <v>13.05</v>
      </c>
      <c r="D1041" s="113">
        <v>14.05</v>
      </c>
      <c r="E1041" s="113">
        <v>12.75</v>
      </c>
      <c r="F1041" s="113">
        <v>12.95</v>
      </c>
      <c r="G1041" s="113">
        <v>13.1</v>
      </c>
      <c r="H1041" s="113">
        <v>12.95</v>
      </c>
      <c r="I1041" s="113">
        <v>23951</v>
      </c>
      <c r="J1041" s="113">
        <v>318883.8</v>
      </c>
      <c r="K1041" s="115">
        <v>43399</v>
      </c>
      <c r="L1041" s="113">
        <v>208</v>
      </c>
      <c r="M1041" s="113" t="s">
        <v>3340</v>
      </c>
      <c r="N1041" s="370"/>
    </row>
    <row r="1042" spans="1:14">
      <c r="A1042" s="113" t="s">
        <v>2569</v>
      </c>
      <c r="B1042" s="113" t="s">
        <v>388</v>
      </c>
      <c r="C1042" s="113">
        <v>2</v>
      </c>
      <c r="D1042" s="113">
        <v>2.15</v>
      </c>
      <c r="E1042" s="113">
        <v>1.95</v>
      </c>
      <c r="F1042" s="113">
        <v>2</v>
      </c>
      <c r="G1042" s="113">
        <v>2</v>
      </c>
      <c r="H1042" s="113">
        <v>2.0499999999999998</v>
      </c>
      <c r="I1042" s="113">
        <v>18037</v>
      </c>
      <c r="J1042" s="113">
        <v>36491</v>
      </c>
      <c r="K1042" s="115">
        <v>43399</v>
      </c>
      <c r="L1042" s="113">
        <v>19</v>
      </c>
      <c r="M1042" s="113" t="s">
        <v>2570</v>
      </c>
      <c r="N1042" s="370"/>
    </row>
    <row r="1043" spans="1:14">
      <c r="A1043" s="113" t="s">
        <v>2988</v>
      </c>
      <c r="B1043" s="113" t="s">
        <v>2767</v>
      </c>
      <c r="C1043" s="113">
        <v>189</v>
      </c>
      <c r="D1043" s="113">
        <v>195</v>
      </c>
      <c r="E1043" s="113">
        <v>182</v>
      </c>
      <c r="F1043" s="113">
        <v>189.35</v>
      </c>
      <c r="G1043" s="113">
        <v>190</v>
      </c>
      <c r="H1043" s="113">
        <v>188.85</v>
      </c>
      <c r="I1043" s="113">
        <v>16878</v>
      </c>
      <c r="J1043" s="113">
        <v>3161401.05</v>
      </c>
      <c r="K1043" s="115">
        <v>43399</v>
      </c>
      <c r="L1043" s="113">
        <v>190</v>
      </c>
      <c r="M1043" s="113" t="s">
        <v>2372</v>
      </c>
      <c r="N1043" s="370"/>
    </row>
    <row r="1044" spans="1:14">
      <c r="A1044" s="113" t="s">
        <v>2858</v>
      </c>
      <c r="B1044" s="113" t="s">
        <v>388</v>
      </c>
      <c r="C1044" s="113">
        <v>77.7</v>
      </c>
      <c r="D1044" s="113">
        <v>77.7</v>
      </c>
      <c r="E1044" s="113">
        <v>70.849999999999994</v>
      </c>
      <c r="F1044" s="113">
        <v>71.2</v>
      </c>
      <c r="G1044" s="113">
        <v>70.849999999999994</v>
      </c>
      <c r="H1044" s="113">
        <v>74.55</v>
      </c>
      <c r="I1044" s="113">
        <v>23049</v>
      </c>
      <c r="J1044" s="113">
        <v>1677056.6</v>
      </c>
      <c r="K1044" s="115">
        <v>43399</v>
      </c>
      <c r="L1044" s="113">
        <v>352</v>
      </c>
      <c r="M1044" s="113" t="s">
        <v>2859</v>
      </c>
      <c r="N1044" s="370"/>
    </row>
    <row r="1045" spans="1:14">
      <c r="A1045" s="113" t="s">
        <v>1316</v>
      </c>
      <c r="B1045" s="113" t="s">
        <v>388</v>
      </c>
      <c r="C1045" s="113">
        <v>213.7</v>
      </c>
      <c r="D1045" s="113">
        <v>214.15</v>
      </c>
      <c r="E1045" s="113">
        <v>212.25</v>
      </c>
      <c r="F1045" s="113">
        <v>212.85</v>
      </c>
      <c r="G1045" s="113">
        <v>212.5</v>
      </c>
      <c r="H1045" s="113">
        <v>213.3</v>
      </c>
      <c r="I1045" s="113">
        <v>217271</v>
      </c>
      <c r="J1045" s="113">
        <v>46359124.200000003</v>
      </c>
      <c r="K1045" s="115">
        <v>43399</v>
      </c>
      <c r="L1045" s="113">
        <v>2793</v>
      </c>
      <c r="M1045" s="113" t="s">
        <v>1317</v>
      </c>
      <c r="N1045" s="370"/>
    </row>
    <row r="1046" spans="1:14">
      <c r="A1046" s="113" t="s">
        <v>2166</v>
      </c>
      <c r="B1046" s="113" t="s">
        <v>388</v>
      </c>
      <c r="C1046" s="113">
        <v>9</v>
      </c>
      <c r="D1046" s="113">
        <v>9.4</v>
      </c>
      <c r="E1046" s="113">
        <v>8.65</v>
      </c>
      <c r="F1046" s="113">
        <v>8.6999999999999993</v>
      </c>
      <c r="G1046" s="113">
        <v>8.8000000000000007</v>
      </c>
      <c r="H1046" s="113">
        <v>9.0500000000000007</v>
      </c>
      <c r="I1046" s="113">
        <v>32501</v>
      </c>
      <c r="J1046" s="113">
        <v>288204.05</v>
      </c>
      <c r="K1046" s="115">
        <v>43399</v>
      </c>
      <c r="L1046" s="113">
        <v>248</v>
      </c>
      <c r="M1046" s="113" t="s">
        <v>2167</v>
      </c>
      <c r="N1046" s="370"/>
    </row>
    <row r="1047" spans="1:14">
      <c r="A1047" s="113" t="s">
        <v>1318</v>
      </c>
      <c r="B1047" s="113" t="s">
        <v>388</v>
      </c>
      <c r="C1047" s="113">
        <v>27.95</v>
      </c>
      <c r="D1047" s="113">
        <v>31.35</v>
      </c>
      <c r="E1047" s="113">
        <v>27.25</v>
      </c>
      <c r="F1047" s="113">
        <v>29.35</v>
      </c>
      <c r="G1047" s="113">
        <v>30</v>
      </c>
      <c r="H1047" s="113">
        <v>28.1</v>
      </c>
      <c r="I1047" s="113">
        <v>86347</v>
      </c>
      <c r="J1047" s="113">
        <v>2554528.4</v>
      </c>
      <c r="K1047" s="115">
        <v>43399</v>
      </c>
      <c r="L1047" s="113">
        <v>958</v>
      </c>
      <c r="M1047" s="113" t="s">
        <v>1319</v>
      </c>
      <c r="N1047" s="370"/>
    </row>
    <row r="1048" spans="1:14">
      <c r="A1048" s="113" t="s">
        <v>2860</v>
      </c>
      <c r="B1048" s="113" t="s">
        <v>388</v>
      </c>
      <c r="C1048" s="113">
        <v>11.45</v>
      </c>
      <c r="D1048" s="113">
        <v>12.15</v>
      </c>
      <c r="E1048" s="113">
        <v>11.45</v>
      </c>
      <c r="F1048" s="113">
        <v>11.9</v>
      </c>
      <c r="G1048" s="113">
        <v>11.9</v>
      </c>
      <c r="H1048" s="113">
        <v>11.85</v>
      </c>
      <c r="I1048" s="113">
        <v>663</v>
      </c>
      <c r="J1048" s="113">
        <v>7950.75</v>
      </c>
      <c r="K1048" s="115">
        <v>43399</v>
      </c>
      <c r="L1048" s="113">
        <v>10</v>
      </c>
      <c r="M1048" s="113" t="s">
        <v>2861</v>
      </c>
      <c r="N1048" s="370"/>
    </row>
    <row r="1049" spans="1:14">
      <c r="A1049" s="113" t="s">
        <v>124</v>
      </c>
      <c r="B1049" s="113" t="s">
        <v>388</v>
      </c>
      <c r="C1049" s="113">
        <v>156</v>
      </c>
      <c r="D1049" s="113">
        <v>156.80000000000001</v>
      </c>
      <c r="E1049" s="113">
        <v>149.65</v>
      </c>
      <c r="F1049" s="113">
        <v>151.80000000000001</v>
      </c>
      <c r="G1049" s="113">
        <v>152</v>
      </c>
      <c r="H1049" s="113">
        <v>155.35</v>
      </c>
      <c r="I1049" s="113">
        <v>9427229</v>
      </c>
      <c r="J1049" s="113">
        <v>1440336365.95</v>
      </c>
      <c r="K1049" s="115">
        <v>43399</v>
      </c>
      <c r="L1049" s="113">
        <v>86517</v>
      </c>
      <c r="M1049" s="113" t="s">
        <v>1320</v>
      </c>
      <c r="N1049" s="370"/>
    </row>
    <row r="1050" spans="1:14">
      <c r="A1050" s="113" t="s">
        <v>1321</v>
      </c>
      <c r="B1050" s="113" t="s">
        <v>388</v>
      </c>
      <c r="C1050" s="113">
        <v>32.75</v>
      </c>
      <c r="D1050" s="113">
        <v>32.85</v>
      </c>
      <c r="E1050" s="113">
        <v>32.299999999999997</v>
      </c>
      <c r="F1050" s="113">
        <v>32.35</v>
      </c>
      <c r="G1050" s="113">
        <v>32.299999999999997</v>
      </c>
      <c r="H1050" s="113">
        <v>32.549999999999997</v>
      </c>
      <c r="I1050" s="113">
        <v>113127</v>
      </c>
      <c r="J1050" s="113">
        <v>3669460.55</v>
      </c>
      <c r="K1050" s="115">
        <v>43399</v>
      </c>
      <c r="L1050" s="113">
        <v>477</v>
      </c>
      <c r="M1050" s="113" t="s">
        <v>1322</v>
      </c>
      <c r="N1050" s="370"/>
    </row>
    <row r="1051" spans="1:14">
      <c r="A1051" s="113" t="s">
        <v>3341</v>
      </c>
      <c r="B1051" s="113" t="s">
        <v>388</v>
      </c>
      <c r="C1051" s="113">
        <v>55.35</v>
      </c>
      <c r="D1051" s="113">
        <v>58.85</v>
      </c>
      <c r="E1051" s="113">
        <v>55</v>
      </c>
      <c r="F1051" s="113">
        <v>56.45</v>
      </c>
      <c r="G1051" s="113">
        <v>56</v>
      </c>
      <c r="H1051" s="113">
        <v>56.9</v>
      </c>
      <c r="I1051" s="113">
        <v>17267</v>
      </c>
      <c r="J1051" s="113">
        <v>976319.85</v>
      </c>
      <c r="K1051" s="115">
        <v>43399</v>
      </c>
      <c r="L1051" s="113">
        <v>166</v>
      </c>
      <c r="M1051" s="113" t="s">
        <v>3342</v>
      </c>
      <c r="N1051" s="370"/>
    </row>
    <row r="1052" spans="1:14">
      <c r="A1052" s="113" t="s">
        <v>2733</v>
      </c>
      <c r="B1052" s="113" t="s">
        <v>2767</v>
      </c>
      <c r="C1052" s="113">
        <v>125.5</v>
      </c>
      <c r="D1052" s="113">
        <v>127.5</v>
      </c>
      <c r="E1052" s="113">
        <v>116.7</v>
      </c>
      <c r="F1052" s="113">
        <v>116.95</v>
      </c>
      <c r="G1052" s="113">
        <v>116.8</v>
      </c>
      <c r="H1052" s="113">
        <v>122.75</v>
      </c>
      <c r="I1052" s="113">
        <v>13762</v>
      </c>
      <c r="J1052" s="113">
        <v>1648563.1</v>
      </c>
      <c r="K1052" s="115">
        <v>43399</v>
      </c>
      <c r="L1052" s="113">
        <v>141</v>
      </c>
      <c r="M1052" s="113" t="s">
        <v>2734</v>
      </c>
      <c r="N1052" s="370"/>
    </row>
    <row r="1053" spans="1:14">
      <c r="A1053" s="113" t="s">
        <v>2571</v>
      </c>
      <c r="B1053" s="113" t="s">
        <v>388</v>
      </c>
      <c r="C1053" s="113">
        <v>9.25</v>
      </c>
      <c r="D1053" s="113">
        <v>9.3000000000000007</v>
      </c>
      <c r="E1053" s="113">
        <v>9</v>
      </c>
      <c r="F1053" s="113">
        <v>9.1</v>
      </c>
      <c r="G1053" s="113">
        <v>9.25</v>
      </c>
      <c r="H1053" s="113">
        <v>9.15</v>
      </c>
      <c r="I1053" s="113">
        <v>263487</v>
      </c>
      <c r="J1053" s="113">
        <v>2409875.7999999998</v>
      </c>
      <c r="K1053" s="115">
        <v>43399</v>
      </c>
      <c r="L1053" s="113">
        <v>497</v>
      </c>
      <c r="M1053" s="113" t="s">
        <v>2572</v>
      </c>
      <c r="N1053" s="370"/>
    </row>
    <row r="1054" spans="1:14">
      <c r="A1054" s="113" t="s">
        <v>1323</v>
      </c>
      <c r="B1054" s="113" t="s">
        <v>388</v>
      </c>
      <c r="C1054" s="113">
        <v>138</v>
      </c>
      <c r="D1054" s="113">
        <v>140.69999999999999</v>
      </c>
      <c r="E1054" s="113">
        <v>137</v>
      </c>
      <c r="F1054" s="113">
        <v>137.30000000000001</v>
      </c>
      <c r="G1054" s="113">
        <v>137</v>
      </c>
      <c r="H1054" s="113">
        <v>140.44999999999999</v>
      </c>
      <c r="I1054" s="113">
        <v>2205</v>
      </c>
      <c r="J1054" s="113">
        <v>304848.15000000002</v>
      </c>
      <c r="K1054" s="115">
        <v>43399</v>
      </c>
      <c r="L1054" s="113">
        <v>83</v>
      </c>
      <c r="M1054" s="113" t="s">
        <v>1324</v>
      </c>
      <c r="N1054" s="370"/>
    </row>
    <row r="1055" spans="1:14">
      <c r="A1055" s="113" t="s">
        <v>1325</v>
      </c>
      <c r="B1055" s="113" t="s">
        <v>388</v>
      </c>
      <c r="C1055" s="113">
        <v>26.3</v>
      </c>
      <c r="D1055" s="113">
        <v>27.65</v>
      </c>
      <c r="E1055" s="113">
        <v>25.9</v>
      </c>
      <c r="F1055" s="113">
        <v>26.1</v>
      </c>
      <c r="G1055" s="113">
        <v>27.4</v>
      </c>
      <c r="H1055" s="113">
        <v>26.35</v>
      </c>
      <c r="I1055" s="113">
        <v>45105</v>
      </c>
      <c r="J1055" s="113">
        <v>1192116.6000000001</v>
      </c>
      <c r="K1055" s="115">
        <v>43399</v>
      </c>
      <c r="L1055" s="113">
        <v>330</v>
      </c>
      <c r="M1055" s="113" t="s">
        <v>1326</v>
      </c>
      <c r="N1055" s="370"/>
    </row>
    <row r="1056" spans="1:14">
      <c r="A1056" s="113" t="s">
        <v>3343</v>
      </c>
      <c r="B1056" s="113" t="s">
        <v>388</v>
      </c>
      <c r="C1056" s="113">
        <v>25.55</v>
      </c>
      <c r="D1056" s="113">
        <v>25.55</v>
      </c>
      <c r="E1056" s="113">
        <v>24.1</v>
      </c>
      <c r="F1056" s="113">
        <v>24.25</v>
      </c>
      <c r="G1056" s="113">
        <v>24.1</v>
      </c>
      <c r="H1056" s="113">
        <v>24.95</v>
      </c>
      <c r="I1056" s="113">
        <v>29503</v>
      </c>
      <c r="J1056" s="113">
        <v>729908.75</v>
      </c>
      <c r="K1056" s="115">
        <v>43399</v>
      </c>
      <c r="L1056" s="113">
        <v>160</v>
      </c>
      <c r="M1056" s="113" t="s">
        <v>3344</v>
      </c>
      <c r="N1056" s="370"/>
    </row>
    <row r="1057" spans="1:14">
      <c r="A1057" s="113" t="s">
        <v>2573</v>
      </c>
      <c r="B1057" s="113" t="s">
        <v>388</v>
      </c>
      <c r="C1057" s="113">
        <v>9.6999999999999993</v>
      </c>
      <c r="D1057" s="113">
        <v>10.199999999999999</v>
      </c>
      <c r="E1057" s="113">
        <v>9.25</v>
      </c>
      <c r="F1057" s="113">
        <v>9.8000000000000007</v>
      </c>
      <c r="G1057" s="113">
        <v>9.8000000000000007</v>
      </c>
      <c r="H1057" s="113">
        <v>9.6999999999999993</v>
      </c>
      <c r="I1057" s="113">
        <v>3553</v>
      </c>
      <c r="J1057" s="113">
        <v>35129.85</v>
      </c>
      <c r="K1057" s="115">
        <v>43399</v>
      </c>
      <c r="L1057" s="113">
        <v>23</v>
      </c>
      <c r="M1057" s="113" t="s">
        <v>2574</v>
      </c>
      <c r="N1057" s="370"/>
    </row>
    <row r="1058" spans="1:14">
      <c r="A1058" s="113" t="s">
        <v>125</v>
      </c>
      <c r="B1058" s="113" t="s">
        <v>388</v>
      </c>
      <c r="C1058" s="113">
        <v>66.8</v>
      </c>
      <c r="D1058" s="113">
        <v>66.8</v>
      </c>
      <c r="E1058" s="113">
        <v>63.5</v>
      </c>
      <c r="F1058" s="113">
        <v>65.95</v>
      </c>
      <c r="G1058" s="113">
        <v>65.900000000000006</v>
      </c>
      <c r="H1058" s="113">
        <v>66.45</v>
      </c>
      <c r="I1058" s="113">
        <v>4734844</v>
      </c>
      <c r="J1058" s="113">
        <v>308262477.44999999</v>
      </c>
      <c r="K1058" s="115">
        <v>43399</v>
      </c>
      <c r="L1058" s="113">
        <v>15314</v>
      </c>
      <c r="M1058" s="113" t="s">
        <v>1327</v>
      </c>
      <c r="N1058" s="370"/>
    </row>
    <row r="1059" spans="1:14">
      <c r="A1059" s="113" t="s">
        <v>3345</v>
      </c>
      <c r="B1059" s="113" t="s">
        <v>388</v>
      </c>
      <c r="C1059" s="113">
        <v>164</v>
      </c>
      <c r="D1059" s="113">
        <v>168.9</v>
      </c>
      <c r="E1059" s="113">
        <v>160.19999999999999</v>
      </c>
      <c r="F1059" s="113">
        <v>162.55000000000001</v>
      </c>
      <c r="G1059" s="113">
        <v>163</v>
      </c>
      <c r="H1059" s="113">
        <v>161.94999999999999</v>
      </c>
      <c r="I1059" s="113">
        <v>6226</v>
      </c>
      <c r="J1059" s="113">
        <v>1015696.1</v>
      </c>
      <c r="K1059" s="115">
        <v>43399</v>
      </c>
      <c r="L1059" s="113">
        <v>346</v>
      </c>
      <c r="M1059" s="113" t="s">
        <v>3346</v>
      </c>
      <c r="N1059" s="370"/>
    </row>
    <row r="1060" spans="1:14">
      <c r="A1060" s="113" t="s">
        <v>318</v>
      </c>
      <c r="B1060" s="113" t="s">
        <v>388</v>
      </c>
      <c r="C1060" s="113">
        <v>81.75</v>
      </c>
      <c r="D1060" s="113">
        <v>82.8</v>
      </c>
      <c r="E1060" s="113">
        <v>81</v>
      </c>
      <c r="F1060" s="113">
        <v>81.599999999999994</v>
      </c>
      <c r="G1060" s="113">
        <v>81.05</v>
      </c>
      <c r="H1060" s="113">
        <v>82.55</v>
      </c>
      <c r="I1060" s="113">
        <v>10522</v>
      </c>
      <c r="J1060" s="113">
        <v>862489.55</v>
      </c>
      <c r="K1060" s="115">
        <v>43399</v>
      </c>
      <c r="L1060" s="113">
        <v>306</v>
      </c>
      <c r="M1060" s="113" t="s">
        <v>1328</v>
      </c>
      <c r="N1060" s="370"/>
    </row>
    <row r="1061" spans="1:14">
      <c r="A1061" s="113" t="s">
        <v>2906</v>
      </c>
      <c r="B1061" s="113" t="s">
        <v>388</v>
      </c>
      <c r="C1061" s="113">
        <v>122.4</v>
      </c>
      <c r="D1061" s="113">
        <v>124.2</v>
      </c>
      <c r="E1061" s="113">
        <v>118.4</v>
      </c>
      <c r="F1061" s="113">
        <v>123.35</v>
      </c>
      <c r="G1061" s="113">
        <v>123.85</v>
      </c>
      <c r="H1061" s="113">
        <v>119.7</v>
      </c>
      <c r="I1061" s="113">
        <v>181179</v>
      </c>
      <c r="J1061" s="113">
        <v>21991412.100000001</v>
      </c>
      <c r="K1061" s="115">
        <v>43399</v>
      </c>
      <c r="L1061" s="113">
        <v>2171</v>
      </c>
      <c r="M1061" s="113" t="s">
        <v>2907</v>
      </c>
      <c r="N1061" s="370"/>
    </row>
    <row r="1062" spans="1:14">
      <c r="A1062" s="113" t="s">
        <v>1329</v>
      </c>
      <c r="B1062" s="113" t="s">
        <v>388</v>
      </c>
      <c r="C1062" s="113">
        <v>35.700000000000003</v>
      </c>
      <c r="D1062" s="113">
        <v>36.75</v>
      </c>
      <c r="E1062" s="113">
        <v>35.700000000000003</v>
      </c>
      <c r="F1062" s="113">
        <v>36</v>
      </c>
      <c r="G1062" s="113">
        <v>36.1</v>
      </c>
      <c r="H1062" s="113">
        <v>35.700000000000003</v>
      </c>
      <c r="I1062" s="113">
        <v>41060</v>
      </c>
      <c r="J1062" s="113">
        <v>1483172.75</v>
      </c>
      <c r="K1062" s="115">
        <v>43399</v>
      </c>
      <c r="L1062" s="113">
        <v>1095</v>
      </c>
      <c r="M1062" s="113" t="s">
        <v>1330</v>
      </c>
      <c r="N1062" s="370"/>
    </row>
    <row r="1063" spans="1:14">
      <c r="A1063" s="113" t="s">
        <v>2575</v>
      </c>
      <c r="B1063" s="113" t="s">
        <v>388</v>
      </c>
      <c r="C1063" s="113">
        <v>193.55</v>
      </c>
      <c r="D1063" s="113">
        <v>199</v>
      </c>
      <c r="E1063" s="113">
        <v>193.5</v>
      </c>
      <c r="F1063" s="113">
        <v>194.65</v>
      </c>
      <c r="G1063" s="113">
        <v>194.65</v>
      </c>
      <c r="H1063" s="113">
        <v>203</v>
      </c>
      <c r="I1063" s="113">
        <v>112</v>
      </c>
      <c r="J1063" s="113">
        <v>21816.85</v>
      </c>
      <c r="K1063" s="115">
        <v>43399</v>
      </c>
      <c r="L1063" s="113">
        <v>11</v>
      </c>
      <c r="M1063" s="113" t="s">
        <v>2576</v>
      </c>
      <c r="N1063" s="370"/>
    </row>
    <row r="1064" spans="1:14">
      <c r="A1064" s="113" t="s">
        <v>2438</v>
      </c>
      <c r="B1064" s="113" t="s">
        <v>388</v>
      </c>
      <c r="C1064" s="113">
        <v>44.5</v>
      </c>
      <c r="D1064" s="113">
        <v>47</v>
      </c>
      <c r="E1064" s="113">
        <v>44.1</v>
      </c>
      <c r="F1064" s="113">
        <v>45.05</v>
      </c>
      <c r="G1064" s="113">
        <v>44.8</v>
      </c>
      <c r="H1064" s="113">
        <v>44.5</v>
      </c>
      <c r="I1064" s="113">
        <v>907180</v>
      </c>
      <c r="J1064" s="113">
        <v>41376048.25</v>
      </c>
      <c r="K1064" s="115">
        <v>43399</v>
      </c>
      <c r="L1064" s="113">
        <v>4215</v>
      </c>
      <c r="M1064" s="113" t="s">
        <v>2439</v>
      </c>
      <c r="N1064" s="370"/>
    </row>
    <row r="1065" spans="1:14">
      <c r="A1065" s="113" t="s">
        <v>1331</v>
      </c>
      <c r="B1065" s="113" t="s">
        <v>388</v>
      </c>
      <c r="C1065" s="113">
        <v>219.25</v>
      </c>
      <c r="D1065" s="113">
        <v>219.3</v>
      </c>
      <c r="E1065" s="113">
        <v>215.1</v>
      </c>
      <c r="F1065" s="113">
        <v>216.65</v>
      </c>
      <c r="G1065" s="113">
        <v>216</v>
      </c>
      <c r="H1065" s="113">
        <v>218.1</v>
      </c>
      <c r="I1065" s="113">
        <v>21550</v>
      </c>
      <c r="J1065" s="113">
        <v>4673645.25</v>
      </c>
      <c r="K1065" s="115">
        <v>43399</v>
      </c>
      <c r="L1065" s="113">
        <v>1399</v>
      </c>
      <c r="M1065" s="113" t="s">
        <v>1332</v>
      </c>
      <c r="N1065" s="370"/>
    </row>
    <row r="1066" spans="1:14">
      <c r="A1066" s="113" t="s">
        <v>1333</v>
      </c>
      <c r="B1066" s="113" t="s">
        <v>388</v>
      </c>
      <c r="C1066" s="113">
        <v>651.20000000000005</v>
      </c>
      <c r="D1066" s="113">
        <v>665</v>
      </c>
      <c r="E1066" s="113">
        <v>635.85</v>
      </c>
      <c r="F1066" s="113">
        <v>639.9</v>
      </c>
      <c r="G1066" s="113">
        <v>635.95000000000005</v>
      </c>
      <c r="H1066" s="113">
        <v>652.1</v>
      </c>
      <c r="I1066" s="113">
        <v>3802</v>
      </c>
      <c r="J1066" s="113">
        <v>2454641.4</v>
      </c>
      <c r="K1066" s="115">
        <v>43399</v>
      </c>
      <c r="L1066" s="113">
        <v>556</v>
      </c>
      <c r="M1066" s="113" t="s">
        <v>1334</v>
      </c>
      <c r="N1066" s="370"/>
    </row>
    <row r="1067" spans="1:14">
      <c r="A1067" s="113" t="s">
        <v>2032</v>
      </c>
      <c r="B1067" s="113" t="s">
        <v>388</v>
      </c>
      <c r="C1067" s="113">
        <v>6.7</v>
      </c>
      <c r="D1067" s="113">
        <v>6.8</v>
      </c>
      <c r="E1067" s="113">
        <v>6.65</v>
      </c>
      <c r="F1067" s="113">
        <v>6.65</v>
      </c>
      <c r="G1067" s="113">
        <v>6.65</v>
      </c>
      <c r="H1067" s="113">
        <v>6.95</v>
      </c>
      <c r="I1067" s="113">
        <v>2990</v>
      </c>
      <c r="J1067" s="113">
        <v>19921</v>
      </c>
      <c r="K1067" s="115">
        <v>43399</v>
      </c>
      <c r="L1067" s="113">
        <v>19</v>
      </c>
      <c r="M1067" s="113" t="s">
        <v>2033</v>
      </c>
      <c r="N1067" s="370"/>
    </row>
    <row r="1068" spans="1:14">
      <c r="A1068" s="113" t="s">
        <v>2577</v>
      </c>
      <c r="B1068" s="113" t="s">
        <v>388</v>
      </c>
      <c r="C1068" s="113">
        <v>16.3</v>
      </c>
      <c r="D1068" s="113">
        <v>16.3</v>
      </c>
      <c r="E1068" s="113">
        <v>15.5</v>
      </c>
      <c r="F1068" s="113">
        <v>15.55</v>
      </c>
      <c r="G1068" s="113">
        <v>15.5</v>
      </c>
      <c r="H1068" s="113">
        <v>15.8</v>
      </c>
      <c r="I1068" s="113">
        <v>14096</v>
      </c>
      <c r="J1068" s="113">
        <v>222901.05</v>
      </c>
      <c r="K1068" s="115">
        <v>43399</v>
      </c>
      <c r="L1068" s="113">
        <v>90</v>
      </c>
      <c r="M1068" s="113" t="s">
        <v>2578</v>
      </c>
      <c r="N1068" s="370"/>
    </row>
    <row r="1069" spans="1:14">
      <c r="A1069" s="113" t="s">
        <v>2735</v>
      </c>
      <c r="B1069" s="113" t="s">
        <v>388</v>
      </c>
      <c r="C1069" s="113">
        <v>8.1999999999999993</v>
      </c>
      <c r="D1069" s="113">
        <v>9</v>
      </c>
      <c r="E1069" s="113">
        <v>8.1999999999999993</v>
      </c>
      <c r="F1069" s="113">
        <v>8.5500000000000007</v>
      </c>
      <c r="G1069" s="113">
        <v>8.6</v>
      </c>
      <c r="H1069" s="113">
        <v>8.6</v>
      </c>
      <c r="I1069" s="113">
        <v>12612</v>
      </c>
      <c r="J1069" s="113">
        <v>107622.8</v>
      </c>
      <c r="K1069" s="115">
        <v>43399</v>
      </c>
      <c r="L1069" s="113">
        <v>46</v>
      </c>
      <c r="M1069" s="113" t="s">
        <v>2736</v>
      </c>
      <c r="N1069" s="370"/>
    </row>
    <row r="1070" spans="1:14">
      <c r="A1070" s="113" t="s">
        <v>3845</v>
      </c>
      <c r="B1070" s="113" t="s">
        <v>388</v>
      </c>
      <c r="C1070" s="113">
        <v>2.25</v>
      </c>
      <c r="D1070" s="113">
        <v>2.25</v>
      </c>
      <c r="E1070" s="113">
        <v>2.25</v>
      </c>
      <c r="F1070" s="113">
        <v>2.25</v>
      </c>
      <c r="G1070" s="113">
        <v>2.25</v>
      </c>
      <c r="H1070" s="113">
        <v>2.35</v>
      </c>
      <c r="I1070" s="113">
        <v>1000</v>
      </c>
      <c r="J1070" s="113">
        <v>2250</v>
      </c>
      <c r="K1070" s="115">
        <v>43399</v>
      </c>
      <c r="L1070" s="113">
        <v>1</v>
      </c>
      <c r="M1070" s="113" t="s">
        <v>3846</v>
      </c>
      <c r="N1070" s="370"/>
    </row>
    <row r="1071" spans="1:14">
      <c r="A1071" s="113" t="s">
        <v>231</v>
      </c>
      <c r="B1071" s="113" t="s">
        <v>388</v>
      </c>
      <c r="C1071" s="113">
        <v>28556.45</v>
      </c>
      <c r="D1071" s="113">
        <v>29650</v>
      </c>
      <c r="E1071" s="113">
        <v>28210</v>
      </c>
      <c r="F1071" s="113">
        <v>29427.9</v>
      </c>
      <c r="G1071" s="113">
        <v>29348</v>
      </c>
      <c r="H1071" s="113">
        <v>28556.45</v>
      </c>
      <c r="I1071" s="113">
        <v>21231</v>
      </c>
      <c r="J1071" s="113">
        <v>617825435.39999998</v>
      </c>
      <c r="K1071" s="115">
        <v>43399</v>
      </c>
      <c r="L1071" s="113">
        <v>9519</v>
      </c>
      <c r="M1071" s="113" t="s">
        <v>1335</v>
      </c>
      <c r="N1071" s="370"/>
    </row>
    <row r="1072" spans="1:14">
      <c r="A1072" s="113" t="s">
        <v>2437</v>
      </c>
      <c r="B1072" s="113" t="s">
        <v>388</v>
      </c>
      <c r="C1072" s="113">
        <v>301</v>
      </c>
      <c r="D1072" s="113">
        <v>307</v>
      </c>
      <c r="E1072" s="113">
        <v>300</v>
      </c>
      <c r="F1072" s="113">
        <v>300</v>
      </c>
      <c r="G1072" s="113">
        <v>300</v>
      </c>
      <c r="H1072" s="113">
        <v>298.60000000000002</v>
      </c>
      <c r="I1072" s="113">
        <v>193</v>
      </c>
      <c r="J1072" s="113">
        <v>58367.25</v>
      </c>
      <c r="K1072" s="115">
        <v>43399</v>
      </c>
      <c r="L1072" s="113">
        <v>20</v>
      </c>
      <c r="M1072" s="113" t="s">
        <v>1931</v>
      </c>
      <c r="N1072" s="370"/>
    </row>
    <row r="1073" spans="1:14">
      <c r="A1073" s="113" t="s">
        <v>3664</v>
      </c>
      <c r="B1073" s="113" t="s">
        <v>2767</v>
      </c>
      <c r="C1073" s="113">
        <v>40</v>
      </c>
      <c r="D1073" s="113">
        <v>40</v>
      </c>
      <c r="E1073" s="113">
        <v>40</v>
      </c>
      <c r="F1073" s="113">
        <v>40</v>
      </c>
      <c r="G1073" s="113">
        <v>40</v>
      </c>
      <c r="H1073" s="113">
        <v>38.299999999999997</v>
      </c>
      <c r="I1073" s="113">
        <v>10</v>
      </c>
      <c r="J1073" s="113">
        <v>400</v>
      </c>
      <c r="K1073" s="115">
        <v>43399</v>
      </c>
      <c r="L1073" s="113">
        <v>1</v>
      </c>
      <c r="M1073" s="113" t="s">
        <v>3665</v>
      </c>
      <c r="N1073" s="370"/>
    </row>
    <row r="1074" spans="1:14">
      <c r="A1074" s="113" t="s">
        <v>2150</v>
      </c>
      <c r="B1074" s="113" t="s">
        <v>388</v>
      </c>
      <c r="C1074" s="113">
        <v>34.75</v>
      </c>
      <c r="D1074" s="113">
        <v>34.75</v>
      </c>
      <c r="E1074" s="113">
        <v>32.25</v>
      </c>
      <c r="F1074" s="113">
        <v>32.65</v>
      </c>
      <c r="G1074" s="113">
        <v>33.799999999999997</v>
      </c>
      <c r="H1074" s="113">
        <v>32.25</v>
      </c>
      <c r="I1074" s="113">
        <v>2092</v>
      </c>
      <c r="J1074" s="113">
        <v>68702.850000000006</v>
      </c>
      <c r="K1074" s="115">
        <v>43399</v>
      </c>
      <c r="L1074" s="113">
        <v>27</v>
      </c>
      <c r="M1074" s="113" t="s">
        <v>2151</v>
      </c>
      <c r="N1074" s="370"/>
    </row>
    <row r="1075" spans="1:14">
      <c r="A1075" s="113" t="s">
        <v>1336</v>
      </c>
      <c r="B1075" s="113" t="s">
        <v>388</v>
      </c>
      <c r="C1075" s="113">
        <v>147.35</v>
      </c>
      <c r="D1075" s="113">
        <v>151</v>
      </c>
      <c r="E1075" s="113">
        <v>145.25</v>
      </c>
      <c r="F1075" s="113">
        <v>147.80000000000001</v>
      </c>
      <c r="G1075" s="113">
        <v>150</v>
      </c>
      <c r="H1075" s="113">
        <v>146.65</v>
      </c>
      <c r="I1075" s="113">
        <v>21937</v>
      </c>
      <c r="J1075" s="113">
        <v>3242136.45</v>
      </c>
      <c r="K1075" s="115">
        <v>43399</v>
      </c>
      <c r="L1075" s="113">
        <v>512</v>
      </c>
      <c r="M1075" s="113" t="s">
        <v>1337</v>
      </c>
      <c r="N1075" s="370"/>
    </row>
    <row r="1076" spans="1:14">
      <c r="A1076" s="113" t="s">
        <v>1338</v>
      </c>
      <c r="B1076" s="113" t="s">
        <v>388</v>
      </c>
      <c r="C1076" s="113">
        <v>114</v>
      </c>
      <c r="D1076" s="113">
        <v>120.75</v>
      </c>
      <c r="E1076" s="113">
        <v>105.2</v>
      </c>
      <c r="F1076" s="113">
        <v>106.65</v>
      </c>
      <c r="G1076" s="113">
        <v>106.8</v>
      </c>
      <c r="H1076" s="113">
        <v>115.15</v>
      </c>
      <c r="I1076" s="113">
        <v>126342</v>
      </c>
      <c r="J1076" s="113">
        <v>14165328.65</v>
      </c>
      <c r="K1076" s="115">
        <v>43399</v>
      </c>
      <c r="L1076" s="113">
        <v>2070</v>
      </c>
      <c r="M1076" s="113" t="s">
        <v>1339</v>
      </c>
      <c r="N1076" s="370"/>
    </row>
    <row r="1077" spans="1:14">
      <c r="A1077" s="113" t="s">
        <v>1340</v>
      </c>
      <c r="B1077" s="113" t="s">
        <v>388</v>
      </c>
      <c r="C1077" s="113">
        <v>201</v>
      </c>
      <c r="D1077" s="113">
        <v>202.8</v>
      </c>
      <c r="E1077" s="113">
        <v>194</v>
      </c>
      <c r="F1077" s="113">
        <v>199.35</v>
      </c>
      <c r="G1077" s="113">
        <v>199.1</v>
      </c>
      <c r="H1077" s="113">
        <v>200.65</v>
      </c>
      <c r="I1077" s="113">
        <v>11589</v>
      </c>
      <c r="J1077" s="113">
        <v>2308225.5499999998</v>
      </c>
      <c r="K1077" s="115">
        <v>43399</v>
      </c>
      <c r="L1077" s="113">
        <v>357</v>
      </c>
      <c r="M1077" s="113" t="s">
        <v>1341</v>
      </c>
      <c r="N1077" s="370"/>
    </row>
    <row r="1078" spans="1:14">
      <c r="A1078" s="113" t="s">
        <v>2579</v>
      </c>
      <c r="B1078" s="113" t="s">
        <v>2767</v>
      </c>
      <c r="C1078" s="113">
        <v>2.75</v>
      </c>
      <c r="D1078" s="113">
        <v>2.75</v>
      </c>
      <c r="E1078" s="113">
        <v>2.75</v>
      </c>
      <c r="F1078" s="113">
        <v>2.75</v>
      </c>
      <c r="G1078" s="113">
        <v>2.75</v>
      </c>
      <c r="H1078" s="113">
        <v>2.75</v>
      </c>
      <c r="I1078" s="113">
        <v>821</v>
      </c>
      <c r="J1078" s="113">
        <v>2257.75</v>
      </c>
      <c r="K1078" s="115">
        <v>43399</v>
      </c>
      <c r="L1078" s="113">
        <v>6</v>
      </c>
      <c r="M1078" s="113" t="s">
        <v>2580</v>
      </c>
      <c r="N1078" s="370"/>
    </row>
    <row r="1079" spans="1:14">
      <c r="A1079" s="113" t="s">
        <v>3072</v>
      </c>
      <c r="B1079" s="113" t="s">
        <v>388</v>
      </c>
      <c r="C1079" s="113">
        <v>10.4</v>
      </c>
      <c r="D1079" s="113">
        <v>10.45</v>
      </c>
      <c r="E1079" s="113">
        <v>9.9499999999999993</v>
      </c>
      <c r="F1079" s="113">
        <v>10.199999999999999</v>
      </c>
      <c r="G1079" s="113">
        <v>10.1</v>
      </c>
      <c r="H1079" s="113">
        <v>9.8000000000000007</v>
      </c>
      <c r="I1079" s="113">
        <v>14604</v>
      </c>
      <c r="J1079" s="113">
        <v>149313.54999999999</v>
      </c>
      <c r="K1079" s="115">
        <v>43399</v>
      </c>
      <c r="L1079" s="113">
        <v>67</v>
      </c>
      <c r="M1079" s="113" t="s">
        <v>3073</v>
      </c>
      <c r="N1079" s="370"/>
    </row>
    <row r="1080" spans="1:14">
      <c r="A1080" s="113" t="s">
        <v>1342</v>
      </c>
      <c r="B1080" s="113" t="s">
        <v>388</v>
      </c>
      <c r="C1080" s="113">
        <v>250.5</v>
      </c>
      <c r="D1080" s="113">
        <v>254.8</v>
      </c>
      <c r="E1080" s="113">
        <v>246</v>
      </c>
      <c r="F1080" s="113">
        <v>251.05</v>
      </c>
      <c r="G1080" s="113">
        <v>250.15</v>
      </c>
      <c r="H1080" s="113">
        <v>252.75</v>
      </c>
      <c r="I1080" s="113">
        <v>154445</v>
      </c>
      <c r="J1080" s="113">
        <v>38520542.200000003</v>
      </c>
      <c r="K1080" s="115">
        <v>43399</v>
      </c>
      <c r="L1080" s="113">
        <v>4534</v>
      </c>
      <c r="M1080" s="113" t="s">
        <v>3347</v>
      </c>
      <c r="N1080" s="370"/>
    </row>
    <row r="1081" spans="1:14">
      <c r="A1081" s="113" t="s">
        <v>3348</v>
      </c>
      <c r="B1081" s="113" t="s">
        <v>388</v>
      </c>
      <c r="C1081" s="113">
        <v>7.35</v>
      </c>
      <c r="D1081" s="113">
        <v>7.35</v>
      </c>
      <c r="E1081" s="113">
        <v>6.45</v>
      </c>
      <c r="F1081" s="113">
        <v>6.95</v>
      </c>
      <c r="G1081" s="113">
        <v>7</v>
      </c>
      <c r="H1081" s="113">
        <v>6.75</v>
      </c>
      <c r="I1081" s="113">
        <v>77199</v>
      </c>
      <c r="J1081" s="113">
        <v>536261.85</v>
      </c>
      <c r="K1081" s="115">
        <v>43399</v>
      </c>
      <c r="L1081" s="113">
        <v>206</v>
      </c>
      <c r="M1081" s="113" t="s">
        <v>3349</v>
      </c>
      <c r="N1081" s="370"/>
    </row>
    <row r="1082" spans="1:14">
      <c r="A1082" s="113" t="s">
        <v>3074</v>
      </c>
      <c r="B1082" s="113" t="s">
        <v>388</v>
      </c>
      <c r="C1082" s="113">
        <v>35.65</v>
      </c>
      <c r="D1082" s="113">
        <v>35.799999999999997</v>
      </c>
      <c r="E1082" s="113">
        <v>34.5</v>
      </c>
      <c r="F1082" s="113">
        <v>34.65</v>
      </c>
      <c r="G1082" s="113">
        <v>34.5</v>
      </c>
      <c r="H1082" s="113">
        <v>35.799999999999997</v>
      </c>
      <c r="I1082" s="113">
        <v>102917</v>
      </c>
      <c r="J1082" s="113">
        <v>3582146.65</v>
      </c>
      <c r="K1082" s="115">
        <v>43399</v>
      </c>
      <c r="L1082" s="113">
        <v>824</v>
      </c>
      <c r="M1082" s="113" t="s">
        <v>3075</v>
      </c>
      <c r="N1082" s="370"/>
    </row>
    <row r="1083" spans="1:14">
      <c r="A1083" s="113" t="s">
        <v>3350</v>
      </c>
      <c r="B1083" s="113" t="s">
        <v>388</v>
      </c>
      <c r="C1083" s="113">
        <v>36.299999999999997</v>
      </c>
      <c r="D1083" s="113">
        <v>37.1</v>
      </c>
      <c r="E1083" s="113">
        <v>35.4</v>
      </c>
      <c r="F1083" s="113">
        <v>36.6</v>
      </c>
      <c r="G1083" s="113">
        <v>37</v>
      </c>
      <c r="H1083" s="113">
        <v>36.6</v>
      </c>
      <c r="I1083" s="113">
        <v>8560</v>
      </c>
      <c r="J1083" s="113">
        <v>311197.59999999998</v>
      </c>
      <c r="K1083" s="115">
        <v>43399</v>
      </c>
      <c r="L1083" s="113">
        <v>185</v>
      </c>
      <c r="M1083" s="113" t="s">
        <v>3351</v>
      </c>
      <c r="N1083" s="370"/>
    </row>
    <row r="1084" spans="1:14">
      <c r="A1084" s="113" t="s">
        <v>2030</v>
      </c>
      <c r="B1084" s="113" t="s">
        <v>388</v>
      </c>
      <c r="C1084" s="113">
        <v>10.75</v>
      </c>
      <c r="D1084" s="113">
        <v>10.75</v>
      </c>
      <c r="E1084" s="113">
        <v>9</v>
      </c>
      <c r="F1084" s="113">
        <v>9.8000000000000007</v>
      </c>
      <c r="G1084" s="113">
        <v>9.75</v>
      </c>
      <c r="H1084" s="113">
        <v>9.85</v>
      </c>
      <c r="I1084" s="113">
        <v>3421</v>
      </c>
      <c r="J1084" s="113">
        <v>32742.400000000001</v>
      </c>
      <c r="K1084" s="115">
        <v>43399</v>
      </c>
      <c r="L1084" s="113">
        <v>37</v>
      </c>
      <c r="M1084" s="113" t="s">
        <v>2031</v>
      </c>
      <c r="N1084" s="370"/>
    </row>
    <row r="1085" spans="1:14">
      <c r="A1085" s="113" t="s">
        <v>2581</v>
      </c>
      <c r="B1085" s="113" t="s">
        <v>388</v>
      </c>
      <c r="C1085" s="113">
        <v>6.6</v>
      </c>
      <c r="D1085" s="113">
        <v>6.95</v>
      </c>
      <c r="E1085" s="113">
        <v>6.6</v>
      </c>
      <c r="F1085" s="113">
        <v>6.95</v>
      </c>
      <c r="G1085" s="113">
        <v>6.95</v>
      </c>
      <c r="H1085" s="113">
        <v>6.65</v>
      </c>
      <c r="I1085" s="113">
        <v>6701</v>
      </c>
      <c r="J1085" s="113">
        <v>46315.9</v>
      </c>
      <c r="K1085" s="115">
        <v>43399</v>
      </c>
      <c r="L1085" s="113">
        <v>22</v>
      </c>
      <c r="M1085" s="113" t="s">
        <v>2582</v>
      </c>
      <c r="N1085" s="370"/>
    </row>
    <row r="1086" spans="1:14">
      <c r="A1086" s="113" t="s">
        <v>353</v>
      </c>
      <c r="B1086" s="113" t="s">
        <v>388</v>
      </c>
      <c r="C1086" s="113">
        <v>48.15</v>
      </c>
      <c r="D1086" s="113">
        <v>52.75</v>
      </c>
      <c r="E1086" s="113">
        <v>46.85</v>
      </c>
      <c r="F1086" s="113">
        <v>49.35</v>
      </c>
      <c r="G1086" s="113">
        <v>49.55</v>
      </c>
      <c r="H1086" s="113">
        <v>48.4</v>
      </c>
      <c r="I1086" s="113">
        <v>12255468</v>
      </c>
      <c r="J1086" s="113">
        <v>610880486.60000002</v>
      </c>
      <c r="K1086" s="115">
        <v>43399</v>
      </c>
      <c r="L1086" s="113">
        <v>51202</v>
      </c>
      <c r="M1086" s="113" t="s">
        <v>1343</v>
      </c>
      <c r="N1086" s="370"/>
    </row>
    <row r="1087" spans="1:14">
      <c r="A1087" s="113" t="s">
        <v>1932</v>
      </c>
      <c r="B1087" s="113" t="s">
        <v>388</v>
      </c>
      <c r="C1087" s="113">
        <v>21.35</v>
      </c>
      <c r="D1087" s="113">
        <v>21.4</v>
      </c>
      <c r="E1087" s="113">
        <v>21</v>
      </c>
      <c r="F1087" s="113">
        <v>21.15</v>
      </c>
      <c r="G1087" s="113">
        <v>21.15</v>
      </c>
      <c r="H1087" s="113">
        <v>21.35</v>
      </c>
      <c r="I1087" s="113">
        <v>19503</v>
      </c>
      <c r="J1087" s="113">
        <v>413386.55</v>
      </c>
      <c r="K1087" s="115">
        <v>43399</v>
      </c>
      <c r="L1087" s="113">
        <v>103</v>
      </c>
      <c r="M1087" s="113" t="s">
        <v>1933</v>
      </c>
      <c r="N1087" s="370"/>
    </row>
    <row r="1088" spans="1:14">
      <c r="A1088" s="113" t="s">
        <v>2583</v>
      </c>
      <c r="B1088" s="113" t="s">
        <v>388</v>
      </c>
      <c r="C1088" s="113">
        <v>7.45</v>
      </c>
      <c r="D1088" s="113">
        <v>8.4</v>
      </c>
      <c r="E1088" s="113">
        <v>7.45</v>
      </c>
      <c r="F1088" s="113">
        <v>7.8</v>
      </c>
      <c r="G1088" s="113">
        <v>7.8</v>
      </c>
      <c r="H1088" s="113">
        <v>7.5</v>
      </c>
      <c r="I1088" s="113">
        <v>4822</v>
      </c>
      <c r="J1088" s="113">
        <v>36793.9</v>
      </c>
      <c r="K1088" s="115">
        <v>43399</v>
      </c>
      <c r="L1088" s="113">
        <v>19</v>
      </c>
      <c r="M1088" s="113" t="s">
        <v>2584</v>
      </c>
      <c r="N1088" s="370"/>
    </row>
    <row r="1089" spans="1:14">
      <c r="A1089" s="113" t="s">
        <v>3029</v>
      </c>
      <c r="B1089" s="113" t="s">
        <v>388</v>
      </c>
      <c r="C1089" s="113">
        <v>240</v>
      </c>
      <c r="D1089" s="113">
        <v>246</v>
      </c>
      <c r="E1089" s="113">
        <v>239.5</v>
      </c>
      <c r="F1089" s="113">
        <v>246</v>
      </c>
      <c r="G1089" s="113">
        <v>246</v>
      </c>
      <c r="H1089" s="113">
        <v>236.4</v>
      </c>
      <c r="I1089" s="113">
        <v>162</v>
      </c>
      <c r="J1089" s="113">
        <v>39565.5</v>
      </c>
      <c r="K1089" s="115">
        <v>43399</v>
      </c>
      <c r="L1089" s="113">
        <v>11</v>
      </c>
      <c r="M1089" s="113" t="s">
        <v>3030</v>
      </c>
      <c r="N1089" s="370"/>
    </row>
    <row r="1090" spans="1:14">
      <c r="A1090" s="113" t="s">
        <v>2737</v>
      </c>
      <c r="B1090" s="113" t="s">
        <v>388</v>
      </c>
      <c r="C1090" s="113">
        <v>12.7</v>
      </c>
      <c r="D1090" s="113">
        <v>12.7</v>
      </c>
      <c r="E1090" s="113">
        <v>12.7</v>
      </c>
      <c r="F1090" s="113">
        <v>12.7</v>
      </c>
      <c r="G1090" s="113">
        <v>12.7</v>
      </c>
      <c r="H1090" s="113">
        <v>13.35</v>
      </c>
      <c r="I1090" s="113">
        <v>1003</v>
      </c>
      <c r="J1090" s="113">
        <v>12738.1</v>
      </c>
      <c r="K1090" s="115">
        <v>43399</v>
      </c>
      <c r="L1090" s="113">
        <v>11</v>
      </c>
      <c r="M1090" s="113" t="s">
        <v>2738</v>
      </c>
      <c r="N1090" s="370"/>
    </row>
    <row r="1091" spans="1:14">
      <c r="A1091" s="113" t="s">
        <v>209</v>
      </c>
      <c r="B1091" s="113" t="s">
        <v>388</v>
      </c>
      <c r="C1091" s="113">
        <v>1888</v>
      </c>
      <c r="D1091" s="113">
        <v>1936.7</v>
      </c>
      <c r="E1091" s="113">
        <v>1794.9</v>
      </c>
      <c r="F1091" s="113">
        <v>1924.35</v>
      </c>
      <c r="G1091" s="113">
        <v>1905.15</v>
      </c>
      <c r="H1091" s="113">
        <v>1865.3</v>
      </c>
      <c r="I1091" s="113">
        <v>1095883</v>
      </c>
      <c r="J1091" s="113">
        <v>2065957561.7</v>
      </c>
      <c r="K1091" s="115">
        <v>43399</v>
      </c>
      <c r="L1091" s="113">
        <v>76387</v>
      </c>
      <c r="M1091" s="113" t="s">
        <v>1345</v>
      </c>
      <c r="N1091" s="370"/>
    </row>
    <row r="1092" spans="1:14">
      <c r="A1092" s="113" t="s">
        <v>1346</v>
      </c>
      <c r="B1092" s="113" t="s">
        <v>388</v>
      </c>
      <c r="C1092" s="113">
        <v>37.85</v>
      </c>
      <c r="D1092" s="113">
        <v>38</v>
      </c>
      <c r="E1092" s="113">
        <v>36.799999999999997</v>
      </c>
      <c r="F1092" s="113">
        <v>37.049999999999997</v>
      </c>
      <c r="G1092" s="113">
        <v>37.4</v>
      </c>
      <c r="H1092" s="113">
        <v>37.4</v>
      </c>
      <c r="I1092" s="113">
        <v>58114</v>
      </c>
      <c r="J1092" s="113">
        <v>2167284.1</v>
      </c>
      <c r="K1092" s="115">
        <v>43399</v>
      </c>
      <c r="L1092" s="113">
        <v>534</v>
      </c>
      <c r="M1092" s="113" t="s">
        <v>1347</v>
      </c>
      <c r="N1092" s="370"/>
    </row>
    <row r="1093" spans="1:14">
      <c r="A1093" s="113" t="s">
        <v>1348</v>
      </c>
      <c r="B1093" s="113" t="s">
        <v>388</v>
      </c>
      <c r="C1093" s="113">
        <v>10.5</v>
      </c>
      <c r="D1093" s="113">
        <v>11.15</v>
      </c>
      <c r="E1093" s="113">
        <v>10.4</v>
      </c>
      <c r="F1093" s="113">
        <v>10.55</v>
      </c>
      <c r="G1093" s="113">
        <v>10.6</v>
      </c>
      <c r="H1093" s="113">
        <v>10.5</v>
      </c>
      <c r="I1093" s="113">
        <v>261910</v>
      </c>
      <c r="J1093" s="113">
        <v>2784070.55</v>
      </c>
      <c r="K1093" s="115">
        <v>43399</v>
      </c>
      <c r="L1093" s="113">
        <v>584</v>
      </c>
      <c r="M1093" s="113" t="s">
        <v>1349</v>
      </c>
      <c r="N1093" s="370"/>
    </row>
    <row r="1094" spans="1:14">
      <c r="A1094" s="113" t="s">
        <v>3076</v>
      </c>
      <c r="B1094" s="113" t="s">
        <v>388</v>
      </c>
      <c r="C1094" s="113">
        <v>52.55</v>
      </c>
      <c r="D1094" s="113">
        <v>54.7</v>
      </c>
      <c r="E1094" s="113">
        <v>50.65</v>
      </c>
      <c r="F1094" s="113">
        <v>52.3</v>
      </c>
      <c r="G1094" s="113">
        <v>52.1</v>
      </c>
      <c r="H1094" s="113">
        <v>50.8</v>
      </c>
      <c r="I1094" s="113">
        <v>12974</v>
      </c>
      <c r="J1094" s="113">
        <v>677021.45</v>
      </c>
      <c r="K1094" s="115">
        <v>43399</v>
      </c>
      <c r="L1094" s="113">
        <v>135</v>
      </c>
      <c r="M1094" s="113" t="s">
        <v>3077</v>
      </c>
      <c r="N1094" s="370"/>
    </row>
    <row r="1095" spans="1:14">
      <c r="A1095" s="113" t="s">
        <v>1350</v>
      </c>
      <c r="B1095" s="113" t="s">
        <v>388</v>
      </c>
      <c r="C1095" s="113">
        <v>559</v>
      </c>
      <c r="D1095" s="113">
        <v>562.35</v>
      </c>
      <c r="E1095" s="113">
        <v>549</v>
      </c>
      <c r="F1095" s="113">
        <v>556.70000000000005</v>
      </c>
      <c r="G1095" s="113">
        <v>562</v>
      </c>
      <c r="H1095" s="113">
        <v>559.15</v>
      </c>
      <c r="I1095" s="113">
        <v>201355</v>
      </c>
      <c r="J1095" s="113">
        <v>111269031.40000001</v>
      </c>
      <c r="K1095" s="115">
        <v>43399</v>
      </c>
      <c r="L1095" s="113">
        <v>15728</v>
      </c>
      <c r="M1095" s="113" t="s">
        <v>3352</v>
      </c>
      <c r="N1095" s="370"/>
    </row>
    <row r="1096" spans="1:14">
      <c r="A1096" s="113" t="s">
        <v>2862</v>
      </c>
      <c r="B1096" s="113" t="s">
        <v>388</v>
      </c>
      <c r="C1096" s="113">
        <v>43.95</v>
      </c>
      <c r="D1096" s="113">
        <v>44.4</v>
      </c>
      <c r="E1096" s="113">
        <v>40.25</v>
      </c>
      <c r="F1096" s="113">
        <v>43.9</v>
      </c>
      <c r="G1096" s="113">
        <v>43.9</v>
      </c>
      <c r="H1096" s="113">
        <v>42.3</v>
      </c>
      <c r="I1096" s="113">
        <v>13215</v>
      </c>
      <c r="J1096" s="113">
        <v>574102.6</v>
      </c>
      <c r="K1096" s="115">
        <v>43399</v>
      </c>
      <c r="L1096" s="113">
        <v>158</v>
      </c>
      <c r="M1096" s="113" t="s">
        <v>2863</v>
      </c>
      <c r="N1096" s="370"/>
    </row>
    <row r="1097" spans="1:14">
      <c r="A1097" s="113" t="s">
        <v>126</v>
      </c>
      <c r="B1097" s="113" t="s">
        <v>388</v>
      </c>
      <c r="C1097" s="113">
        <v>213.75</v>
      </c>
      <c r="D1097" s="113">
        <v>218.8</v>
      </c>
      <c r="E1097" s="113">
        <v>209.9</v>
      </c>
      <c r="F1097" s="113">
        <v>217.9</v>
      </c>
      <c r="G1097" s="113">
        <v>217</v>
      </c>
      <c r="H1097" s="113">
        <v>212.25</v>
      </c>
      <c r="I1097" s="113">
        <v>3466008</v>
      </c>
      <c r="J1097" s="113">
        <v>747725983.20000005</v>
      </c>
      <c r="K1097" s="115">
        <v>43399</v>
      </c>
      <c r="L1097" s="113">
        <v>38744</v>
      </c>
      <c r="M1097" s="113" t="s">
        <v>1351</v>
      </c>
      <c r="N1097" s="370"/>
    </row>
    <row r="1098" spans="1:14">
      <c r="A1098" s="113" t="s">
        <v>127</v>
      </c>
      <c r="B1098" s="113" t="s">
        <v>388</v>
      </c>
      <c r="C1098" s="113">
        <v>81.7</v>
      </c>
      <c r="D1098" s="113">
        <v>85</v>
      </c>
      <c r="E1098" s="113">
        <v>81.349999999999994</v>
      </c>
      <c r="F1098" s="113">
        <v>84.25</v>
      </c>
      <c r="G1098" s="113">
        <v>84.25</v>
      </c>
      <c r="H1098" s="113">
        <v>84.15</v>
      </c>
      <c r="I1098" s="113">
        <v>6738745</v>
      </c>
      <c r="J1098" s="113">
        <v>562706104.35000002</v>
      </c>
      <c r="K1098" s="115">
        <v>43399</v>
      </c>
      <c r="L1098" s="113">
        <v>29473</v>
      </c>
      <c r="M1098" s="113" t="s">
        <v>1352</v>
      </c>
      <c r="N1098" s="370"/>
    </row>
    <row r="1099" spans="1:14">
      <c r="A1099" s="113" t="s">
        <v>1353</v>
      </c>
      <c r="B1099" s="113" t="s">
        <v>388</v>
      </c>
      <c r="C1099" s="113">
        <v>2899</v>
      </c>
      <c r="D1099" s="113">
        <v>2971.8</v>
      </c>
      <c r="E1099" s="113">
        <v>2842.25</v>
      </c>
      <c r="F1099" s="113">
        <v>2938.65</v>
      </c>
      <c r="G1099" s="113">
        <v>2937.9</v>
      </c>
      <c r="H1099" s="113">
        <v>2871.15</v>
      </c>
      <c r="I1099" s="113">
        <v>30728</v>
      </c>
      <c r="J1099" s="113">
        <v>89812035.099999994</v>
      </c>
      <c r="K1099" s="115">
        <v>43399</v>
      </c>
      <c r="L1099" s="113">
        <v>4516</v>
      </c>
      <c r="M1099" s="113" t="s">
        <v>1354</v>
      </c>
      <c r="N1099" s="370"/>
    </row>
    <row r="1100" spans="1:14">
      <c r="A1100" s="113" t="s">
        <v>3078</v>
      </c>
      <c r="B1100" s="113" t="s">
        <v>388</v>
      </c>
      <c r="C1100" s="113">
        <v>65.25</v>
      </c>
      <c r="D1100" s="113">
        <v>66.400000000000006</v>
      </c>
      <c r="E1100" s="113">
        <v>63.2</v>
      </c>
      <c r="F1100" s="113">
        <v>64.95</v>
      </c>
      <c r="G1100" s="113">
        <v>65.05</v>
      </c>
      <c r="H1100" s="113">
        <v>65.2</v>
      </c>
      <c r="I1100" s="113">
        <v>9662</v>
      </c>
      <c r="J1100" s="113">
        <v>627181.75</v>
      </c>
      <c r="K1100" s="115">
        <v>43399</v>
      </c>
      <c r="L1100" s="113">
        <v>465</v>
      </c>
      <c r="M1100" s="113" t="s">
        <v>3079</v>
      </c>
      <c r="N1100" s="370"/>
    </row>
    <row r="1101" spans="1:14">
      <c r="A1101" s="113" t="s">
        <v>320</v>
      </c>
      <c r="B1101" s="113" t="s">
        <v>388</v>
      </c>
      <c r="C1101" s="113">
        <v>14.35</v>
      </c>
      <c r="D1101" s="113">
        <v>14.5</v>
      </c>
      <c r="E1101" s="113">
        <v>13.95</v>
      </c>
      <c r="F1101" s="113">
        <v>14</v>
      </c>
      <c r="G1101" s="113">
        <v>14</v>
      </c>
      <c r="H1101" s="113">
        <v>14.2</v>
      </c>
      <c r="I1101" s="113">
        <v>676224</v>
      </c>
      <c r="J1101" s="113">
        <v>9534614.0999999996</v>
      </c>
      <c r="K1101" s="115">
        <v>43399</v>
      </c>
      <c r="L1101" s="113">
        <v>1557</v>
      </c>
      <c r="M1101" s="113" t="s">
        <v>3353</v>
      </c>
      <c r="N1101" s="370"/>
    </row>
    <row r="1102" spans="1:14">
      <c r="A1102" s="113" t="s">
        <v>1355</v>
      </c>
      <c r="B1102" s="113" t="s">
        <v>388</v>
      </c>
      <c r="C1102" s="113">
        <v>110.65</v>
      </c>
      <c r="D1102" s="113">
        <v>111.15</v>
      </c>
      <c r="E1102" s="113">
        <v>105.1</v>
      </c>
      <c r="F1102" s="113">
        <v>106</v>
      </c>
      <c r="G1102" s="113">
        <v>105.1</v>
      </c>
      <c r="H1102" s="113">
        <v>109.2</v>
      </c>
      <c r="I1102" s="113">
        <v>46272</v>
      </c>
      <c r="J1102" s="113">
        <v>4992732.8499999996</v>
      </c>
      <c r="K1102" s="115">
        <v>43399</v>
      </c>
      <c r="L1102" s="113">
        <v>787</v>
      </c>
      <c r="M1102" s="113" t="s">
        <v>1356</v>
      </c>
      <c r="N1102" s="370"/>
    </row>
    <row r="1103" spans="1:14">
      <c r="A1103" s="113" t="s">
        <v>210</v>
      </c>
      <c r="B1103" s="113" t="s">
        <v>388</v>
      </c>
      <c r="C1103" s="113">
        <v>9131</v>
      </c>
      <c r="D1103" s="113">
        <v>9230</v>
      </c>
      <c r="E1103" s="113">
        <v>8912.15</v>
      </c>
      <c r="F1103" s="113">
        <v>9192.5499999999993</v>
      </c>
      <c r="G1103" s="113">
        <v>9230</v>
      </c>
      <c r="H1103" s="113">
        <v>9158.4500000000007</v>
      </c>
      <c r="I1103" s="113">
        <v>2287</v>
      </c>
      <c r="J1103" s="113">
        <v>20855208.5</v>
      </c>
      <c r="K1103" s="115">
        <v>43399</v>
      </c>
      <c r="L1103" s="113">
        <v>1134</v>
      </c>
      <c r="M1103" s="113" t="s">
        <v>1357</v>
      </c>
      <c r="N1103" s="370"/>
    </row>
    <row r="1104" spans="1:14">
      <c r="A1104" s="113" t="s">
        <v>1358</v>
      </c>
      <c r="B1104" s="113" t="s">
        <v>388</v>
      </c>
      <c r="C1104" s="113">
        <v>136</v>
      </c>
      <c r="D1104" s="113">
        <v>141.9</v>
      </c>
      <c r="E1104" s="113">
        <v>131.80000000000001</v>
      </c>
      <c r="F1104" s="113">
        <v>136.25</v>
      </c>
      <c r="G1104" s="113">
        <v>136</v>
      </c>
      <c r="H1104" s="113">
        <v>137.85</v>
      </c>
      <c r="I1104" s="113">
        <v>1197</v>
      </c>
      <c r="J1104" s="113">
        <v>164690</v>
      </c>
      <c r="K1104" s="115">
        <v>43399</v>
      </c>
      <c r="L1104" s="113">
        <v>45</v>
      </c>
      <c r="M1104" s="113" t="s">
        <v>1359</v>
      </c>
      <c r="N1104" s="370"/>
    </row>
    <row r="1105" spans="1:14">
      <c r="A1105" s="113" t="s">
        <v>1360</v>
      </c>
      <c r="B1105" s="113" t="s">
        <v>388</v>
      </c>
      <c r="C1105" s="113">
        <v>215</v>
      </c>
      <c r="D1105" s="113">
        <v>221</v>
      </c>
      <c r="E1105" s="113">
        <v>208.9</v>
      </c>
      <c r="F1105" s="113">
        <v>211.6</v>
      </c>
      <c r="G1105" s="113">
        <v>208.9</v>
      </c>
      <c r="H1105" s="113">
        <v>212.6</v>
      </c>
      <c r="I1105" s="113">
        <v>641166</v>
      </c>
      <c r="J1105" s="113">
        <v>138318306.65000001</v>
      </c>
      <c r="K1105" s="115">
        <v>43399</v>
      </c>
      <c r="L1105" s="113">
        <v>10611</v>
      </c>
      <c r="M1105" s="113" t="s">
        <v>2696</v>
      </c>
      <c r="N1105" s="370"/>
    </row>
    <row r="1106" spans="1:14">
      <c r="A1106" s="113" t="s">
        <v>1361</v>
      </c>
      <c r="B1106" s="113" t="s">
        <v>388</v>
      </c>
      <c r="C1106" s="113">
        <v>544.70000000000005</v>
      </c>
      <c r="D1106" s="113">
        <v>565</v>
      </c>
      <c r="E1106" s="113">
        <v>538.1</v>
      </c>
      <c r="F1106" s="113">
        <v>545.15</v>
      </c>
      <c r="G1106" s="113">
        <v>547</v>
      </c>
      <c r="H1106" s="113">
        <v>535.95000000000005</v>
      </c>
      <c r="I1106" s="113">
        <v>1015806</v>
      </c>
      <c r="J1106" s="113">
        <v>553624056.95000005</v>
      </c>
      <c r="K1106" s="115">
        <v>43399</v>
      </c>
      <c r="L1106" s="113">
        <v>1858</v>
      </c>
      <c r="M1106" s="113" t="s">
        <v>1362</v>
      </c>
      <c r="N1106" s="370"/>
    </row>
    <row r="1107" spans="1:14">
      <c r="A1107" s="113" t="s">
        <v>208</v>
      </c>
      <c r="B1107" s="113" t="s">
        <v>388</v>
      </c>
      <c r="C1107" s="113">
        <v>939</v>
      </c>
      <c r="D1107" s="113">
        <v>941</v>
      </c>
      <c r="E1107" s="113">
        <v>918.05</v>
      </c>
      <c r="F1107" s="113">
        <v>936.3</v>
      </c>
      <c r="G1107" s="113">
        <v>936</v>
      </c>
      <c r="H1107" s="113">
        <v>933.6</v>
      </c>
      <c r="I1107" s="113">
        <v>257429</v>
      </c>
      <c r="J1107" s="113">
        <v>239460422.65000001</v>
      </c>
      <c r="K1107" s="115">
        <v>43399</v>
      </c>
      <c r="L1107" s="113">
        <v>16167</v>
      </c>
      <c r="M1107" s="113" t="s">
        <v>1363</v>
      </c>
      <c r="N1107" s="370"/>
    </row>
    <row r="1108" spans="1:14">
      <c r="A1108" s="113" t="s">
        <v>1364</v>
      </c>
      <c r="B1108" s="113" t="s">
        <v>388</v>
      </c>
      <c r="C1108" s="113">
        <v>711</v>
      </c>
      <c r="D1108" s="113">
        <v>732.1</v>
      </c>
      <c r="E1108" s="113">
        <v>696</v>
      </c>
      <c r="F1108" s="113">
        <v>713.15</v>
      </c>
      <c r="G1108" s="113">
        <v>705</v>
      </c>
      <c r="H1108" s="113">
        <v>711</v>
      </c>
      <c r="I1108" s="113">
        <v>65816</v>
      </c>
      <c r="J1108" s="113">
        <v>46825545.549999997</v>
      </c>
      <c r="K1108" s="115">
        <v>43399</v>
      </c>
      <c r="L1108" s="113">
        <v>7718</v>
      </c>
      <c r="M1108" s="113" t="s">
        <v>1365</v>
      </c>
      <c r="N1108" s="370"/>
    </row>
    <row r="1109" spans="1:14">
      <c r="A1109" s="113" t="s">
        <v>3080</v>
      </c>
      <c r="B1109" s="113" t="s">
        <v>2767</v>
      </c>
      <c r="C1109" s="113">
        <v>1925</v>
      </c>
      <c r="D1109" s="113">
        <v>1925</v>
      </c>
      <c r="E1109" s="113">
        <v>1870</v>
      </c>
      <c r="F1109" s="113">
        <v>1900</v>
      </c>
      <c r="G1109" s="113">
        <v>1900</v>
      </c>
      <c r="H1109" s="113">
        <v>1900</v>
      </c>
      <c r="I1109" s="113">
        <v>95</v>
      </c>
      <c r="J1109" s="113">
        <v>180489.8</v>
      </c>
      <c r="K1109" s="115">
        <v>43399</v>
      </c>
      <c r="L1109" s="113">
        <v>13</v>
      </c>
      <c r="M1109" s="113" t="s">
        <v>3081</v>
      </c>
      <c r="N1109" s="370"/>
    </row>
    <row r="1110" spans="1:14">
      <c r="A1110" s="113" t="s">
        <v>3354</v>
      </c>
      <c r="B1110" s="113" t="s">
        <v>388</v>
      </c>
      <c r="C1110" s="113">
        <v>6.95</v>
      </c>
      <c r="D1110" s="113">
        <v>6.95</v>
      </c>
      <c r="E1110" s="113">
        <v>5.7</v>
      </c>
      <c r="F1110" s="113">
        <v>6</v>
      </c>
      <c r="G1110" s="113">
        <v>6.05</v>
      </c>
      <c r="H1110" s="113">
        <v>6.25</v>
      </c>
      <c r="I1110" s="113">
        <v>27276</v>
      </c>
      <c r="J1110" s="113">
        <v>166338.79999999999</v>
      </c>
      <c r="K1110" s="115">
        <v>43399</v>
      </c>
      <c r="L1110" s="113">
        <v>121</v>
      </c>
      <c r="M1110" s="113" t="s">
        <v>3355</v>
      </c>
      <c r="N1110" s="370"/>
    </row>
    <row r="1111" spans="1:14">
      <c r="A1111" s="113" t="s">
        <v>2250</v>
      </c>
      <c r="B1111" s="113" t="s">
        <v>388</v>
      </c>
      <c r="C1111" s="113">
        <v>157.5</v>
      </c>
      <c r="D1111" s="113">
        <v>163.5</v>
      </c>
      <c r="E1111" s="113">
        <v>155.75</v>
      </c>
      <c r="F1111" s="113">
        <v>159.25</v>
      </c>
      <c r="G1111" s="113">
        <v>159.75</v>
      </c>
      <c r="H1111" s="113">
        <v>160.35</v>
      </c>
      <c r="I1111" s="113">
        <v>3970</v>
      </c>
      <c r="J1111" s="113">
        <v>629575.9</v>
      </c>
      <c r="K1111" s="115">
        <v>43399</v>
      </c>
      <c r="L1111" s="113">
        <v>213</v>
      </c>
      <c r="M1111" s="113" t="s">
        <v>2251</v>
      </c>
      <c r="N1111" s="370"/>
    </row>
    <row r="1112" spans="1:14">
      <c r="A1112" s="113" t="s">
        <v>1366</v>
      </c>
      <c r="B1112" s="113" t="s">
        <v>388</v>
      </c>
      <c r="C1112" s="113">
        <v>28.85</v>
      </c>
      <c r="D1112" s="113">
        <v>29</v>
      </c>
      <c r="E1112" s="113">
        <v>28.5</v>
      </c>
      <c r="F1112" s="113">
        <v>28.95</v>
      </c>
      <c r="G1112" s="113">
        <v>28.65</v>
      </c>
      <c r="H1112" s="113">
        <v>27.8</v>
      </c>
      <c r="I1112" s="113">
        <v>3177</v>
      </c>
      <c r="J1112" s="113">
        <v>91767.4</v>
      </c>
      <c r="K1112" s="115">
        <v>43399</v>
      </c>
      <c r="L1112" s="113">
        <v>22</v>
      </c>
      <c r="M1112" s="113" t="s">
        <v>1367</v>
      </c>
      <c r="N1112" s="370"/>
    </row>
    <row r="1113" spans="1:14">
      <c r="A1113" s="113" t="s">
        <v>2978</v>
      </c>
      <c r="B1113" s="113" t="s">
        <v>2767</v>
      </c>
      <c r="C1113" s="113">
        <v>28.85</v>
      </c>
      <c r="D1113" s="113">
        <v>28.85</v>
      </c>
      <c r="E1113" s="113">
        <v>28.2</v>
      </c>
      <c r="F1113" s="113">
        <v>28.2</v>
      </c>
      <c r="G1113" s="113">
        <v>28.2</v>
      </c>
      <c r="H1113" s="113">
        <v>29.65</v>
      </c>
      <c r="I1113" s="113">
        <v>550</v>
      </c>
      <c r="J1113" s="113">
        <v>15517.15</v>
      </c>
      <c r="K1113" s="115">
        <v>43399</v>
      </c>
      <c r="L1113" s="113">
        <v>5</v>
      </c>
      <c r="M1113" s="113" t="s">
        <v>2979</v>
      </c>
      <c r="N1113" s="370"/>
    </row>
    <row r="1114" spans="1:14">
      <c r="A1114" s="113" t="s">
        <v>2921</v>
      </c>
      <c r="B1114" s="113" t="s">
        <v>388</v>
      </c>
      <c r="C1114" s="113">
        <v>74.2</v>
      </c>
      <c r="D1114" s="113">
        <v>74.7</v>
      </c>
      <c r="E1114" s="113">
        <v>72</v>
      </c>
      <c r="F1114" s="113">
        <v>73.25</v>
      </c>
      <c r="G1114" s="113">
        <v>73</v>
      </c>
      <c r="H1114" s="113">
        <v>74.150000000000006</v>
      </c>
      <c r="I1114" s="113">
        <v>41056</v>
      </c>
      <c r="J1114" s="113">
        <v>3013228.65</v>
      </c>
      <c r="K1114" s="115">
        <v>43399</v>
      </c>
      <c r="L1114" s="113">
        <v>462</v>
      </c>
      <c r="M1114" s="113" t="s">
        <v>1368</v>
      </c>
      <c r="N1114" s="370"/>
    </row>
    <row r="1115" spans="1:14">
      <c r="A1115" s="113" t="s">
        <v>2864</v>
      </c>
      <c r="B1115" s="113" t="s">
        <v>2767</v>
      </c>
      <c r="C1115" s="113">
        <v>155.94999999999999</v>
      </c>
      <c r="D1115" s="113">
        <v>159.25</v>
      </c>
      <c r="E1115" s="113">
        <v>155</v>
      </c>
      <c r="F1115" s="113">
        <v>159.25</v>
      </c>
      <c r="G1115" s="113">
        <v>159.25</v>
      </c>
      <c r="H1115" s="113">
        <v>155.94999999999999</v>
      </c>
      <c r="I1115" s="113">
        <v>322</v>
      </c>
      <c r="J1115" s="113">
        <v>50520.25</v>
      </c>
      <c r="K1115" s="115">
        <v>43399</v>
      </c>
      <c r="L1115" s="113">
        <v>26</v>
      </c>
      <c r="M1115" s="113" t="s">
        <v>2865</v>
      </c>
      <c r="N1115" s="370"/>
    </row>
    <row r="1116" spans="1:14">
      <c r="A1116" s="113" t="s">
        <v>3120</v>
      </c>
      <c r="B1116" s="113" t="s">
        <v>388</v>
      </c>
      <c r="C1116" s="113">
        <v>215</v>
      </c>
      <c r="D1116" s="113">
        <v>220</v>
      </c>
      <c r="E1116" s="113">
        <v>211.05</v>
      </c>
      <c r="F1116" s="113">
        <v>217.4</v>
      </c>
      <c r="G1116" s="113">
        <v>215.1</v>
      </c>
      <c r="H1116" s="113">
        <v>215.65</v>
      </c>
      <c r="I1116" s="113">
        <v>7142</v>
      </c>
      <c r="J1116" s="113">
        <v>1519492.55</v>
      </c>
      <c r="K1116" s="115">
        <v>43399</v>
      </c>
      <c r="L1116" s="113">
        <v>122</v>
      </c>
      <c r="M1116" s="113" t="s">
        <v>3121</v>
      </c>
      <c r="N1116" s="370"/>
    </row>
    <row r="1117" spans="1:14">
      <c r="A1117" s="113" t="s">
        <v>128</v>
      </c>
      <c r="B1117" s="113" t="s">
        <v>388</v>
      </c>
      <c r="C1117" s="113">
        <v>66</v>
      </c>
      <c r="D1117" s="113">
        <v>67.25</v>
      </c>
      <c r="E1117" s="113">
        <v>65.25</v>
      </c>
      <c r="F1117" s="113">
        <v>66.150000000000006</v>
      </c>
      <c r="G1117" s="113">
        <v>66.3</v>
      </c>
      <c r="H1117" s="113">
        <v>65.650000000000006</v>
      </c>
      <c r="I1117" s="113">
        <v>20915568</v>
      </c>
      <c r="J1117" s="113">
        <v>1386047533.5</v>
      </c>
      <c r="K1117" s="115">
        <v>43399</v>
      </c>
      <c r="L1117" s="113">
        <v>49296</v>
      </c>
      <c r="M1117" s="113" t="s">
        <v>3356</v>
      </c>
      <c r="N1117" s="370"/>
    </row>
    <row r="1118" spans="1:14">
      <c r="A1118" s="113" t="s">
        <v>1369</v>
      </c>
      <c r="B1118" s="113" t="s">
        <v>388</v>
      </c>
      <c r="C1118" s="113">
        <v>27.25</v>
      </c>
      <c r="D1118" s="113">
        <v>27.5</v>
      </c>
      <c r="E1118" s="113">
        <v>26.8</v>
      </c>
      <c r="F1118" s="113">
        <v>27</v>
      </c>
      <c r="G1118" s="113">
        <v>26.9</v>
      </c>
      <c r="H1118" s="113">
        <v>27.2</v>
      </c>
      <c r="I1118" s="113">
        <v>88034</v>
      </c>
      <c r="J1118" s="113">
        <v>2381036.25</v>
      </c>
      <c r="K1118" s="115">
        <v>43399</v>
      </c>
      <c r="L1118" s="113">
        <v>508</v>
      </c>
      <c r="M1118" s="113" t="s">
        <v>1370</v>
      </c>
      <c r="N1118" s="370"/>
    </row>
    <row r="1119" spans="1:14">
      <c r="A1119" s="113" t="s">
        <v>1978</v>
      </c>
      <c r="B1119" s="113" t="s">
        <v>388</v>
      </c>
      <c r="C1119" s="113">
        <v>720</v>
      </c>
      <c r="D1119" s="113">
        <v>723.55</v>
      </c>
      <c r="E1119" s="113">
        <v>700.1</v>
      </c>
      <c r="F1119" s="113">
        <v>700.65</v>
      </c>
      <c r="G1119" s="113">
        <v>700.1</v>
      </c>
      <c r="H1119" s="113">
        <v>719.7</v>
      </c>
      <c r="I1119" s="113">
        <v>226402</v>
      </c>
      <c r="J1119" s="113">
        <v>159901042.90000001</v>
      </c>
      <c r="K1119" s="115">
        <v>43399</v>
      </c>
      <c r="L1119" s="113">
        <v>8030</v>
      </c>
      <c r="M1119" s="113" t="s">
        <v>1979</v>
      </c>
      <c r="N1119" s="370"/>
    </row>
    <row r="1120" spans="1:14">
      <c r="A1120" s="113" t="s">
        <v>3698</v>
      </c>
      <c r="B1120" s="113" t="s">
        <v>388</v>
      </c>
      <c r="C1120" s="113">
        <v>14.15</v>
      </c>
      <c r="D1120" s="113">
        <v>14.15</v>
      </c>
      <c r="E1120" s="113">
        <v>13.5</v>
      </c>
      <c r="F1120" s="113">
        <v>13.5</v>
      </c>
      <c r="G1120" s="113">
        <v>13.5</v>
      </c>
      <c r="H1120" s="113">
        <v>13.75</v>
      </c>
      <c r="I1120" s="113">
        <v>893</v>
      </c>
      <c r="J1120" s="113">
        <v>12172.9</v>
      </c>
      <c r="K1120" s="115">
        <v>43399</v>
      </c>
      <c r="L1120" s="113">
        <v>37</v>
      </c>
      <c r="M1120" s="113" t="s">
        <v>3699</v>
      </c>
      <c r="N1120" s="370"/>
    </row>
    <row r="1121" spans="1:14">
      <c r="A1121" s="113" t="s">
        <v>1371</v>
      </c>
      <c r="B1121" s="113" t="s">
        <v>388</v>
      </c>
      <c r="C1121" s="113">
        <v>125.4</v>
      </c>
      <c r="D1121" s="113">
        <v>127.95</v>
      </c>
      <c r="E1121" s="113">
        <v>124.05</v>
      </c>
      <c r="F1121" s="113">
        <v>127</v>
      </c>
      <c r="G1121" s="113">
        <v>127.5</v>
      </c>
      <c r="H1121" s="113">
        <v>125.4</v>
      </c>
      <c r="I1121" s="113">
        <v>38697</v>
      </c>
      <c r="J1121" s="113">
        <v>4903687.55</v>
      </c>
      <c r="K1121" s="115">
        <v>43399</v>
      </c>
      <c r="L1121" s="113">
        <v>1013</v>
      </c>
      <c r="M1121" s="113" t="s">
        <v>1927</v>
      </c>
      <c r="N1121" s="370"/>
    </row>
    <row r="1122" spans="1:14">
      <c r="A1122" s="113" t="s">
        <v>3740</v>
      </c>
      <c r="B1122" s="113" t="s">
        <v>388</v>
      </c>
      <c r="C1122" s="113">
        <v>3.4</v>
      </c>
      <c r="D1122" s="113">
        <v>3.4</v>
      </c>
      <c r="E1122" s="113">
        <v>3.4</v>
      </c>
      <c r="F1122" s="113">
        <v>3.4</v>
      </c>
      <c r="G1122" s="113">
        <v>3.4</v>
      </c>
      <c r="H1122" s="113">
        <v>3.45</v>
      </c>
      <c r="I1122" s="113">
        <v>20</v>
      </c>
      <c r="J1122" s="113">
        <v>68</v>
      </c>
      <c r="K1122" s="115">
        <v>43399</v>
      </c>
      <c r="L1122" s="113">
        <v>1</v>
      </c>
      <c r="M1122" s="113" t="s">
        <v>3741</v>
      </c>
      <c r="N1122" s="370"/>
    </row>
    <row r="1123" spans="1:14">
      <c r="A1123" s="113" t="s">
        <v>2199</v>
      </c>
      <c r="B1123" s="113" t="s">
        <v>388</v>
      </c>
      <c r="C1123" s="113">
        <v>576.20000000000005</v>
      </c>
      <c r="D1123" s="113">
        <v>615.95000000000005</v>
      </c>
      <c r="E1123" s="113">
        <v>562.5</v>
      </c>
      <c r="F1123" s="113">
        <v>600</v>
      </c>
      <c r="G1123" s="113">
        <v>600</v>
      </c>
      <c r="H1123" s="113">
        <v>593.9</v>
      </c>
      <c r="I1123" s="113">
        <v>1040</v>
      </c>
      <c r="J1123" s="113">
        <v>607027.94999999995</v>
      </c>
      <c r="K1123" s="115">
        <v>43399</v>
      </c>
      <c r="L1123" s="113">
        <v>68</v>
      </c>
      <c r="M1123" s="113" t="s">
        <v>2200</v>
      </c>
      <c r="N1123" s="370"/>
    </row>
    <row r="1124" spans="1:14">
      <c r="A1124" s="113" t="s">
        <v>1987</v>
      </c>
      <c r="B1124" s="113" t="s">
        <v>388</v>
      </c>
      <c r="C1124" s="113">
        <v>185</v>
      </c>
      <c r="D1124" s="113">
        <v>185</v>
      </c>
      <c r="E1124" s="113">
        <v>171</v>
      </c>
      <c r="F1124" s="113">
        <v>173.25</v>
      </c>
      <c r="G1124" s="113">
        <v>172.45</v>
      </c>
      <c r="H1124" s="113">
        <v>180.05</v>
      </c>
      <c r="I1124" s="113">
        <v>5345</v>
      </c>
      <c r="J1124" s="113">
        <v>939131.75</v>
      </c>
      <c r="K1124" s="115">
        <v>43399</v>
      </c>
      <c r="L1124" s="113">
        <v>244</v>
      </c>
      <c r="M1124" s="113" t="s">
        <v>1988</v>
      </c>
      <c r="N1124" s="370"/>
    </row>
    <row r="1125" spans="1:14">
      <c r="A1125" s="113" t="s">
        <v>1904</v>
      </c>
      <c r="B1125" s="113" t="s">
        <v>388</v>
      </c>
      <c r="C1125" s="113">
        <v>134.94999999999999</v>
      </c>
      <c r="D1125" s="113">
        <v>135.69999999999999</v>
      </c>
      <c r="E1125" s="113">
        <v>130</v>
      </c>
      <c r="F1125" s="113">
        <v>130.75</v>
      </c>
      <c r="G1125" s="113">
        <v>130</v>
      </c>
      <c r="H1125" s="113">
        <v>133.05000000000001</v>
      </c>
      <c r="I1125" s="113">
        <v>12824</v>
      </c>
      <c r="J1125" s="113">
        <v>1703277.85</v>
      </c>
      <c r="K1125" s="115">
        <v>43399</v>
      </c>
      <c r="L1125" s="113">
        <v>437</v>
      </c>
      <c r="M1125" s="113" t="s">
        <v>2327</v>
      </c>
      <c r="N1125" s="370"/>
    </row>
    <row r="1126" spans="1:14">
      <c r="A1126" s="113" t="s">
        <v>1372</v>
      </c>
      <c r="B1126" s="113" t="s">
        <v>388</v>
      </c>
      <c r="C1126" s="113">
        <v>212</v>
      </c>
      <c r="D1126" s="113">
        <v>212</v>
      </c>
      <c r="E1126" s="113">
        <v>204.05</v>
      </c>
      <c r="F1126" s="113">
        <v>205.85</v>
      </c>
      <c r="G1126" s="113">
        <v>204.05</v>
      </c>
      <c r="H1126" s="113">
        <v>213.25</v>
      </c>
      <c r="I1126" s="113">
        <v>3862</v>
      </c>
      <c r="J1126" s="113">
        <v>801136.65</v>
      </c>
      <c r="K1126" s="115">
        <v>43399</v>
      </c>
      <c r="L1126" s="113">
        <v>272</v>
      </c>
      <c r="M1126" s="113" t="s">
        <v>1373</v>
      </c>
      <c r="N1126" s="370"/>
    </row>
    <row r="1127" spans="1:14">
      <c r="A1127" s="113" t="s">
        <v>1374</v>
      </c>
      <c r="B1127" s="113" t="s">
        <v>388</v>
      </c>
      <c r="C1127" s="113">
        <v>495</v>
      </c>
      <c r="D1127" s="113">
        <v>503</v>
      </c>
      <c r="E1127" s="113">
        <v>489</v>
      </c>
      <c r="F1127" s="113">
        <v>494.7</v>
      </c>
      <c r="G1127" s="113">
        <v>494.1</v>
      </c>
      <c r="H1127" s="113">
        <v>497.75</v>
      </c>
      <c r="I1127" s="113">
        <v>60253</v>
      </c>
      <c r="J1127" s="113">
        <v>29905538.949999999</v>
      </c>
      <c r="K1127" s="115">
        <v>43399</v>
      </c>
      <c r="L1127" s="113">
        <v>1674</v>
      </c>
      <c r="M1127" s="113" t="s">
        <v>1375</v>
      </c>
      <c r="N1127" s="370"/>
    </row>
    <row r="1128" spans="1:14">
      <c r="A1128" s="113" t="s">
        <v>3082</v>
      </c>
      <c r="B1128" s="113" t="s">
        <v>388</v>
      </c>
      <c r="C1128" s="113">
        <v>120.75</v>
      </c>
      <c r="D1128" s="113">
        <v>120.75</v>
      </c>
      <c r="E1128" s="113">
        <v>113</v>
      </c>
      <c r="F1128" s="113">
        <v>115.95</v>
      </c>
      <c r="G1128" s="113">
        <v>115.2</v>
      </c>
      <c r="H1128" s="113">
        <v>115.45</v>
      </c>
      <c r="I1128" s="113">
        <v>7823</v>
      </c>
      <c r="J1128" s="113">
        <v>911599.45</v>
      </c>
      <c r="K1128" s="115">
        <v>43399</v>
      </c>
      <c r="L1128" s="113">
        <v>165</v>
      </c>
      <c r="M1128" s="113" t="s">
        <v>3083</v>
      </c>
      <c r="N1128" s="370"/>
    </row>
    <row r="1129" spans="1:14">
      <c r="A1129" s="113" t="s">
        <v>129</v>
      </c>
      <c r="B1129" s="113" t="s">
        <v>388</v>
      </c>
      <c r="C1129" s="113">
        <v>190.35</v>
      </c>
      <c r="D1129" s="113">
        <v>191</v>
      </c>
      <c r="E1129" s="113">
        <v>187.8</v>
      </c>
      <c r="F1129" s="113">
        <v>188.4</v>
      </c>
      <c r="G1129" s="113">
        <v>188.5</v>
      </c>
      <c r="H1129" s="113">
        <v>191.3</v>
      </c>
      <c r="I1129" s="113">
        <v>3594861</v>
      </c>
      <c r="J1129" s="113">
        <v>681067176.04999995</v>
      </c>
      <c r="K1129" s="115">
        <v>43399</v>
      </c>
      <c r="L1129" s="113">
        <v>27834</v>
      </c>
      <c r="M1129" s="113" t="s">
        <v>3357</v>
      </c>
      <c r="N1129" s="370"/>
    </row>
    <row r="1130" spans="1:14">
      <c r="A1130" s="113" t="s">
        <v>1376</v>
      </c>
      <c r="B1130" s="113" t="s">
        <v>388</v>
      </c>
      <c r="C1130" s="113">
        <v>834.85</v>
      </c>
      <c r="D1130" s="113">
        <v>834.85</v>
      </c>
      <c r="E1130" s="113">
        <v>807.5</v>
      </c>
      <c r="F1130" s="113">
        <v>820.4</v>
      </c>
      <c r="G1130" s="113">
        <v>820</v>
      </c>
      <c r="H1130" s="113">
        <v>841.7</v>
      </c>
      <c r="I1130" s="113">
        <v>6100</v>
      </c>
      <c r="J1130" s="113">
        <v>5012025.1500000004</v>
      </c>
      <c r="K1130" s="115">
        <v>43399</v>
      </c>
      <c r="L1130" s="113">
        <v>454</v>
      </c>
      <c r="M1130" s="113" t="s">
        <v>1377</v>
      </c>
      <c r="N1130" s="370"/>
    </row>
    <row r="1131" spans="1:14">
      <c r="A1131" s="113" t="s">
        <v>1378</v>
      </c>
      <c r="B1131" s="113" t="s">
        <v>388</v>
      </c>
      <c r="C1131" s="113">
        <v>375</v>
      </c>
      <c r="D1131" s="113">
        <v>380</v>
      </c>
      <c r="E1131" s="113">
        <v>358.8</v>
      </c>
      <c r="F1131" s="113">
        <v>375.6</v>
      </c>
      <c r="G1131" s="113">
        <v>380</v>
      </c>
      <c r="H1131" s="113">
        <v>373.8</v>
      </c>
      <c r="I1131" s="113">
        <v>18504</v>
      </c>
      <c r="J1131" s="113">
        <v>6870618.5999999996</v>
      </c>
      <c r="K1131" s="115">
        <v>43399</v>
      </c>
      <c r="L1131" s="113">
        <v>563</v>
      </c>
      <c r="M1131" s="113" t="s">
        <v>1379</v>
      </c>
      <c r="N1131" s="370"/>
    </row>
    <row r="1132" spans="1:14">
      <c r="A1132" s="113" t="s">
        <v>1380</v>
      </c>
      <c r="B1132" s="113" t="s">
        <v>388</v>
      </c>
      <c r="C1132" s="113">
        <v>103.05</v>
      </c>
      <c r="D1132" s="113">
        <v>103.7</v>
      </c>
      <c r="E1132" s="113">
        <v>98.9</v>
      </c>
      <c r="F1132" s="113">
        <v>99.95</v>
      </c>
      <c r="G1132" s="113">
        <v>99.5</v>
      </c>
      <c r="H1132" s="113">
        <v>103.65</v>
      </c>
      <c r="I1132" s="113">
        <v>56086</v>
      </c>
      <c r="J1132" s="113">
        <v>5636093.5999999996</v>
      </c>
      <c r="K1132" s="115">
        <v>43399</v>
      </c>
      <c r="L1132" s="113">
        <v>1224</v>
      </c>
      <c r="M1132" s="113" t="s">
        <v>1381</v>
      </c>
      <c r="N1132" s="370"/>
    </row>
    <row r="1133" spans="1:14">
      <c r="A1133" s="113" t="s">
        <v>2996</v>
      </c>
      <c r="B1133" s="113" t="s">
        <v>2767</v>
      </c>
      <c r="C1133" s="113">
        <v>1.75</v>
      </c>
      <c r="D1133" s="113">
        <v>1.75</v>
      </c>
      <c r="E1133" s="113">
        <v>1.7</v>
      </c>
      <c r="F1133" s="113">
        <v>1.75</v>
      </c>
      <c r="G1133" s="113">
        <v>1.75</v>
      </c>
      <c r="H1133" s="113">
        <v>1.75</v>
      </c>
      <c r="I1133" s="113">
        <v>111</v>
      </c>
      <c r="J1133" s="113">
        <v>194.2</v>
      </c>
      <c r="K1133" s="115">
        <v>43399</v>
      </c>
      <c r="L1133" s="113">
        <v>3</v>
      </c>
      <c r="M1133" s="113" t="s">
        <v>2997</v>
      </c>
      <c r="N1133" s="370"/>
    </row>
    <row r="1134" spans="1:14">
      <c r="A1134" s="113" t="s">
        <v>2081</v>
      </c>
      <c r="B1134" s="113" t="s">
        <v>388</v>
      </c>
      <c r="C1134" s="113">
        <v>9.6999999999999993</v>
      </c>
      <c r="D1134" s="113">
        <v>10.15</v>
      </c>
      <c r="E1134" s="113">
        <v>9.6999999999999993</v>
      </c>
      <c r="F1134" s="113">
        <v>9.9</v>
      </c>
      <c r="G1134" s="113">
        <v>9.9</v>
      </c>
      <c r="H1134" s="113">
        <v>10.050000000000001</v>
      </c>
      <c r="I1134" s="113">
        <v>15334</v>
      </c>
      <c r="J1134" s="113">
        <v>151669.45000000001</v>
      </c>
      <c r="K1134" s="115">
        <v>43399</v>
      </c>
      <c r="L1134" s="113">
        <v>58</v>
      </c>
      <c r="M1134" s="113" t="s">
        <v>2082</v>
      </c>
      <c r="N1134" s="370"/>
    </row>
    <row r="1135" spans="1:14">
      <c r="A1135" s="113" t="s">
        <v>1382</v>
      </c>
      <c r="B1135" s="113" t="s">
        <v>388</v>
      </c>
      <c r="C1135" s="113">
        <v>105</v>
      </c>
      <c r="D1135" s="113">
        <v>109</v>
      </c>
      <c r="E1135" s="113">
        <v>104.35</v>
      </c>
      <c r="F1135" s="113">
        <v>107.7</v>
      </c>
      <c r="G1135" s="113">
        <v>107.55</v>
      </c>
      <c r="H1135" s="113">
        <v>104.65</v>
      </c>
      <c r="I1135" s="113">
        <v>1374449</v>
      </c>
      <c r="J1135" s="113">
        <v>147236859.25</v>
      </c>
      <c r="K1135" s="115">
        <v>43399</v>
      </c>
      <c r="L1135" s="113">
        <v>12406</v>
      </c>
      <c r="M1135" s="113" t="s">
        <v>1383</v>
      </c>
      <c r="N1135" s="370"/>
    </row>
    <row r="1136" spans="1:14">
      <c r="A1136" s="113" t="s">
        <v>2213</v>
      </c>
      <c r="B1136" s="113" t="s">
        <v>388</v>
      </c>
      <c r="C1136" s="113">
        <v>102.65</v>
      </c>
      <c r="D1136" s="113">
        <v>104</v>
      </c>
      <c r="E1136" s="113">
        <v>100.2</v>
      </c>
      <c r="F1136" s="113">
        <v>101.05</v>
      </c>
      <c r="G1136" s="113">
        <v>101</v>
      </c>
      <c r="H1136" s="113">
        <v>102.05</v>
      </c>
      <c r="I1136" s="113">
        <v>495246</v>
      </c>
      <c r="J1136" s="113">
        <v>50451240.549999997</v>
      </c>
      <c r="K1136" s="115">
        <v>43399</v>
      </c>
      <c r="L1136" s="113">
        <v>6078</v>
      </c>
      <c r="M1136" s="113" t="s">
        <v>2214</v>
      </c>
      <c r="N1136" s="370"/>
    </row>
    <row r="1137" spans="1:14">
      <c r="A1137" s="113" t="s">
        <v>1384</v>
      </c>
      <c r="B1137" s="113" t="s">
        <v>388</v>
      </c>
      <c r="C1137" s="113">
        <v>4.3</v>
      </c>
      <c r="D1137" s="113">
        <v>4.45</v>
      </c>
      <c r="E1137" s="113">
        <v>4.3</v>
      </c>
      <c r="F1137" s="113">
        <v>4.3</v>
      </c>
      <c r="G1137" s="113">
        <v>4.3</v>
      </c>
      <c r="H1137" s="113">
        <v>4.4000000000000004</v>
      </c>
      <c r="I1137" s="113">
        <v>50575</v>
      </c>
      <c r="J1137" s="113">
        <v>219045.55</v>
      </c>
      <c r="K1137" s="115">
        <v>43399</v>
      </c>
      <c r="L1137" s="113">
        <v>115</v>
      </c>
      <c r="M1137" s="113" t="s">
        <v>1385</v>
      </c>
      <c r="N1137" s="370"/>
    </row>
    <row r="1138" spans="1:14">
      <c r="A1138" s="113" t="s">
        <v>3031</v>
      </c>
      <c r="B1138" s="113" t="s">
        <v>2767</v>
      </c>
      <c r="C1138" s="113">
        <v>0.5</v>
      </c>
      <c r="D1138" s="113">
        <v>0.6</v>
      </c>
      <c r="E1138" s="113">
        <v>0.5</v>
      </c>
      <c r="F1138" s="113">
        <v>0.6</v>
      </c>
      <c r="G1138" s="113">
        <v>0.6</v>
      </c>
      <c r="H1138" s="113">
        <v>0.55000000000000004</v>
      </c>
      <c r="I1138" s="113">
        <v>686666</v>
      </c>
      <c r="J1138" s="113">
        <v>370060.9</v>
      </c>
      <c r="K1138" s="115">
        <v>43399</v>
      </c>
      <c r="L1138" s="113">
        <v>234</v>
      </c>
      <c r="M1138" s="113" t="s">
        <v>3032</v>
      </c>
      <c r="N1138" s="370"/>
    </row>
    <row r="1139" spans="1:14">
      <c r="A1139" s="113" t="s">
        <v>2866</v>
      </c>
      <c r="B1139" s="113" t="s">
        <v>388</v>
      </c>
      <c r="C1139" s="113">
        <v>169.95</v>
      </c>
      <c r="D1139" s="113">
        <v>170.1</v>
      </c>
      <c r="E1139" s="113">
        <v>164.5</v>
      </c>
      <c r="F1139" s="113">
        <v>166.95</v>
      </c>
      <c r="G1139" s="113">
        <v>164.5</v>
      </c>
      <c r="H1139" s="113">
        <v>167.35</v>
      </c>
      <c r="I1139" s="113">
        <v>31880</v>
      </c>
      <c r="J1139" s="113">
        <v>5418222.5</v>
      </c>
      <c r="K1139" s="115">
        <v>43399</v>
      </c>
      <c r="L1139" s="113">
        <v>210</v>
      </c>
      <c r="M1139" s="113" t="s">
        <v>2867</v>
      </c>
      <c r="N1139" s="370"/>
    </row>
    <row r="1140" spans="1:14">
      <c r="A1140" s="113" t="s">
        <v>1386</v>
      </c>
      <c r="B1140" s="113" t="s">
        <v>388</v>
      </c>
      <c r="C1140" s="113">
        <v>58.15</v>
      </c>
      <c r="D1140" s="113">
        <v>61</v>
      </c>
      <c r="E1140" s="113">
        <v>57.5</v>
      </c>
      <c r="F1140" s="113">
        <v>60.6</v>
      </c>
      <c r="G1140" s="113">
        <v>60.95</v>
      </c>
      <c r="H1140" s="113">
        <v>58.65</v>
      </c>
      <c r="I1140" s="113">
        <v>26542</v>
      </c>
      <c r="J1140" s="113">
        <v>1570279.75</v>
      </c>
      <c r="K1140" s="115">
        <v>43399</v>
      </c>
      <c r="L1140" s="113">
        <v>176</v>
      </c>
      <c r="M1140" s="113" t="s">
        <v>1387</v>
      </c>
      <c r="N1140" s="370"/>
    </row>
    <row r="1141" spans="1:14">
      <c r="A1141" s="113" t="s">
        <v>3621</v>
      </c>
      <c r="B1141" s="113" t="s">
        <v>2767</v>
      </c>
      <c r="C1141" s="113">
        <v>49.7</v>
      </c>
      <c r="D1141" s="113">
        <v>51.5</v>
      </c>
      <c r="E1141" s="113">
        <v>49.4</v>
      </c>
      <c r="F1141" s="113">
        <v>49.5</v>
      </c>
      <c r="G1141" s="113">
        <v>51.5</v>
      </c>
      <c r="H1141" s="113">
        <v>51.95</v>
      </c>
      <c r="I1141" s="113">
        <v>5212</v>
      </c>
      <c r="J1141" s="113">
        <v>257907</v>
      </c>
      <c r="K1141" s="115">
        <v>43399</v>
      </c>
      <c r="L1141" s="113">
        <v>8</v>
      </c>
      <c r="M1141" s="113" t="s">
        <v>3622</v>
      </c>
      <c r="N1141" s="370"/>
    </row>
    <row r="1142" spans="1:14">
      <c r="A1142" s="113" t="s">
        <v>1388</v>
      </c>
      <c r="B1142" s="113" t="s">
        <v>388</v>
      </c>
      <c r="C1142" s="113">
        <v>195.95</v>
      </c>
      <c r="D1142" s="113">
        <v>201</v>
      </c>
      <c r="E1142" s="113">
        <v>192.65</v>
      </c>
      <c r="F1142" s="113">
        <v>196.8</v>
      </c>
      <c r="G1142" s="113">
        <v>201</v>
      </c>
      <c r="H1142" s="113">
        <v>194.2</v>
      </c>
      <c r="I1142" s="113">
        <v>4569</v>
      </c>
      <c r="J1142" s="113">
        <v>896314.7</v>
      </c>
      <c r="K1142" s="115">
        <v>43399</v>
      </c>
      <c r="L1142" s="113">
        <v>281</v>
      </c>
      <c r="M1142" s="113" t="s">
        <v>1389</v>
      </c>
      <c r="N1142" s="370"/>
    </row>
    <row r="1143" spans="1:14">
      <c r="A1143" s="113" t="s">
        <v>1884</v>
      </c>
      <c r="B1143" s="113" t="s">
        <v>388</v>
      </c>
      <c r="C1143" s="113">
        <v>193.35</v>
      </c>
      <c r="D1143" s="113">
        <v>205.8</v>
      </c>
      <c r="E1143" s="113">
        <v>185</v>
      </c>
      <c r="F1143" s="113">
        <v>193.75</v>
      </c>
      <c r="G1143" s="113">
        <v>192.5</v>
      </c>
      <c r="H1143" s="113">
        <v>189.6</v>
      </c>
      <c r="I1143" s="113">
        <v>11931</v>
      </c>
      <c r="J1143" s="113">
        <v>2350085.5499999998</v>
      </c>
      <c r="K1143" s="115">
        <v>43399</v>
      </c>
      <c r="L1143" s="113">
        <v>284</v>
      </c>
      <c r="M1143" s="113" t="s">
        <v>1885</v>
      </c>
      <c r="N1143" s="370"/>
    </row>
    <row r="1144" spans="1:14">
      <c r="A1144" s="113" t="s">
        <v>1390</v>
      </c>
      <c r="B1144" s="113" t="s">
        <v>388</v>
      </c>
      <c r="C1144" s="113">
        <v>7.85</v>
      </c>
      <c r="D1144" s="113">
        <v>8.35</v>
      </c>
      <c r="E1144" s="113">
        <v>7.8</v>
      </c>
      <c r="F1144" s="113">
        <v>7.85</v>
      </c>
      <c r="G1144" s="113">
        <v>8.15</v>
      </c>
      <c r="H1144" s="113">
        <v>7.85</v>
      </c>
      <c r="I1144" s="113">
        <v>12093</v>
      </c>
      <c r="J1144" s="113">
        <v>97319.3</v>
      </c>
      <c r="K1144" s="115">
        <v>43399</v>
      </c>
      <c r="L1144" s="113">
        <v>106</v>
      </c>
      <c r="M1144" s="113" t="s">
        <v>1391</v>
      </c>
      <c r="N1144" s="370"/>
    </row>
    <row r="1145" spans="1:14">
      <c r="A1145" s="113" t="s">
        <v>2912</v>
      </c>
      <c r="B1145" s="113" t="s">
        <v>388</v>
      </c>
      <c r="C1145" s="113">
        <v>27.65</v>
      </c>
      <c r="D1145" s="113">
        <v>27.65</v>
      </c>
      <c r="E1145" s="113">
        <v>25.05</v>
      </c>
      <c r="F1145" s="113">
        <v>25.25</v>
      </c>
      <c r="G1145" s="113">
        <v>25.25</v>
      </c>
      <c r="H1145" s="113">
        <v>26.65</v>
      </c>
      <c r="I1145" s="113">
        <v>961</v>
      </c>
      <c r="J1145" s="113">
        <v>24845.1</v>
      </c>
      <c r="K1145" s="115">
        <v>43399</v>
      </c>
      <c r="L1145" s="113">
        <v>19</v>
      </c>
      <c r="M1145" s="113" t="s">
        <v>2913</v>
      </c>
      <c r="N1145" s="370"/>
    </row>
    <row r="1146" spans="1:14">
      <c r="A1146" s="113" t="s">
        <v>1392</v>
      </c>
      <c r="B1146" s="113" t="s">
        <v>388</v>
      </c>
      <c r="C1146" s="113">
        <v>34.6</v>
      </c>
      <c r="D1146" s="113">
        <v>34.6</v>
      </c>
      <c r="E1146" s="113">
        <v>33.299999999999997</v>
      </c>
      <c r="F1146" s="113">
        <v>33.950000000000003</v>
      </c>
      <c r="G1146" s="113">
        <v>34</v>
      </c>
      <c r="H1146" s="113">
        <v>33.9</v>
      </c>
      <c r="I1146" s="113">
        <v>4495</v>
      </c>
      <c r="J1146" s="113">
        <v>151284.79999999999</v>
      </c>
      <c r="K1146" s="115">
        <v>43399</v>
      </c>
      <c r="L1146" s="113">
        <v>57</v>
      </c>
      <c r="M1146" s="113" t="s">
        <v>1393</v>
      </c>
      <c r="N1146" s="370"/>
    </row>
    <row r="1147" spans="1:14">
      <c r="A1147" s="113" t="s">
        <v>1394</v>
      </c>
      <c r="B1147" s="113" t="s">
        <v>388</v>
      </c>
      <c r="C1147" s="113">
        <v>193.65</v>
      </c>
      <c r="D1147" s="113">
        <v>194.15</v>
      </c>
      <c r="E1147" s="113">
        <v>186.1</v>
      </c>
      <c r="F1147" s="113">
        <v>187.9</v>
      </c>
      <c r="G1147" s="113">
        <v>188</v>
      </c>
      <c r="H1147" s="113">
        <v>192.1</v>
      </c>
      <c r="I1147" s="113">
        <v>56049</v>
      </c>
      <c r="J1147" s="113">
        <v>10679964.65</v>
      </c>
      <c r="K1147" s="115">
        <v>43399</v>
      </c>
      <c r="L1147" s="113">
        <v>5632</v>
      </c>
      <c r="M1147" s="113" t="s">
        <v>1395</v>
      </c>
      <c r="N1147" s="370"/>
    </row>
    <row r="1148" spans="1:14">
      <c r="A1148" s="113" t="s">
        <v>2067</v>
      </c>
      <c r="B1148" s="113" t="s">
        <v>388</v>
      </c>
      <c r="C1148" s="113">
        <v>47</v>
      </c>
      <c r="D1148" s="113">
        <v>48.3</v>
      </c>
      <c r="E1148" s="113">
        <v>47</v>
      </c>
      <c r="F1148" s="113">
        <v>47.6</v>
      </c>
      <c r="G1148" s="113">
        <v>47.7</v>
      </c>
      <c r="H1148" s="113">
        <v>47.35</v>
      </c>
      <c r="I1148" s="113">
        <v>51462</v>
      </c>
      <c r="J1148" s="113">
        <v>2451940.15</v>
      </c>
      <c r="K1148" s="115">
        <v>43399</v>
      </c>
      <c r="L1148" s="113">
        <v>463</v>
      </c>
      <c r="M1148" s="113" t="s">
        <v>2068</v>
      </c>
      <c r="N1148" s="370"/>
    </row>
    <row r="1149" spans="1:14">
      <c r="A1149" s="113" t="s">
        <v>2024</v>
      </c>
      <c r="B1149" s="113" t="s">
        <v>388</v>
      </c>
      <c r="C1149" s="113">
        <v>34</v>
      </c>
      <c r="D1149" s="113">
        <v>37.4</v>
      </c>
      <c r="E1149" s="113">
        <v>33.5</v>
      </c>
      <c r="F1149" s="113">
        <v>36.9</v>
      </c>
      <c r="G1149" s="113">
        <v>35.4</v>
      </c>
      <c r="H1149" s="113">
        <v>34.9</v>
      </c>
      <c r="I1149" s="113">
        <v>84495</v>
      </c>
      <c r="J1149" s="113">
        <v>3083355.25</v>
      </c>
      <c r="K1149" s="115">
        <v>43399</v>
      </c>
      <c r="L1149" s="113">
        <v>407</v>
      </c>
      <c r="M1149" s="113" t="s">
        <v>2025</v>
      </c>
      <c r="N1149" s="370"/>
    </row>
    <row r="1150" spans="1:14">
      <c r="A1150" s="113" t="s">
        <v>3033</v>
      </c>
      <c r="B1150" s="113" t="s">
        <v>388</v>
      </c>
      <c r="C1150" s="113">
        <v>0.5</v>
      </c>
      <c r="D1150" s="113">
        <v>0.55000000000000004</v>
      </c>
      <c r="E1150" s="113">
        <v>0.5</v>
      </c>
      <c r="F1150" s="113">
        <v>0.55000000000000004</v>
      </c>
      <c r="G1150" s="113">
        <v>0.55000000000000004</v>
      </c>
      <c r="H1150" s="113">
        <v>0.55000000000000004</v>
      </c>
      <c r="I1150" s="113">
        <v>90973</v>
      </c>
      <c r="J1150" s="113">
        <v>45546.55</v>
      </c>
      <c r="K1150" s="115">
        <v>43399</v>
      </c>
      <c r="L1150" s="113">
        <v>28</v>
      </c>
      <c r="M1150" s="113" t="s">
        <v>3034</v>
      </c>
      <c r="N1150" s="370"/>
    </row>
    <row r="1151" spans="1:14">
      <c r="A1151" s="113" t="s">
        <v>2585</v>
      </c>
      <c r="B1151" s="113" t="s">
        <v>388</v>
      </c>
      <c r="C1151" s="113">
        <v>2.6</v>
      </c>
      <c r="D1151" s="113">
        <v>2.65</v>
      </c>
      <c r="E1151" s="113">
        <v>2.6</v>
      </c>
      <c r="F1151" s="113">
        <v>2.65</v>
      </c>
      <c r="G1151" s="113">
        <v>2.65</v>
      </c>
      <c r="H1151" s="113">
        <v>2.65</v>
      </c>
      <c r="I1151" s="113">
        <v>18687</v>
      </c>
      <c r="J1151" s="113">
        <v>49148.05</v>
      </c>
      <c r="K1151" s="115">
        <v>43399</v>
      </c>
      <c r="L1151" s="113">
        <v>48</v>
      </c>
      <c r="M1151" s="113" t="s">
        <v>2586</v>
      </c>
      <c r="N1151" s="370"/>
    </row>
    <row r="1152" spans="1:14">
      <c r="A1152" s="113" t="s">
        <v>1397</v>
      </c>
      <c r="B1152" s="113" t="s">
        <v>388</v>
      </c>
      <c r="C1152" s="113">
        <v>26.75</v>
      </c>
      <c r="D1152" s="113">
        <v>27.6</v>
      </c>
      <c r="E1152" s="113">
        <v>26.5</v>
      </c>
      <c r="F1152" s="113">
        <v>27</v>
      </c>
      <c r="G1152" s="113">
        <v>27.25</v>
      </c>
      <c r="H1152" s="113">
        <v>27.1</v>
      </c>
      <c r="I1152" s="113">
        <v>66543</v>
      </c>
      <c r="J1152" s="113">
        <v>1798249.35</v>
      </c>
      <c r="K1152" s="115">
        <v>43399</v>
      </c>
      <c r="L1152" s="113">
        <v>301</v>
      </c>
      <c r="M1152" s="113" t="s">
        <v>1398</v>
      </c>
      <c r="N1152" s="370"/>
    </row>
    <row r="1153" spans="1:14">
      <c r="A1153" s="113" t="s">
        <v>2761</v>
      </c>
      <c r="B1153" s="113" t="s">
        <v>388</v>
      </c>
      <c r="C1153" s="113">
        <v>82.75</v>
      </c>
      <c r="D1153" s="113">
        <v>84.6</v>
      </c>
      <c r="E1153" s="113">
        <v>81</v>
      </c>
      <c r="F1153" s="113">
        <v>84.25</v>
      </c>
      <c r="G1153" s="113">
        <v>84.25</v>
      </c>
      <c r="H1153" s="113">
        <v>82.05</v>
      </c>
      <c r="I1153" s="113">
        <v>219027</v>
      </c>
      <c r="J1153" s="113">
        <v>18288112.699999999</v>
      </c>
      <c r="K1153" s="115">
        <v>43399</v>
      </c>
      <c r="L1153" s="113">
        <v>3607</v>
      </c>
      <c r="M1153" s="113" t="s">
        <v>1396</v>
      </c>
      <c r="N1153" s="370"/>
    </row>
    <row r="1154" spans="1:14">
      <c r="A1154" s="113" t="s">
        <v>1399</v>
      </c>
      <c r="B1154" s="113" t="s">
        <v>388</v>
      </c>
      <c r="C1154" s="113">
        <v>25.45</v>
      </c>
      <c r="D1154" s="113">
        <v>25.85</v>
      </c>
      <c r="E1154" s="113">
        <v>25.2</v>
      </c>
      <c r="F1154" s="113">
        <v>25.5</v>
      </c>
      <c r="G1154" s="113">
        <v>25.6</v>
      </c>
      <c r="H1154" s="113">
        <v>25.45</v>
      </c>
      <c r="I1154" s="113">
        <v>35242</v>
      </c>
      <c r="J1154" s="113">
        <v>897939.35</v>
      </c>
      <c r="K1154" s="115">
        <v>43399</v>
      </c>
      <c r="L1154" s="113">
        <v>279</v>
      </c>
      <c r="M1154" s="113" t="s">
        <v>1400</v>
      </c>
      <c r="N1154" s="370"/>
    </row>
    <row r="1155" spans="1:14">
      <c r="A1155" s="113" t="s">
        <v>2739</v>
      </c>
      <c r="B1155" s="113" t="s">
        <v>388</v>
      </c>
      <c r="C1155" s="113">
        <v>1.45</v>
      </c>
      <c r="D1155" s="113">
        <v>1.45</v>
      </c>
      <c r="E1155" s="113">
        <v>1.4</v>
      </c>
      <c r="F1155" s="113">
        <v>1.4</v>
      </c>
      <c r="G1155" s="113">
        <v>1.4</v>
      </c>
      <c r="H1155" s="113">
        <v>1.45</v>
      </c>
      <c r="I1155" s="113">
        <v>76344</v>
      </c>
      <c r="J1155" s="113">
        <v>107724.6</v>
      </c>
      <c r="K1155" s="115">
        <v>43399</v>
      </c>
      <c r="L1155" s="113">
        <v>42</v>
      </c>
      <c r="M1155" s="113" t="s">
        <v>2740</v>
      </c>
      <c r="N1155" s="370"/>
    </row>
    <row r="1156" spans="1:14">
      <c r="A1156" s="113" t="s">
        <v>3084</v>
      </c>
      <c r="B1156" s="113" t="s">
        <v>388</v>
      </c>
      <c r="C1156" s="113">
        <v>391.9</v>
      </c>
      <c r="D1156" s="113">
        <v>391.9</v>
      </c>
      <c r="E1156" s="113">
        <v>365.3</v>
      </c>
      <c r="F1156" s="113">
        <v>370.75</v>
      </c>
      <c r="G1156" s="113">
        <v>369.95</v>
      </c>
      <c r="H1156" s="113">
        <v>381.1</v>
      </c>
      <c r="I1156" s="113">
        <v>39017</v>
      </c>
      <c r="J1156" s="113">
        <v>14663990.9</v>
      </c>
      <c r="K1156" s="115">
        <v>43399</v>
      </c>
      <c r="L1156" s="113">
        <v>1921</v>
      </c>
      <c r="M1156" s="113" t="s">
        <v>3085</v>
      </c>
      <c r="N1156" s="370"/>
    </row>
    <row r="1157" spans="1:14">
      <c r="A1157" s="113" t="s">
        <v>3358</v>
      </c>
      <c r="B1157" s="113" t="s">
        <v>388</v>
      </c>
      <c r="C1157" s="113">
        <v>286.66000000000003</v>
      </c>
      <c r="D1157" s="113">
        <v>293</v>
      </c>
      <c r="E1157" s="113">
        <v>285</v>
      </c>
      <c r="F1157" s="113">
        <v>286.14999999999998</v>
      </c>
      <c r="G1157" s="113">
        <v>286.38</v>
      </c>
      <c r="H1157" s="113">
        <v>286.95</v>
      </c>
      <c r="I1157" s="113">
        <v>11678</v>
      </c>
      <c r="J1157" s="113">
        <v>3383958.85</v>
      </c>
      <c r="K1157" s="115">
        <v>43399</v>
      </c>
      <c r="L1157" s="113">
        <v>88</v>
      </c>
      <c r="M1157" s="113" t="s">
        <v>3359</v>
      </c>
      <c r="N1157" s="370"/>
    </row>
    <row r="1158" spans="1:14">
      <c r="A1158" s="113" t="s">
        <v>130</v>
      </c>
      <c r="B1158" s="113" t="s">
        <v>388</v>
      </c>
      <c r="C1158" s="113">
        <v>76.2</v>
      </c>
      <c r="D1158" s="113">
        <v>76.3</v>
      </c>
      <c r="E1158" s="113">
        <v>73.650000000000006</v>
      </c>
      <c r="F1158" s="113">
        <v>75.75</v>
      </c>
      <c r="G1158" s="113">
        <v>75.3</v>
      </c>
      <c r="H1158" s="113">
        <v>76.2</v>
      </c>
      <c r="I1158" s="113">
        <v>1297497</v>
      </c>
      <c r="J1158" s="113">
        <v>97467848.299999997</v>
      </c>
      <c r="K1158" s="115">
        <v>43399</v>
      </c>
      <c r="L1158" s="113">
        <v>5324</v>
      </c>
      <c r="M1158" s="113" t="s">
        <v>3360</v>
      </c>
      <c r="N1158" s="370"/>
    </row>
    <row r="1159" spans="1:14">
      <c r="A1159" s="113" t="s">
        <v>3361</v>
      </c>
      <c r="B1159" s="113" t="s">
        <v>388</v>
      </c>
      <c r="C1159" s="113">
        <v>42.3</v>
      </c>
      <c r="D1159" s="113">
        <v>42.45</v>
      </c>
      <c r="E1159" s="113">
        <v>40.5</v>
      </c>
      <c r="F1159" s="113">
        <v>41.8</v>
      </c>
      <c r="G1159" s="113">
        <v>40.6</v>
      </c>
      <c r="H1159" s="113">
        <v>41.8</v>
      </c>
      <c r="I1159" s="113">
        <v>24699</v>
      </c>
      <c r="J1159" s="113">
        <v>1032970.3</v>
      </c>
      <c r="K1159" s="115">
        <v>43399</v>
      </c>
      <c r="L1159" s="113">
        <v>138</v>
      </c>
      <c r="M1159" s="113" t="s">
        <v>3362</v>
      </c>
      <c r="N1159" s="370"/>
    </row>
    <row r="1160" spans="1:14">
      <c r="A1160" s="113" t="s">
        <v>3363</v>
      </c>
      <c r="B1160" s="113" t="s">
        <v>388</v>
      </c>
      <c r="C1160" s="113">
        <v>535</v>
      </c>
      <c r="D1160" s="113">
        <v>554</v>
      </c>
      <c r="E1160" s="113">
        <v>529</v>
      </c>
      <c r="F1160" s="113">
        <v>546.75</v>
      </c>
      <c r="G1160" s="113">
        <v>554</v>
      </c>
      <c r="H1160" s="113">
        <v>541.45000000000005</v>
      </c>
      <c r="I1160" s="113">
        <v>1104</v>
      </c>
      <c r="J1160" s="113">
        <v>597437.5</v>
      </c>
      <c r="K1160" s="115">
        <v>43399</v>
      </c>
      <c r="L1160" s="113">
        <v>136</v>
      </c>
      <c r="M1160" s="113" t="s">
        <v>3364</v>
      </c>
      <c r="N1160" s="370"/>
    </row>
    <row r="1161" spans="1:14">
      <c r="A1161" s="113" t="s">
        <v>3365</v>
      </c>
      <c r="B1161" s="113" t="s">
        <v>388</v>
      </c>
      <c r="C1161" s="113">
        <v>8.9</v>
      </c>
      <c r="D1161" s="113">
        <v>9</v>
      </c>
      <c r="E1161" s="113">
        <v>8.6999999999999993</v>
      </c>
      <c r="F1161" s="113">
        <v>8.75</v>
      </c>
      <c r="G1161" s="113">
        <v>8.6999999999999993</v>
      </c>
      <c r="H1161" s="113">
        <v>8.8000000000000007</v>
      </c>
      <c r="I1161" s="113">
        <v>345437</v>
      </c>
      <c r="J1161" s="113">
        <v>3037943.9</v>
      </c>
      <c r="K1161" s="115">
        <v>43399</v>
      </c>
      <c r="L1161" s="113">
        <v>983</v>
      </c>
      <c r="M1161" s="113" t="s">
        <v>3366</v>
      </c>
      <c r="N1161" s="370"/>
    </row>
    <row r="1162" spans="1:14">
      <c r="A1162" s="113" t="s">
        <v>3367</v>
      </c>
      <c r="B1162" s="113" t="s">
        <v>388</v>
      </c>
      <c r="C1162" s="113">
        <v>64.2</v>
      </c>
      <c r="D1162" s="113">
        <v>66.650000000000006</v>
      </c>
      <c r="E1162" s="113">
        <v>64.150000000000006</v>
      </c>
      <c r="F1162" s="113">
        <v>65.05</v>
      </c>
      <c r="G1162" s="113">
        <v>65.25</v>
      </c>
      <c r="H1162" s="113">
        <v>65.05</v>
      </c>
      <c r="I1162" s="113">
        <v>62397</v>
      </c>
      <c r="J1162" s="113">
        <v>4073662.25</v>
      </c>
      <c r="K1162" s="115">
        <v>43399</v>
      </c>
      <c r="L1162" s="113">
        <v>800</v>
      </c>
      <c r="M1162" s="113" t="s">
        <v>3368</v>
      </c>
      <c r="N1162" s="370"/>
    </row>
    <row r="1163" spans="1:14">
      <c r="A1163" s="113" t="s">
        <v>3369</v>
      </c>
      <c r="B1163" s="113" t="s">
        <v>388</v>
      </c>
      <c r="C1163" s="113">
        <v>3.55</v>
      </c>
      <c r="D1163" s="113">
        <v>3.6</v>
      </c>
      <c r="E1163" s="113">
        <v>3.4</v>
      </c>
      <c r="F1163" s="113">
        <v>3.55</v>
      </c>
      <c r="G1163" s="113">
        <v>3.6</v>
      </c>
      <c r="H1163" s="113">
        <v>3.45</v>
      </c>
      <c r="I1163" s="113">
        <v>46616</v>
      </c>
      <c r="J1163" s="113">
        <v>162351.25</v>
      </c>
      <c r="K1163" s="115">
        <v>43399</v>
      </c>
      <c r="L1163" s="113">
        <v>94</v>
      </c>
      <c r="M1163" s="113" t="s">
        <v>3370</v>
      </c>
      <c r="N1163" s="370"/>
    </row>
    <row r="1164" spans="1:14">
      <c r="A1164" s="113" t="s">
        <v>1401</v>
      </c>
      <c r="B1164" s="113" t="s">
        <v>388</v>
      </c>
      <c r="C1164" s="113">
        <v>1283</v>
      </c>
      <c r="D1164" s="113">
        <v>1320</v>
      </c>
      <c r="E1164" s="113">
        <v>1242</v>
      </c>
      <c r="F1164" s="113">
        <v>1295.0999999999999</v>
      </c>
      <c r="G1164" s="113">
        <v>1296</v>
      </c>
      <c r="H1164" s="113">
        <v>1284.05</v>
      </c>
      <c r="I1164" s="113">
        <v>354640</v>
      </c>
      <c r="J1164" s="113">
        <v>456736930.69999999</v>
      </c>
      <c r="K1164" s="115">
        <v>43399</v>
      </c>
      <c r="L1164" s="113">
        <v>19336</v>
      </c>
      <c r="M1164" s="113" t="s">
        <v>3371</v>
      </c>
      <c r="N1164" s="370"/>
    </row>
    <row r="1165" spans="1:14">
      <c r="A1165" s="113" t="s">
        <v>3122</v>
      </c>
      <c r="B1165" s="113" t="s">
        <v>388</v>
      </c>
      <c r="C1165" s="113">
        <v>1414.05</v>
      </c>
      <c r="D1165" s="113">
        <v>1415</v>
      </c>
      <c r="E1165" s="113">
        <v>1411</v>
      </c>
      <c r="F1165" s="113">
        <v>1412.15</v>
      </c>
      <c r="G1165" s="113">
        <v>1411</v>
      </c>
      <c r="H1165" s="113">
        <v>1412</v>
      </c>
      <c r="I1165" s="113">
        <v>1217</v>
      </c>
      <c r="J1165" s="113">
        <v>1719733.45</v>
      </c>
      <c r="K1165" s="115">
        <v>43399</v>
      </c>
      <c r="L1165" s="113">
        <v>40</v>
      </c>
      <c r="M1165" s="113" t="s">
        <v>3123</v>
      </c>
      <c r="N1165" s="370"/>
    </row>
    <row r="1166" spans="1:14">
      <c r="A1166" s="113" t="s">
        <v>3682</v>
      </c>
      <c r="B1166" s="113" t="s">
        <v>388</v>
      </c>
      <c r="C1166" s="113">
        <v>1018</v>
      </c>
      <c r="D1166" s="113">
        <v>1018</v>
      </c>
      <c r="E1166" s="113">
        <v>1016.9</v>
      </c>
      <c r="F1166" s="113">
        <v>1016.9</v>
      </c>
      <c r="G1166" s="113">
        <v>1016.9</v>
      </c>
      <c r="H1166" s="113">
        <v>1024</v>
      </c>
      <c r="I1166" s="113">
        <v>530</v>
      </c>
      <c r="J1166" s="113">
        <v>539507</v>
      </c>
      <c r="K1166" s="115">
        <v>43399</v>
      </c>
      <c r="L1166" s="113">
        <v>4</v>
      </c>
      <c r="M1166" s="113" t="s">
        <v>3683</v>
      </c>
      <c r="N1166" s="370"/>
    </row>
    <row r="1167" spans="1:14">
      <c r="A1167" s="113" t="s">
        <v>1907</v>
      </c>
      <c r="B1167" s="113" t="s">
        <v>388</v>
      </c>
      <c r="C1167" s="113">
        <v>720</v>
      </c>
      <c r="D1167" s="113">
        <v>720</v>
      </c>
      <c r="E1167" s="113">
        <v>675</v>
      </c>
      <c r="F1167" s="113">
        <v>686</v>
      </c>
      <c r="G1167" s="113">
        <v>685</v>
      </c>
      <c r="H1167" s="113">
        <v>717.75</v>
      </c>
      <c r="I1167" s="113">
        <v>85579</v>
      </c>
      <c r="J1167" s="113">
        <v>58979215.299999997</v>
      </c>
      <c r="K1167" s="115">
        <v>43399</v>
      </c>
      <c r="L1167" s="113">
        <v>10665</v>
      </c>
      <c r="M1167" s="113" t="s">
        <v>3372</v>
      </c>
      <c r="N1167" s="370"/>
    </row>
    <row r="1168" spans="1:14">
      <c r="A1168" s="113" t="s">
        <v>3373</v>
      </c>
      <c r="B1168" s="113" t="s">
        <v>388</v>
      </c>
      <c r="C1168" s="113">
        <v>185.75</v>
      </c>
      <c r="D1168" s="113">
        <v>188.4</v>
      </c>
      <c r="E1168" s="113">
        <v>182.1</v>
      </c>
      <c r="F1168" s="113">
        <v>184.8</v>
      </c>
      <c r="G1168" s="113">
        <v>185.25</v>
      </c>
      <c r="H1168" s="113">
        <v>186.55</v>
      </c>
      <c r="I1168" s="113">
        <v>62339</v>
      </c>
      <c r="J1168" s="113">
        <v>11564840.300000001</v>
      </c>
      <c r="K1168" s="115">
        <v>43399</v>
      </c>
      <c r="L1168" s="113">
        <v>1936</v>
      </c>
      <c r="M1168" s="113" t="s">
        <v>3374</v>
      </c>
      <c r="N1168" s="370"/>
    </row>
    <row r="1169" spans="1:14">
      <c r="A1169" s="113" t="s">
        <v>1402</v>
      </c>
      <c r="B1169" s="113" t="s">
        <v>388</v>
      </c>
      <c r="C1169" s="113">
        <v>355</v>
      </c>
      <c r="D1169" s="113">
        <v>355</v>
      </c>
      <c r="E1169" s="113">
        <v>343.15</v>
      </c>
      <c r="F1169" s="113">
        <v>346.75</v>
      </c>
      <c r="G1169" s="113">
        <v>348</v>
      </c>
      <c r="H1169" s="113">
        <v>355.85</v>
      </c>
      <c r="I1169" s="113">
        <v>370031</v>
      </c>
      <c r="J1169" s="113">
        <v>128630531.3</v>
      </c>
      <c r="K1169" s="115">
        <v>43399</v>
      </c>
      <c r="L1169" s="113">
        <v>6597</v>
      </c>
      <c r="M1169" s="113" t="s">
        <v>1403</v>
      </c>
      <c r="N1169" s="370"/>
    </row>
    <row r="1170" spans="1:14">
      <c r="A1170" s="113" t="s">
        <v>2087</v>
      </c>
      <c r="B1170" s="113" t="s">
        <v>388</v>
      </c>
      <c r="C1170" s="113">
        <v>326.2</v>
      </c>
      <c r="D1170" s="113">
        <v>334.3</v>
      </c>
      <c r="E1170" s="113">
        <v>322</v>
      </c>
      <c r="F1170" s="113">
        <v>328.45</v>
      </c>
      <c r="G1170" s="113">
        <v>326.2</v>
      </c>
      <c r="H1170" s="113">
        <v>331.05</v>
      </c>
      <c r="I1170" s="113">
        <v>24765</v>
      </c>
      <c r="J1170" s="113">
        <v>8127283.2000000002</v>
      </c>
      <c r="K1170" s="115">
        <v>43399</v>
      </c>
      <c r="L1170" s="113">
        <v>997</v>
      </c>
      <c r="M1170" s="113" t="s">
        <v>2089</v>
      </c>
      <c r="N1170" s="370"/>
    </row>
    <row r="1171" spans="1:14">
      <c r="A1171" s="113" t="s">
        <v>1404</v>
      </c>
      <c r="B1171" s="113" t="s">
        <v>2767</v>
      </c>
      <c r="C1171" s="113">
        <v>160</v>
      </c>
      <c r="D1171" s="113">
        <v>171.8</v>
      </c>
      <c r="E1171" s="113">
        <v>160</v>
      </c>
      <c r="F1171" s="113">
        <v>168.8</v>
      </c>
      <c r="G1171" s="113">
        <v>168</v>
      </c>
      <c r="H1171" s="113">
        <v>163.65</v>
      </c>
      <c r="I1171" s="113">
        <v>344415</v>
      </c>
      <c r="J1171" s="113">
        <v>57356699.5</v>
      </c>
      <c r="K1171" s="115">
        <v>43399</v>
      </c>
      <c r="L1171" s="113">
        <v>4817</v>
      </c>
      <c r="M1171" s="113" t="s">
        <v>1405</v>
      </c>
      <c r="N1171" s="370"/>
    </row>
    <row r="1172" spans="1:14">
      <c r="A1172" s="113" t="s">
        <v>2741</v>
      </c>
      <c r="B1172" s="113" t="s">
        <v>2767</v>
      </c>
      <c r="C1172" s="113">
        <v>1.35</v>
      </c>
      <c r="D1172" s="113">
        <v>1.4</v>
      </c>
      <c r="E1172" s="113">
        <v>1.35</v>
      </c>
      <c r="F1172" s="113">
        <v>1.4</v>
      </c>
      <c r="G1172" s="113">
        <v>1.4</v>
      </c>
      <c r="H1172" s="113">
        <v>1.35</v>
      </c>
      <c r="I1172" s="113">
        <v>40119</v>
      </c>
      <c r="J1172" s="113">
        <v>56156.6</v>
      </c>
      <c r="K1172" s="115">
        <v>43399</v>
      </c>
      <c r="L1172" s="113">
        <v>56</v>
      </c>
      <c r="M1172" s="113" t="s">
        <v>2742</v>
      </c>
      <c r="N1172" s="370"/>
    </row>
    <row r="1173" spans="1:14">
      <c r="A1173" s="113" t="s">
        <v>1406</v>
      </c>
      <c r="B1173" s="113" t="s">
        <v>388</v>
      </c>
      <c r="C1173" s="113">
        <v>567</v>
      </c>
      <c r="D1173" s="113">
        <v>568.95000000000005</v>
      </c>
      <c r="E1173" s="113">
        <v>565.1</v>
      </c>
      <c r="F1173" s="113">
        <v>566.79999999999995</v>
      </c>
      <c r="G1173" s="113">
        <v>566.54999999999995</v>
      </c>
      <c r="H1173" s="113">
        <v>565.35</v>
      </c>
      <c r="I1173" s="113">
        <v>204817</v>
      </c>
      <c r="J1173" s="113">
        <v>116049567.25</v>
      </c>
      <c r="K1173" s="115">
        <v>43399</v>
      </c>
      <c r="L1173" s="113">
        <v>6801</v>
      </c>
      <c r="M1173" s="113" t="s">
        <v>1407</v>
      </c>
      <c r="N1173" s="370"/>
    </row>
    <row r="1174" spans="1:14">
      <c r="A1174" s="113" t="s">
        <v>2868</v>
      </c>
      <c r="B1174" s="113" t="s">
        <v>2767</v>
      </c>
      <c r="C1174" s="113">
        <v>0.15</v>
      </c>
      <c r="D1174" s="113">
        <v>0.2</v>
      </c>
      <c r="E1174" s="113">
        <v>0.1</v>
      </c>
      <c r="F1174" s="113">
        <v>0.1</v>
      </c>
      <c r="G1174" s="113">
        <v>0.1</v>
      </c>
      <c r="H1174" s="113">
        <v>0.15</v>
      </c>
      <c r="I1174" s="113">
        <v>220686</v>
      </c>
      <c r="J1174" s="113">
        <v>26866.35</v>
      </c>
      <c r="K1174" s="115">
        <v>43399</v>
      </c>
      <c r="L1174" s="113">
        <v>61</v>
      </c>
      <c r="M1174" s="113" t="s">
        <v>2869</v>
      </c>
      <c r="N1174" s="370"/>
    </row>
    <row r="1175" spans="1:14">
      <c r="A1175" s="113" t="s">
        <v>1408</v>
      </c>
      <c r="B1175" s="113" t="s">
        <v>2767</v>
      </c>
      <c r="C1175" s="113">
        <v>22.45</v>
      </c>
      <c r="D1175" s="113">
        <v>23.15</v>
      </c>
      <c r="E1175" s="113">
        <v>22.05</v>
      </c>
      <c r="F1175" s="113">
        <v>23.15</v>
      </c>
      <c r="G1175" s="113">
        <v>23.15</v>
      </c>
      <c r="H1175" s="113">
        <v>22.05</v>
      </c>
      <c r="I1175" s="113">
        <v>7722</v>
      </c>
      <c r="J1175" s="113">
        <v>175055.35</v>
      </c>
      <c r="K1175" s="115">
        <v>43399</v>
      </c>
      <c r="L1175" s="113">
        <v>49</v>
      </c>
      <c r="M1175" s="113" t="s">
        <v>1409</v>
      </c>
      <c r="N1175" s="370"/>
    </row>
    <row r="1176" spans="1:14">
      <c r="A1176" s="113" t="s">
        <v>1410</v>
      </c>
      <c r="B1176" s="113" t="s">
        <v>2767</v>
      </c>
      <c r="C1176" s="113">
        <v>36.75</v>
      </c>
      <c r="D1176" s="113">
        <v>38.6</v>
      </c>
      <c r="E1176" s="113">
        <v>36.75</v>
      </c>
      <c r="F1176" s="113">
        <v>38.6</v>
      </c>
      <c r="G1176" s="113">
        <v>38.6</v>
      </c>
      <c r="H1176" s="113">
        <v>36.799999999999997</v>
      </c>
      <c r="I1176" s="113">
        <v>28019</v>
      </c>
      <c r="J1176" s="113">
        <v>1078798</v>
      </c>
      <c r="K1176" s="115">
        <v>43399</v>
      </c>
      <c r="L1176" s="113">
        <v>57</v>
      </c>
      <c r="M1176" s="113" t="s">
        <v>1411</v>
      </c>
      <c r="N1176" s="370"/>
    </row>
    <row r="1177" spans="1:14">
      <c r="A1177" s="113" t="s">
        <v>1412</v>
      </c>
      <c r="B1177" s="113" t="s">
        <v>388</v>
      </c>
      <c r="C1177" s="113">
        <v>172</v>
      </c>
      <c r="D1177" s="113">
        <v>173.35</v>
      </c>
      <c r="E1177" s="113">
        <v>165.05</v>
      </c>
      <c r="F1177" s="113">
        <v>166.9</v>
      </c>
      <c r="G1177" s="113">
        <v>165.05</v>
      </c>
      <c r="H1177" s="113">
        <v>172.35</v>
      </c>
      <c r="I1177" s="113">
        <v>201246</v>
      </c>
      <c r="J1177" s="113">
        <v>34125496.600000001</v>
      </c>
      <c r="K1177" s="115">
        <v>43399</v>
      </c>
      <c r="L1177" s="113">
        <v>4208</v>
      </c>
      <c r="M1177" s="113" t="s">
        <v>1413</v>
      </c>
      <c r="N1177" s="370"/>
    </row>
    <row r="1178" spans="1:14">
      <c r="A1178" s="113" t="s">
        <v>1414</v>
      </c>
      <c r="B1178" s="113" t="s">
        <v>2767</v>
      </c>
      <c r="C1178" s="113">
        <v>25.75</v>
      </c>
      <c r="D1178" s="113">
        <v>27.3</v>
      </c>
      <c r="E1178" s="113">
        <v>25.5</v>
      </c>
      <c r="F1178" s="113">
        <v>26.55</v>
      </c>
      <c r="G1178" s="113">
        <v>26.55</v>
      </c>
      <c r="H1178" s="113">
        <v>26</v>
      </c>
      <c r="I1178" s="113">
        <v>22160</v>
      </c>
      <c r="J1178" s="113">
        <v>586440.35</v>
      </c>
      <c r="K1178" s="115">
        <v>43399</v>
      </c>
      <c r="L1178" s="113">
        <v>76</v>
      </c>
      <c r="M1178" s="113" t="s">
        <v>1415</v>
      </c>
      <c r="N1178" s="370"/>
    </row>
    <row r="1179" spans="1:14">
      <c r="A1179" s="113" t="s">
        <v>3375</v>
      </c>
      <c r="B1179" s="113" t="s">
        <v>388</v>
      </c>
      <c r="C1179" s="113">
        <v>92.65</v>
      </c>
      <c r="D1179" s="113">
        <v>92.95</v>
      </c>
      <c r="E1179" s="113">
        <v>86.5</v>
      </c>
      <c r="F1179" s="113">
        <v>90.65</v>
      </c>
      <c r="G1179" s="113">
        <v>90.6</v>
      </c>
      <c r="H1179" s="113">
        <v>90</v>
      </c>
      <c r="I1179" s="113">
        <v>25627</v>
      </c>
      <c r="J1179" s="113">
        <v>2314085.1</v>
      </c>
      <c r="K1179" s="115">
        <v>43399</v>
      </c>
      <c r="L1179" s="113">
        <v>448</v>
      </c>
      <c r="M1179" s="113" t="s">
        <v>3376</v>
      </c>
      <c r="N1179" s="370"/>
    </row>
    <row r="1180" spans="1:14">
      <c r="A1180" s="113" t="s">
        <v>214</v>
      </c>
      <c r="B1180" s="113" t="s">
        <v>388</v>
      </c>
      <c r="C1180" s="113">
        <v>561.4</v>
      </c>
      <c r="D1180" s="113">
        <v>578.20000000000005</v>
      </c>
      <c r="E1180" s="113">
        <v>556</v>
      </c>
      <c r="F1180" s="113">
        <v>561.29999999999995</v>
      </c>
      <c r="G1180" s="113">
        <v>565</v>
      </c>
      <c r="H1180" s="113">
        <v>571.1</v>
      </c>
      <c r="I1180" s="113">
        <v>275502</v>
      </c>
      <c r="J1180" s="113">
        <v>155464142.5</v>
      </c>
      <c r="K1180" s="115">
        <v>43399</v>
      </c>
      <c r="L1180" s="113">
        <v>10642</v>
      </c>
      <c r="M1180" s="113" t="s">
        <v>1416</v>
      </c>
      <c r="N1180" s="370"/>
    </row>
    <row r="1181" spans="1:14">
      <c r="A1181" s="113" t="s">
        <v>1417</v>
      </c>
      <c r="B1181" s="113" t="s">
        <v>388</v>
      </c>
      <c r="C1181" s="113">
        <v>184.65</v>
      </c>
      <c r="D1181" s="113">
        <v>188.95</v>
      </c>
      <c r="E1181" s="113">
        <v>183.2</v>
      </c>
      <c r="F1181" s="113">
        <v>185.4</v>
      </c>
      <c r="G1181" s="113">
        <v>185.4</v>
      </c>
      <c r="H1181" s="113">
        <v>184.35</v>
      </c>
      <c r="I1181" s="113">
        <v>13425</v>
      </c>
      <c r="J1181" s="113">
        <v>2499011.65</v>
      </c>
      <c r="K1181" s="115">
        <v>43399</v>
      </c>
      <c r="L1181" s="113">
        <v>416</v>
      </c>
      <c r="M1181" s="113" t="s">
        <v>1418</v>
      </c>
      <c r="N1181" s="370"/>
    </row>
    <row r="1182" spans="1:14">
      <c r="A1182" s="113" t="s">
        <v>1419</v>
      </c>
      <c r="B1182" s="113" t="s">
        <v>388</v>
      </c>
      <c r="C1182" s="113">
        <v>293</v>
      </c>
      <c r="D1182" s="113">
        <v>293.05</v>
      </c>
      <c r="E1182" s="113">
        <v>262.64999999999998</v>
      </c>
      <c r="F1182" s="113">
        <v>287</v>
      </c>
      <c r="G1182" s="113">
        <v>285</v>
      </c>
      <c r="H1182" s="113">
        <v>293</v>
      </c>
      <c r="I1182" s="113">
        <v>15280</v>
      </c>
      <c r="J1182" s="113">
        <v>4339966.45</v>
      </c>
      <c r="K1182" s="115">
        <v>43399</v>
      </c>
      <c r="L1182" s="113">
        <v>501</v>
      </c>
      <c r="M1182" s="113" t="s">
        <v>1420</v>
      </c>
      <c r="N1182" s="370"/>
    </row>
    <row r="1183" spans="1:14">
      <c r="A1183" s="113" t="s">
        <v>3700</v>
      </c>
      <c r="B1183" s="113" t="s">
        <v>2767</v>
      </c>
      <c r="C1183" s="113">
        <v>3.5</v>
      </c>
      <c r="D1183" s="113">
        <v>3.5</v>
      </c>
      <c r="E1183" s="113">
        <v>3.5</v>
      </c>
      <c r="F1183" s="113">
        <v>3.5</v>
      </c>
      <c r="G1183" s="113">
        <v>3.5</v>
      </c>
      <c r="H1183" s="113">
        <v>3.5</v>
      </c>
      <c r="I1183" s="113">
        <v>1</v>
      </c>
      <c r="J1183" s="113">
        <v>3.5</v>
      </c>
      <c r="K1183" s="115">
        <v>43399</v>
      </c>
      <c r="L1183" s="113">
        <v>1</v>
      </c>
      <c r="M1183" s="113" t="s">
        <v>3701</v>
      </c>
      <c r="N1183" s="370"/>
    </row>
    <row r="1184" spans="1:14">
      <c r="A1184" s="113" t="s">
        <v>1421</v>
      </c>
      <c r="B1184" s="113" t="s">
        <v>388</v>
      </c>
      <c r="C1184" s="113">
        <v>113.05</v>
      </c>
      <c r="D1184" s="113">
        <v>116</v>
      </c>
      <c r="E1184" s="113">
        <v>109</v>
      </c>
      <c r="F1184" s="113">
        <v>111.45</v>
      </c>
      <c r="G1184" s="113">
        <v>111</v>
      </c>
      <c r="H1184" s="113">
        <v>114.7</v>
      </c>
      <c r="I1184" s="113">
        <v>92900</v>
      </c>
      <c r="J1184" s="113">
        <v>10346150.449999999</v>
      </c>
      <c r="K1184" s="115">
        <v>43399</v>
      </c>
      <c r="L1184" s="113">
        <v>1232</v>
      </c>
      <c r="M1184" s="113" t="s">
        <v>1422</v>
      </c>
      <c r="N1184" s="370"/>
    </row>
    <row r="1185" spans="1:14">
      <c r="A1185" s="113" t="s">
        <v>1423</v>
      </c>
      <c r="B1185" s="113" t="s">
        <v>2767</v>
      </c>
      <c r="C1185" s="113">
        <v>3.95</v>
      </c>
      <c r="D1185" s="113">
        <v>3.95</v>
      </c>
      <c r="E1185" s="113">
        <v>3.8</v>
      </c>
      <c r="F1185" s="113">
        <v>3.85</v>
      </c>
      <c r="G1185" s="113">
        <v>3.85</v>
      </c>
      <c r="H1185" s="113">
        <v>3.95</v>
      </c>
      <c r="I1185" s="113">
        <v>66457</v>
      </c>
      <c r="J1185" s="113">
        <v>256049.75</v>
      </c>
      <c r="K1185" s="115">
        <v>43399</v>
      </c>
      <c r="L1185" s="113">
        <v>101</v>
      </c>
      <c r="M1185" s="113" t="s">
        <v>1424</v>
      </c>
      <c r="N1185" s="370"/>
    </row>
    <row r="1186" spans="1:14">
      <c r="A1186" s="113" t="s">
        <v>1425</v>
      </c>
      <c r="B1186" s="113" t="s">
        <v>388</v>
      </c>
      <c r="C1186" s="113">
        <v>454.15</v>
      </c>
      <c r="D1186" s="113">
        <v>455</v>
      </c>
      <c r="E1186" s="113">
        <v>450</v>
      </c>
      <c r="F1186" s="113">
        <v>451.1</v>
      </c>
      <c r="G1186" s="113">
        <v>450</v>
      </c>
      <c r="H1186" s="113">
        <v>452.5</v>
      </c>
      <c r="I1186" s="113">
        <v>255</v>
      </c>
      <c r="J1186" s="113">
        <v>115348.15</v>
      </c>
      <c r="K1186" s="115">
        <v>43399</v>
      </c>
      <c r="L1186" s="113">
        <v>24</v>
      </c>
      <c r="M1186" s="113" t="s">
        <v>1426</v>
      </c>
      <c r="N1186" s="370"/>
    </row>
    <row r="1187" spans="1:14">
      <c r="A1187" s="113" t="s">
        <v>1427</v>
      </c>
      <c r="B1187" s="113" t="s">
        <v>388</v>
      </c>
      <c r="C1187" s="113">
        <v>1389</v>
      </c>
      <c r="D1187" s="113">
        <v>1389</v>
      </c>
      <c r="E1187" s="113">
        <v>1331.95</v>
      </c>
      <c r="F1187" s="113">
        <v>1342.85</v>
      </c>
      <c r="G1187" s="113">
        <v>1341</v>
      </c>
      <c r="H1187" s="113">
        <v>1385.6</v>
      </c>
      <c r="I1187" s="113">
        <v>3947</v>
      </c>
      <c r="J1187" s="113">
        <v>5304566.55</v>
      </c>
      <c r="K1187" s="115">
        <v>43399</v>
      </c>
      <c r="L1187" s="113">
        <v>608</v>
      </c>
      <c r="M1187" s="113" t="s">
        <v>1428</v>
      </c>
      <c r="N1187" s="370"/>
    </row>
    <row r="1188" spans="1:14">
      <c r="A1188" s="113" t="s">
        <v>1429</v>
      </c>
      <c r="B1188" s="113" t="s">
        <v>388</v>
      </c>
      <c r="C1188" s="113">
        <v>819.85</v>
      </c>
      <c r="D1188" s="113">
        <v>825</v>
      </c>
      <c r="E1188" s="113">
        <v>811.9</v>
      </c>
      <c r="F1188" s="113">
        <v>824.8</v>
      </c>
      <c r="G1188" s="113">
        <v>824</v>
      </c>
      <c r="H1188" s="113">
        <v>815.55</v>
      </c>
      <c r="I1188" s="113">
        <v>2045</v>
      </c>
      <c r="J1188" s="113">
        <v>1684820.9</v>
      </c>
      <c r="K1188" s="115">
        <v>43399</v>
      </c>
      <c r="L1188" s="113">
        <v>69</v>
      </c>
      <c r="M1188" s="113" t="s">
        <v>1430</v>
      </c>
      <c r="N1188" s="370"/>
    </row>
    <row r="1189" spans="1:14">
      <c r="A1189" s="113" t="s">
        <v>1431</v>
      </c>
      <c r="B1189" s="113" t="s">
        <v>388</v>
      </c>
      <c r="C1189" s="113">
        <v>631</v>
      </c>
      <c r="D1189" s="113">
        <v>702.5</v>
      </c>
      <c r="E1189" s="113">
        <v>621.5</v>
      </c>
      <c r="F1189" s="113">
        <v>692.2</v>
      </c>
      <c r="G1189" s="113">
        <v>686.2</v>
      </c>
      <c r="H1189" s="113">
        <v>618.29999999999995</v>
      </c>
      <c r="I1189" s="113">
        <v>4176782</v>
      </c>
      <c r="J1189" s="113">
        <v>2824388471.1500001</v>
      </c>
      <c r="K1189" s="115">
        <v>43399</v>
      </c>
      <c r="L1189" s="113">
        <v>91790</v>
      </c>
      <c r="M1189" s="113" t="s">
        <v>1432</v>
      </c>
      <c r="N1189" s="370"/>
    </row>
    <row r="1190" spans="1:14">
      <c r="A1190" s="113" t="s">
        <v>1433</v>
      </c>
      <c r="B1190" s="113" t="s">
        <v>388</v>
      </c>
      <c r="C1190" s="113">
        <v>519</v>
      </c>
      <c r="D1190" s="113">
        <v>525</v>
      </c>
      <c r="E1190" s="113">
        <v>500.75</v>
      </c>
      <c r="F1190" s="113">
        <v>521.54999999999995</v>
      </c>
      <c r="G1190" s="113">
        <v>518</v>
      </c>
      <c r="H1190" s="113">
        <v>516.15</v>
      </c>
      <c r="I1190" s="113">
        <v>8543</v>
      </c>
      <c r="J1190" s="113">
        <v>4403892.1500000004</v>
      </c>
      <c r="K1190" s="115">
        <v>43399</v>
      </c>
      <c r="L1190" s="113">
        <v>1298</v>
      </c>
      <c r="M1190" s="113" t="s">
        <v>1434</v>
      </c>
      <c r="N1190" s="370"/>
    </row>
    <row r="1191" spans="1:14">
      <c r="A1191" s="113" t="s">
        <v>1939</v>
      </c>
      <c r="B1191" s="113" t="s">
        <v>388</v>
      </c>
      <c r="C1191" s="113">
        <v>500</v>
      </c>
      <c r="D1191" s="113">
        <v>507.3</v>
      </c>
      <c r="E1191" s="113">
        <v>486.3</v>
      </c>
      <c r="F1191" s="113">
        <v>498.9</v>
      </c>
      <c r="G1191" s="113">
        <v>494</v>
      </c>
      <c r="H1191" s="113">
        <v>493.8</v>
      </c>
      <c r="I1191" s="113">
        <v>2373225</v>
      </c>
      <c r="J1191" s="113">
        <v>1186872345.7</v>
      </c>
      <c r="K1191" s="115">
        <v>43399</v>
      </c>
      <c r="L1191" s="113">
        <v>40126</v>
      </c>
      <c r="M1191" s="113" t="s">
        <v>3086</v>
      </c>
      <c r="N1191" s="370"/>
    </row>
    <row r="1192" spans="1:14">
      <c r="A1192" s="113" t="s">
        <v>1435</v>
      </c>
      <c r="B1192" s="113" t="s">
        <v>388</v>
      </c>
      <c r="C1192" s="113">
        <v>58</v>
      </c>
      <c r="D1192" s="113">
        <v>58.35</v>
      </c>
      <c r="E1192" s="113">
        <v>56.75</v>
      </c>
      <c r="F1192" s="113">
        <v>57.1</v>
      </c>
      <c r="G1192" s="113">
        <v>56.8</v>
      </c>
      <c r="H1192" s="113">
        <v>58.05</v>
      </c>
      <c r="I1192" s="113">
        <v>491823</v>
      </c>
      <c r="J1192" s="113">
        <v>28289110.199999999</v>
      </c>
      <c r="K1192" s="115">
        <v>43399</v>
      </c>
      <c r="L1192" s="113">
        <v>3815</v>
      </c>
      <c r="M1192" s="113" t="s">
        <v>3377</v>
      </c>
      <c r="N1192" s="370"/>
    </row>
    <row r="1193" spans="1:14">
      <c r="A1193" s="113" t="s">
        <v>131</v>
      </c>
      <c r="B1193" s="113" t="s">
        <v>388</v>
      </c>
      <c r="C1193" s="113">
        <v>10.35</v>
      </c>
      <c r="D1193" s="113">
        <v>10.4</v>
      </c>
      <c r="E1193" s="113">
        <v>9.8000000000000007</v>
      </c>
      <c r="F1193" s="113">
        <v>10</v>
      </c>
      <c r="G1193" s="113">
        <v>10.050000000000001</v>
      </c>
      <c r="H1193" s="113">
        <v>10.35</v>
      </c>
      <c r="I1193" s="113">
        <v>52165776</v>
      </c>
      <c r="J1193" s="113">
        <v>523044744.75</v>
      </c>
      <c r="K1193" s="115">
        <v>43399</v>
      </c>
      <c r="L1193" s="113">
        <v>32760</v>
      </c>
      <c r="M1193" s="113" t="s">
        <v>3378</v>
      </c>
      <c r="N1193" s="370"/>
    </row>
    <row r="1194" spans="1:14">
      <c r="A1194" s="113" t="s">
        <v>132</v>
      </c>
      <c r="B1194" s="113" t="s">
        <v>388</v>
      </c>
      <c r="C1194" s="113">
        <v>107.05</v>
      </c>
      <c r="D1194" s="113">
        <v>107.6</v>
      </c>
      <c r="E1194" s="113">
        <v>103.7</v>
      </c>
      <c r="F1194" s="113">
        <v>107</v>
      </c>
      <c r="G1194" s="113">
        <v>106.5</v>
      </c>
      <c r="H1194" s="113">
        <v>107</v>
      </c>
      <c r="I1194" s="113">
        <v>4609062</v>
      </c>
      <c r="J1194" s="113">
        <v>489215097.05000001</v>
      </c>
      <c r="K1194" s="115">
        <v>43399</v>
      </c>
      <c r="L1194" s="113">
        <v>35247</v>
      </c>
      <c r="M1194" s="113" t="s">
        <v>3379</v>
      </c>
      <c r="N1194" s="370"/>
    </row>
    <row r="1195" spans="1:14">
      <c r="A1195" s="113" t="s">
        <v>1437</v>
      </c>
      <c r="B1195" s="113" t="s">
        <v>388</v>
      </c>
      <c r="C1195" s="113">
        <v>83.9</v>
      </c>
      <c r="D1195" s="113">
        <v>83.9</v>
      </c>
      <c r="E1195" s="113">
        <v>81</v>
      </c>
      <c r="F1195" s="113">
        <v>83</v>
      </c>
      <c r="G1195" s="113">
        <v>82.9</v>
      </c>
      <c r="H1195" s="113">
        <v>82.1</v>
      </c>
      <c r="I1195" s="113">
        <v>160424</v>
      </c>
      <c r="J1195" s="113">
        <v>13272952.800000001</v>
      </c>
      <c r="K1195" s="115">
        <v>43399</v>
      </c>
      <c r="L1195" s="113">
        <v>2573</v>
      </c>
      <c r="M1195" s="113" t="s">
        <v>1438</v>
      </c>
      <c r="N1195" s="370"/>
    </row>
    <row r="1196" spans="1:14">
      <c r="A1196" s="113" t="s">
        <v>1439</v>
      </c>
      <c r="B1196" s="113" t="s">
        <v>2767</v>
      </c>
      <c r="C1196" s="113">
        <v>17.05</v>
      </c>
      <c r="D1196" s="113">
        <v>17.05</v>
      </c>
      <c r="E1196" s="113">
        <v>16.5</v>
      </c>
      <c r="F1196" s="113">
        <v>16.95</v>
      </c>
      <c r="G1196" s="113">
        <v>17</v>
      </c>
      <c r="H1196" s="113">
        <v>17.25</v>
      </c>
      <c r="I1196" s="113">
        <v>15399</v>
      </c>
      <c r="J1196" s="113">
        <v>260424.05</v>
      </c>
      <c r="K1196" s="115">
        <v>43399</v>
      </c>
      <c r="L1196" s="113">
        <v>53</v>
      </c>
      <c r="M1196" s="113" t="s">
        <v>1440</v>
      </c>
      <c r="N1196" s="370"/>
    </row>
    <row r="1197" spans="1:14">
      <c r="A1197" s="113" t="s">
        <v>3019</v>
      </c>
      <c r="B1197" s="113" t="s">
        <v>2767</v>
      </c>
      <c r="C1197" s="113">
        <v>2.7</v>
      </c>
      <c r="D1197" s="113">
        <v>2.7</v>
      </c>
      <c r="E1197" s="113">
        <v>2.7</v>
      </c>
      <c r="F1197" s="113">
        <v>2.7</v>
      </c>
      <c r="G1197" s="113">
        <v>2.7</v>
      </c>
      <c r="H1197" s="113">
        <v>2.7</v>
      </c>
      <c r="I1197" s="113">
        <v>101</v>
      </c>
      <c r="J1197" s="113">
        <v>272.7</v>
      </c>
      <c r="K1197" s="115">
        <v>43399</v>
      </c>
      <c r="L1197" s="113">
        <v>3</v>
      </c>
      <c r="M1197" s="113" t="s">
        <v>3020</v>
      </c>
      <c r="N1197" s="370"/>
    </row>
    <row r="1198" spans="1:14">
      <c r="A1198" s="113" t="s">
        <v>1441</v>
      </c>
      <c r="B1198" s="113" t="s">
        <v>388</v>
      </c>
      <c r="C1198" s="113">
        <v>737.05</v>
      </c>
      <c r="D1198" s="113">
        <v>745.8</v>
      </c>
      <c r="E1198" s="113">
        <v>737</v>
      </c>
      <c r="F1198" s="113">
        <v>740.5</v>
      </c>
      <c r="G1198" s="113">
        <v>740</v>
      </c>
      <c r="H1198" s="113">
        <v>744.25</v>
      </c>
      <c r="I1198" s="113">
        <v>6818</v>
      </c>
      <c r="J1198" s="113">
        <v>5046995.5999999996</v>
      </c>
      <c r="K1198" s="115">
        <v>43399</v>
      </c>
      <c r="L1198" s="113">
        <v>1414</v>
      </c>
      <c r="M1198" s="113" t="s">
        <v>1442</v>
      </c>
      <c r="N1198" s="370"/>
    </row>
    <row r="1199" spans="1:14">
      <c r="A1199" s="113" t="s">
        <v>133</v>
      </c>
      <c r="B1199" s="113" t="s">
        <v>388</v>
      </c>
      <c r="C1199" s="113">
        <v>232.9</v>
      </c>
      <c r="D1199" s="113">
        <v>234</v>
      </c>
      <c r="E1199" s="113">
        <v>221.6</v>
      </c>
      <c r="F1199" s="113">
        <v>224.2</v>
      </c>
      <c r="G1199" s="113">
        <v>223.5</v>
      </c>
      <c r="H1199" s="113">
        <v>233.35</v>
      </c>
      <c r="I1199" s="113">
        <v>7968507</v>
      </c>
      <c r="J1199" s="113">
        <v>1812436392.7</v>
      </c>
      <c r="K1199" s="115">
        <v>43399</v>
      </c>
      <c r="L1199" s="113">
        <v>66759</v>
      </c>
      <c r="M1199" s="113" t="s">
        <v>1443</v>
      </c>
      <c r="N1199" s="370"/>
    </row>
    <row r="1200" spans="1:14">
      <c r="A1200" s="113" t="s">
        <v>2914</v>
      </c>
      <c r="B1200" s="113" t="s">
        <v>388</v>
      </c>
      <c r="C1200" s="113">
        <v>105</v>
      </c>
      <c r="D1200" s="113">
        <v>106.02</v>
      </c>
      <c r="E1200" s="113">
        <v>105</v>
      </c>
      <c r="F1200" s="113">
        <v>105.42</v>
      </c>
      <c r="G1200" s="113">
        <v>105.42</v>
      </c>
      <c r="H1200" s="113">
        <v>106.18</v>
      </c>
      <c r="I1200" s="113">
        <v>88</v>
      </c>
      <c r="J1200" s="113">
        <v>9272.92</v>
      </c>
      <c r="K1200" s="115">
        <v>43399</v>
      </c>
      <c r="L1200" s="113">
        <v>10</v>
      </c>
      <c r="M1200" s="113" t="s">
        <v>2915</v>
      </c>
      <c r="N1200" s="370"/>
    </row>
    <row r="1201" spans="1:14">
      <c r="A1201" s="113" t="s">
        <v>2288</v>
      </c>
      <c r="B1201" s="113" t="s">
        <v>388</v>
      </c>
      <c r="C1201" s="113">
        <v>47.5</v>
      </c>
      <c r="D1201" s="113">
        <v>47.6</v>
      </c>
      <c r="E1201" s="113">
        <v>46.85</v>
      </c>
      <c r="F1201" s="113">
        <v>47.25</v>
      </c>
      <c r="G1201" s="113">
        <v>47.25</v>
      </c>
      <c r="H1201" s="113">
        <v>47.53</v>
      </c>
      <c r="I1201" s="113">
        <v>929</v>
      </c>
      <c r="J1201" s="113">
        <v>43938.8</v>
      </c>
      <c r="K1201" s="115">
        <v>43399</v>
      </c>
      <c r="L1201" s="113">
        <v>29</v>
      </c>
      <c r="M1201" s="113" t="s">
        <v>2289</v>
      </c>
      <c r="N1201" s="370"/>
    </row>
    <row r="1202" spans="1:14">
      <c r="A1202" s="113" t="s">
        <v>2980</v>
      </c>
      <c r="B1202" s="113" t="s">
        <v>388</v>
      </c>
      <c r="C1202" s="113">
        <v>27.5</v>
      </c>
      <c r="D1202" s="113">
        <v>27.59</v>
      </c>
      <c r="E1202" s="113">
        <v>27.39</v>
      </c>
      <c r="F1202" s="113">
        <v>27.45</v>
      </c>
      <c r="G1202" s="113">
        <v>27.45</v>
      </c>
      <c r="H1202" s="113">
        <v>27.67</v>
      </c>
      <c r="I1202" s="113">
        <v>1144</v>
      </c>
      <c r="J1202" s="113">
        <v>31452.85</v>
      </c>
      <c r="K1202" s="115">
        <v>43399</v>
      </c>
      <c r="L1202" s="113">
        <v>11</v>
      </c>
      <c r="M1202" s="113" t="s">
        <v>2981</v>
      </c>
      <c r="N1202" s="370"/>
    </row>
    <row r="1203" spans="1:14">
      <c r="A1203" s="113" t="s">
        <v>134</v>
      </c>
      <c r="B1203" s="113" t="s">
        <v>388</v>
      </c>
      <c r="C1203" s="113">
        <v>1032.9000000000001</v>
      </c>
      <c r="D1203" s="113">
        <v>1057</v>
      </c>
      <c r="E1203" s="113">
        <v>1022</v>
      </c>
      <c r="F1203" s="113">
        <v>1044.9000000000001</v>
      </c>
      <c r="G1203" s="113">
        <v>1042.45</v>
      </c>
      <c r="H1203" s="113">
        <v>1030.8</v>
      </c>
      <c r="I1203" s="113">
        <v>9182613</v>
      </c>
      <c r="J1203" s="113">
        <v>9577513897.2999992</v>
      </c>
      <c r="K1203" s="115">
        <v>43399</v>
      </c>
      <c r="L1203" s="113">
        <v>214886</v>
      </c>
      <c r="M1203" s="113" t="s">
        <v>1444</v>
      </c>
      <c r="N1203" s="370"/>
    </row>
    <row r="1204" spans="1:14">
      <c r="A1204" s="113" t="s">
        <v>1445</v>
      </c>
      <c r="B1204" s="113" t="s">
        <v>388</v>
      </c>
      <c r="C1204" s="113">
        <v>32</v>
      </c>
      <c r="D1204" s="113">
        <v>32</v>
      </c>
      <c r="E1204" s="113">
        <v>31</v>
      </c>
      <c r="F1204" s="113">
        <v>31.15</v>
      </c>
      <c r="G1204" s="113">
        <v>31.3</v>
      </c>
      <c r="H1204" s="113">
        <v>31.35</v>
      </c>
      <c r="I1204" s="113">
        <v>278773</v>
      </c>
      <c r="J1204" s="113">
        <v>8699195.0999999996</v>
      </c>
      <c r="K1204" s="115">
        <v>43399</v>
      </c>
      <c r="L1204" s="113">
        <v>765</v>
      </c>
      <c r="M1204" s="113" t="s">
        <v>1446</v>
      </c>
      <c r="N1204" s="370"/>
    </row>
    <row r="1205" spans="1:14">
      <c r="A1205" s="113" t="s">
        <v>135</v>
      </c>
      <c r="B1205" s="113" t="s">
        <v>388</v>
      </c>
      <c r="C1205" s="113">
        <v>338.6</v>
      </c>
      <c r="D1205" s="113">
        <v>341.75</v>
      </c>
      <c r="E1205" s="113">
        <v>327.60000000000002</v>
      </c>
      <c r="F1205" s="113">
        <v>331.7</v>
      </c>
      <c r="G1205" s="113">
        <v>331.1</v>
      </c>
      <c r="H1205" s="113">
        <v>341.95</v>
      </c>
      <c r="I1205" s="113">
        <v>3047599</v>
      </c>
      <c r="J1205" s="113">
        <v>1015749072.95</v>
      </c>
      <c r="K1205" s="115">
        <v>43399</v>
      </c>
      <c r="L1205" s="113">
        <v>34517</v>
      </c>
      <c r="M1205" s="113" t="s">
        <v>1447</v>
      </c>
      <c r="N1205" s="370"/>
    </row>
    <row r="1206" spans="1:14">
      <c r="A1206" s="113" t="s">
        <v>2960</v>
      </c>
      <c r="B1206" s="113" t="s">
        <v>388</v>
      </c>
      <c r="C1206" s="113">
        <v>565</v>
      </c>
      <c r="D1206" s="113">
        <v>565</v>
      </c>
      <c r="E1206" s="113">
        <v>502.5</v>
      </c>
      <c r="F1206" s="113">
        <v>504.66</v>
      </c>
      <c r="G1206" s="113">
        <v>504.32</v>
      </c>
      <c r="H1206" s="113">
        <v>508.92</v>
      </c>
      <c r="I1206" s="113">
        <v>2704</v>
      </c>
      <c r="J1206" s="113">
        <v>1390483.67</v>
      </c>
      <c r="K1206" s="115">
        <v>43399</v>
      </c>
      <c r="L1206" s="113">
        <v>81</v>
      </c>
      <c r="M1206" s="113" t="s">
        <v>2961</v>
      </c>
      <c r="N1206" s="370"/>
    </row>
    <row r="1207" spans="1:14">
      <c r="A1207" s="113" t="s">
        <v>2587</v>
      </c>
      <c r="B1207" s="113" t="s">
        <v>388</v>
      </c>
      <c r="C1207" s="113">
        <v>102</v>
      </c>
      <c r="D1207" s="113">
        <v>104.9</v>
      </c>
      <c r="E1207" s="113">
        <v>101.5</v>
      </c>
      <c r="F1207" s="113">
        <v>101.85</v>
      </c>
      <c r="G1207" s="113">
        <v>101.5</v>
      </c>
      <c r="H1207" s="113">
        <v>106.8</v>
      </c>
      <c r="I1207" s="113">
        <v>435</v>
      </c>
      <c r="J1207" s="113">
        <v>44442.400000000001</v>
      </c>
      <c r="K1207" s="115">
        <v>43399</v>
      </c>
      <c r="L1207" s="113">
        <v>30</v>
      </c>
      <c r="M1207" s="113" t="s">
        <v>2588</v>
      </c>
      <c r="N1207" s="370"/>
    </row>
    <row r="1208" spans="1:14">
      <c r="A1208" s="113" t="s">
        <v>1448</v>
      </c>
      <c r="B1208" s="113" t="s">
        <v>388</v>
      </c>
      <c r="C1208" s="113">
        <v>12.9</v>
      </c>
      <c r="D1208" s="113">
        <v>13.15</v>
      </c>
      <c r="E1208" s="113">
        <v>12.65</v>
      </c>
      <c r="F1208" s="113">
        <v>12.95</v>
      </c>
      <c r="G1208" s="113">
        <v>12.9</v>
      </c>
      <c r="H1208" s="113">
        <v>12.9</v>
      </c>
      <c r="I1208" s="113">
        <v>628833</v>
      </c>
      <c r="J1208" s="113">
        <v>8102308</v>
      </c>
      <c r="K1208" s="115">
        <v>43399</v>
      </c>
      <c r="L1208" s="113">
        <v>1427</v>
      </c>
      <c r="M1208" s="113" t="s">
        <v>1449</v>
      </c>
      <c r="N1208" s="370"/>
    </row>
    <row r="1209" spans="1:14">
      <c r="A1209" s="113" t="s">
        <v>1450</v>
      </c>
      <c r="B1209" s="113" t="s">
        <v>388</v>
      </c>
      <c r="C1209" s="113">
        <v>340.75</v>
      </c>
      <c r="D1209" s="113">
        <v>343.75</v>
      </c>
      <c r="E1209" s="113">
        <v>315.64999999999998</v>
      </c>
      <c r="F1209" s="113">
        <v>331.3</v>
      </c>
      <c r="G1209" s="113">
        <v>330</v>
      </c>
      <c r="H1209" s="113">
        <v>340.75</v>
      </c>
      <c r="I1209" s="113">
        <v>898161</v>
      </c>
      <c r="J1209" s="113">
        <v>292488706.69999999</v>
      </c>
      <c r="K1209" s="115">
        <v>43399</v>
      </c>
      <c r="L1209" s="113">
        <v>27951</v>
      </c>
      <c r="M1209" s="113" t="s">
        <v>3087</v>
      </c>
      <c r="N1209" s="370"/>
    </row>
    <row r="1210" spans="1:14">
      <c r="A1210" s="113" t="s">
        <v>3380</v>
      </c>
      <c r="B1210" s="113" t="s">
        <v>388</v>
      </c>
      <c r="C1210" s="113">
        <v>540</v>
      </c>
      <c r="D1210" s="113">
        <v>550</v>
      </c>
      <c r="E1210" s="113">
        <v>532.04999999999995</v>
      </c>
      <c r="F1210" s="113">
        <v>543.29999999999995</v>
      </c>
      <c r="G1210" s="113">
        <v>533.04999999999995</v>
      </c>
      <c r="H1210" s="113">
        <v>548.35</v>
      </c>
      <c r="I1210" s="113">
        <v>1151</v>
      </c>
      <c r="J1210" s="113">
        <v>626637.5</v>
      </c>
      <c r="K1210" s="115">
        <v>43399</v>
      </c>
      <c r="L1210" s="113">
        <v>137</v>
      </c>
      <c r="M1210" s="113" t="s">
        <v>3381</v>
      </c>
      <c r="N1210" s="370"/>
    </row>
    <row r="1211" spans="1:14">
      <c r="A1211" s="113" t="s">
        <v>1921</v>
      </c>
      <c r="B1211" s="113" t="s">
        <v>388</v>
      </c>
      <c r="C1211" s="113">
        <v>77.5</v>
      </c>
      <c r="D1211" s="113">
        <v>79.7</v>
      </c>
      <c r="E1211" s="113">
        <v>73.75</v>
      </c>
      <c r="F1211" s="113">
        <v>77.55</v>
      </c>
      <c r="G1211" s="113">
        <v>78</v>
      </c>
      <c r="H1211" s="113">
        <v>76.55</v>
      </c>
      <c r="I1211" s="113">
        <v>58045</v>
      </c>
      <c r="J1211" s="113">
        <v>4438016.25</v>
      </c>
      <c r="K1211" s="115">
        <v>43399</v>
      </c>
      <c r="L1211" s="113">
        <v>336</v>
      </c>
      <c r="M1211" s="113" t="s">
        <v>1922</v>
      </c>
      <c r="N1211" s="370"/>
    </row>
    <row r="1212" spans="1:14">
      <c r="A1212" s="113" t="s">
        <v>1976</v>
      </c>
      <c r="B1212" s="113" t="s">
        <v>388</v>
      </c>
      <c r="C1212" s="113">
        <v>385.45</v>
      </c>
      <c r="D1212" s="113">
        <v>417.35</v>
      </c>
      <c r="E1212" s="113">
        <v>384.6</v>
      </c>
      <c r="F1212" s="113">
        <v>417.15</v>
      </c>
      <c r="G1212" s="113">
        <v>417.15</v>
      </c>
      <c r="H1212" s="113">
        <v>392.25</v>
      </c>
      <c r="I1212" s="113">
        <v>197</v>
      </c>
      <c r="J1212" s="113">
        <v>78701.5</v>
      </c>
      <c r="K1212" s="115">
        <v>43399</v>
      </c>
      <c r="L1212" s="113">
        <v>24</v>
      </c>
      <c r="M1212" s="113" t="s">
        <v>1977</v>
      </c>
      <c r="N1212" s="370"/>
    </row>
    <row r="1213" spans="1:14">
      <c r="A1213" s="113" t="s">
        <v>2296</v>
      </c>
      <c r="B1213" s="113" t="s">
        <v>388</v>
      </c>
      <c r="C1213" s="113">
        <v>37.15</v>
      </c>
      <c r="D1213" s="113">
        <v>37.299999999999997</v>
      </c>
      <c r="E1213" s="113">
        <v>36.049999999999997</v>
      </c>
      <c r="F1213" s="113">
        <v>36.200000000000003</v>
      </c>
      <c r="G1213" s="113">
        <v>36.200000000000003</v>
      </c>
      <c r="H1213" s="113">
        <v>37.700000000000003</v>
      </c>
      <c r="I1213" s="113">
        <v>343340</v>
      </c>
      <c r="J1213" s="113">
        <v>12592489.550000001</v>
      </c>
      <c r="K1213" s="115">
        <v>43399</v>
      </c>
      <c r="L1213" s="113">
        <v>2175</v>
      </c>
      <c r="M1213" s="113" t="s">
        <v>2297</v>
      </c>
      <c r="N1213" s="370"/>
    </row>
    <row r="1214" spans="1:14">
      <c r="A1214" s="113" t="s">
        <v>1451</v>
      </c>
      <c r="B1214" s="113" t="s">
        <v>388</v>
      </c>
      <c r="C1214" s="113">
        <v>67.8</v>
      </c>
      <c r="D1214" s="113">
        <v>68</v>
      </c>
      <c r="E1214" s="113">
        <v>65.599999999999994</v>
      </c>
      <c r="F1214" s="113">
        <v>66.099999999999994</v>
      </c>
      <c r="G1214" s="113">
        <v>66.099999999999994</v>
      </c>
      <c r="H1214" s="113">
        <v>67.599999999999994</v>
      </c>
      <c r="I1214" s="113">
        <v>197033</v>
      </c>
      <c r="J1214" s="113">
        <v>13033823.65</v>
      </c>
      <c r="K1214" s="115">
        <v>43399</v>
      </c>
      <c r="L1214" s="113">
        <v>2899</v>
      </c>
      <c r="M1214" s="113" t="s">
        <v>1452</v>
      </c>
      <c r="N1214" s="370"/>
    </row>
    <row r="1215" spans="1:14">
      <c r="A1215" s="113" t="s">
        <v>1453</v>
      </c>
      <c r="B1215" s="113" t="s">
        <v>388</v>
      </c>
      <c r="C1215" s="113">
        <v>320</v>
      </c>
      <c r="D1215" s="113">
        <v>321.60000000000002</v>
      </c>
      <c r="E1215" s="113">
        <v>312</v>
      </c>
      <c r="F1215" s="113">
        <v>316.8</v>
      </c>
      <c r="G1215" s="113">
        <v>316.60000000000002</v>
      </c>
      <c r="H1215" s="113">
        <v>318.7</v>
      </c>
      <c r="I1215" s="113">
        <v>95410</v>
      </c>
      <c r="J1215" s="113">
        <v>30242148.649999999</v>
      </c>
      <c r="K1215" s="115">
        <v>43399</v>
      </c>
      <c r="L1215" s="113">
        <v>3159</v>
      </c>
      <c r="M1215" s="113" t="s">
        <v>1454</v>
      </c>
      <c r="N1215" s="370"/>
    </row>
    <row r="1216" spans="1:14">
      <c r="A1216" s="113" t="s">
        <v>3088</v>
      </c>
      <c r="B1216" s="113" t="s">
        <v>388</v>
      </c>
      <c r="C1216" s="113">
        <v>238.5</v>
      </c>
      <c r="D1216" s="113">
        <v>241.8</v>
      </c>
      <c r="E1216" s="113">
        <v>234</v>
      </c>
      <c r="F1216" s="113">
        <v>238.2</v>
      </c>
      <c r="G1216" s="113">
        <v>239</v>
      </c>
      <c r="H1216" s="113">
        <v>238.05</v>
      </c>
      <c r="I1216" s="113">
        <v>153308</v>
      </c>
      <c r="J1216" s="113">
        <v>36556752.100000001</v>
      </c>
      <c r="K1216" s="115">
        <v>43399</v>
      </c>
      <c r="L1216" s="113">
        <v>3828</v>
      </c>
      <c r="M1216" s="113" t="s">
        <v>3089</v>
      </c>
      <c r="N1216" s="370"/>
    </row>
    <row r="1217" spans="1:14">
      <c r="A1217" s="113" t="s">
        <v>3382</v>
      </c>
      <c r="B1217" s="113" t="s">
        <v>388</v>
      </c>
      <c r="C1217" s="113">
        <v>266</v>
      </c>
      <c r="D1217" s="113">
        <v>273.75</v>
      </c>
      <c r="E1217" s="113">
        <v>262.05</v>
      </c>
      <c r="F1217" s="113">
        <v>266.05</v>
      </c>
      <c r="G1217" s="113">
        <v>269.89999999999998</v>
      </c>
      <c r="H1217" s="113">
        <v>265.85000000000002</v>
      </c>
      <c r="I1217" s="113">
        <v>4037</v>
      </c>
      <c r="J1217" s="113">
        <v>1083751.6499999999</v>
      </c>
      <c r="K1217" s="115">
        <v>43399</v>
      </c>
      <c r="L1217" s="113">
        <v>183</v>
      </c>
      <c r="M1217" s="113" t="s">
        <v>3383</v>
      </c>
      <c r="N1217" s="370"/>
    </row>
    <row r="1218" spans="1:14">
      <c r="A1218" s="113" t="s">
        <v>2589</v>
      </c>
      <c r="B1218" s="113" t="s">
        <v>388</v>
      </c>
      <c r="C1218" s="113">
        <v>10.45</v>
      </c>
      <c r="D1218" s="113">
        <v>11.2</v>
      </c>
      <c r="E1218" s="113">
        <v>10.35</v>
      </c>
      <c r="F1218" s="113">
        <v>10.55</v>
      </c>
      <c r="G1218" s="113">
        <v>11.05</v>
      </c>
      <c r="H1218" s="113">
        <v>10.75</v>
      </c>
      <c r="I1218" s="113">
        <v>1640</v>
      </c>
      <c r="J1218" s="113">
        <v>17349.7</v>
      </c>
      <c r="K1218" s="115">
        <v>43399</v>
      </c>
      <c r="L1218" s="113">
        <v>17</v>
      </c>
      <c r="M1218" s="113" t="s">
        <v>2590</v>
      </c>
      <c r="N1218" s="370"/>
    </row>
    <row r="1219" spans="1:14">
      <c r="A1219" s="113" t="s">
        <v>1455</v>
      </c>
      <c r="B1219" s="113" t="s">
        <v>388</v>
      </c>
      <c r="C1219" s="113">
        <v>551.70000000000005</v>
      </c>
      <c r="D1219" s="113">
        <v>558</v>
      </c>
      <c r="E1219" s="113">
        <v>536.04999999999995</v>
      </c>
      <c r="F1219" s="113">
        <v>538.04999999999995</v>
      </c>
      <c r="G1219" s="113">
        <v>536.1</v>
      </c>
      <c r="H1219" s="113">
        <v>543.70000000000005</v>
      </c>
      <c r="I1219" s="113">
        <v>4266</v>
      </c>
      <c r="J1219" s="113">
        <v>2318873.35</v>
      </c>
      <c r="K1219" s="115">
        <v>43399</v>
      </c>
      <c r="L1219" s="113">
        <v>803</v>
      </c>
      <c r="M1219" s="113" t="s">
        <v>1456</v>
      </c>
      <c r="N1219" s="370"/>
    </row>
    <row r="1220" spans="1:14">
      <c r="A1220" s="113" t="s">
        <v>2389</v>
      </c>
      <c r="B1220" s="113" t="s">
        <v>388</v>
      </c>
      <c r="C1220" s="113">
        <v>33</v>
      </c>
      <c r="D1220" s="113">
        <v>33.15</v>
      </c>
      <c r="E1220" s="113">
        <v>32.25</v>
      </c>
      <c r="F1220" s="113">
        <v>32.549999999999997</v>
      </c>
      <c r="G1220" s="113">
        <v>32.4</v>
      </c>
      <c r="H1220" s="113">
        <v>32.9</v>
      </c>
      <c r="I1220" s="113">
        <v>163640</v>
      </c>
      <c r="J1220" s="113">
        <v>5373547.5999999996</v>
      </c>
      <c r="K1220" s="115">
        <v>43399</v>
      </c>
      <c r="L1220" s="113">
        <v>524</v>
      </c>
      <c r="M1220" s="113" t="s">
        <v>2390</v>
      </c>
      <c r="N1220" s="370"/>
    </row>
    <row r="1221" spans="1:14">
      <c r="A1221" s="113" t="s">
        <v>1457</v>
      </c>
      <c r="B1221" s="113" t="s">
        <v>388</v>
      </c>
      <c r="C1221" s="113">
        <v>488</v>
      </c>
      <c r="D1221" s="113">
        <v>501</v>
      </c>
      <c r="E1221" s="113">
        <v>471</v>
      </c>
      <c r="F1221" s="113">
        <v>473</v>
      </c>
      <c r="G1221" s="113">
        <v>471</v>
      </c>
      <c r="H1221" s="113">
        <v>478.5</v>
      </c>
      <c r="I1221" s="113">
        <v>11777</v>
      </c>
      <c r="J1221" s="113">
        <v>5718446.5499999998</v>
      </c>
      <c r="K1221" s="115">
        <v>43399</v>
      </c>
      <c r="L1221" s="113">
        <v>858</v>
      </c>
      <c r="M1221" s="113" t="s">
        <v>1458</v>
      </c>
      <c r="N1221" s="370"/>
    </row>
    <row r="1222" spans="1:14">
      <c r="A1222" s="113" t="s">
        <v>2347</v>
      </c>
      <c r="B1222" s="113" t="s">
        <v>388</v>
      </c>
      <c r="C1222" s="113">
        <v>159.94999999999999</v>
      </c>
      <c r="D1222" s="113">
        <v>160.75</v>
      </c>
      <c r="E1222" s="113">
        <v>155.15</v>
      </c>
      <c r="F1222" s="113">
        <v>159.69999999999999</v>
      </c>
      <c r="G1222" s="113">
        <v>159.9</v>
      </c>
      <c r="H1222" s="113">
        <v>159.44999999999999</v>
      </c>
      <c r="I1222" s="113">
        <v>102823</v>
      </c>
      <c r="J1222" s="113">
        <v>16396936.85</v>
      </c>
      <c r="K1222" s="115">
        <v>43399</v>
      </c>
      <c r="L1222" s="113">
        <v>9543</v>
      </c>
      <c r="M1222" s="113" t="s">
        <v>2348</v>
      </c>
      <c r="N1222" s="370"/>
    </row>
    <row r="1223" spans="1:14">
      <c r="A1223" s="113" t="s">
        <v>2270</v>
      </c>
      <c r="B1223" s="113" t="s">
        <v>388</v>
      </c>
      <c r="C1223" s="113">
        <v>11.4</v>
      </c>
      <c r="D1223" s="113">
        <v>11.6</v>
      </c>
      <c r="E1223" s="113">
        <v>11.1</v>
      </c>
      <c r="F1223" s="113">
        <v>11.15</v>
      </c>
      <c r="G1223" s="113">
        <v>11.15</v>
      </c>
      <c r="H1223" s="113">
        <v>11.4</v>
      </c>
      <c r="I1223" s="113">
        <v>765748</v>
      </c>
      <c r="J1223" s="113">
        <v>8576991.8499999996</v>
      </c>
      <c r="K1223" s="115">
        <v>43399</v>
      </c>
      <c r="L1223" s="113">
        <v>1647</v>
      </c>
      <c r="M1223" s="113" t="s">
        <v>1436</v>
      </c>
      <c r="N1223" s="370"/>
    </row>
    <row r="1224" spans="1:14">
      <c r="A1224" s="113" t="s">
        <v>2446</v>
      </c>
      <c r="B1224" s="113" t="s">
        <v>388</v>
      </c>
      <c r="C1224" s="113">
        <v>1.65</v>
      </c>
      <c r="D1224" s="113">
        <v>1.75</v>
      </c>
      <c r="E1224" s="113">
        <v>1.65</v>
      </c>
      <c r="F1224" s="113">
        <v>1.75</v>
      </c>
      <c r="G1224" s="113">
        <v>1.75</v>
      </c>
      <c r="H1224" s="113">
        <v>1.7</v>
      </c>
      <c r="I1224" s="113">
        <v>9000</v>
      </c>
      <c r="J1224" s="113">
        <v>15350</v>
      </c>
      <c r="K1224" s="115">
        <v>43399</v>
      </c>
      <c r="L1224" s="113">
        <v>12</v>
      </c>
      <c r="M1224" s="113" t="s">
        <v>2447</v>
      </c>
      <c r="N1224" s="370"/>
    </row>
    <row r="1225" spans="1:14">
      <c r="A1225" s="113" t="s">
        <v>1459</v>
      </c>
      <c r="B1225" s="113" t="s">
        <v>388</v>
      </c>
      <c r="C1225" s="113">
        <v>107.05</v>
      </c>
      <c r="D1225" s="113">
        <v>107.65</v>
      </c>
      <c r="E1225" s="113">
        <v>103.05</v>
      </c>
      <c r="F1225" s="113">
        <v>103.9</v>
      </c>
      <c r="G1225" s="113">
        <v>104.85</v>
      </c>
      <c r="H1225" s="113">
        <v>106.5</v>
      </c>
      <c r="I1225" s="113">
        <v>20015</v>
      </c>
      <c r="J1225" s="113">
        <v>2119176.2999999998</v>
      </c>
      <c r="K1225" s="115">
        <v>43399</v>
      </c>
      <c r="L1225" s="113">
        <v>305</v>
      </c>
      <c r="M1225" s="113" t="s">
        <v>1460</v>
      </c>
      <c r="N1225" s="370"/>
    </row>
    <row r="1226" spans="1:14">
      <c r="A1226" s="113" t="s">
        <v>2591</v>
      </c>
      <c r="B1226" s="113" t="s">
        <v>388</v>
      </c>
      <c r="C1226" s="113">
        <v>2.95</v>
      </c>
      <c r="D1226" s="113">
        <v>2.95</v>
      </c>
      <c r="E1226" s="113">
        <v>2.6</v>
      </c>
      <c r="F1226" s="113">
        <v>2.8</v>
      </c>
      <c r="G1226" s="113">
        <v>2.8</v>
      </c>
      <c r="H1226" s="113">
        <v>2.75</v>
      </c>
      <c r="I1226" s="113">
        <v>8992</v>
      </c>
      <c r="J1226" s="113">
        <v>24428.7</v>
      </c>
      <c r="K1226" s="115">
        <v>43399</v>
      </c>
      <c r="L1226" s="113">
        <v>28</v>
      </c>
      <c r="M1226" s="113" t="s">
        <v>2592</v>
      </c>
      <c r="N1226" s="370"/>
    </row>
    <row r="1227" spans="1:14">
      <c r="A1227" s="113" t="s">
        <v>1461</v>
      </c>
      <c r="B1227" s="113" t="s">
        <v>388</v>
      </c>
      <c r="C1227" s="113">
        <v>15.15</v>
      </c>
      <c r="D1227" s="113">
        <v>15.85</v>
      </c>
      <c r="E1227" s="113">
        <v>15.15</v>
      </c>
      <c r="F1227" s="113">
        <v>15.15</v>
      </c>
      <c r="G1227" s="113">
        <v>15.15</v>
      </c>
      <c r="H1227" s="113">
        <v>15.9</v>
      </c>
      <c r="I1227" s="113">
        <v>884039</v>
      </c>
      <c r="J1227" s="113">
        <v>13504294.050000001</v>
      </c>
      <c r="K1227" s="115">
        <v>43399</v>
      </c>
      <c r="L1227" s="113">
        <v>1619</v>
      </c>
      <c r="M1227" s="113" t="s">
        <v>1462</v>
      </c>
      <c r="N1227" s="370"/>
    </row>
    <row r="1228" spans="1:14">
      <c r="A1228" s="113" t="s">
        <v>2083</v>
      </c>
      <c r="B1228" s="113" t="s">
        <v>388</v>
      </c>
      <c r="C1228" s="113">
        <v>84.85</v>
      </c>
      <c r="D1228" s="113">
        <v>86</v>
      </c>
      <c r="E1228" s="113">
        <v>84.3</v>
      </c>
      <c r="F1228" s="113">
        <v>84.9</v>
      </c>
      <c r="G1228" s="113">
        <v>84.55</v>
      </c>
      <c r="H1228" s="113">
        <v>84.65</v>
      </c>
      <c r="I1228" s="113">
        <v>2027</v>
      </c>
      <c r="J1228" s="113">
        <v>172316.45</v>
      </c>
      <c r="K1228" s="115">
        <v>43399</v>
      </c>
      <c r="L1228" s="113">
        <v>31</v>
      </c>
      <c r="M1228" s="113" t="s">
        <v>2084</v>
      </c>
      <c r="N1228" s="370"/>
    </row>
    <row r="1229" spans="1:14">
      <c r="A1229" s="113" t="s">
        <v>1463</v>
      </c>
      <c r="B1229" s="113" t="s">
        <v>388</v>
      </c>
      <c r="C1229" s="113">
        <v>229.05</v>
      </c>
      <c r="D1229" s="113">
        <v>238</v>
      </c>
      <c r="E1229" s="113">
        <v>227.15</v>
      </c>
      <c r="F1229" s="113">
        <v>234.35</v>
      </c>
      <c r="G1229" s="113">
        <v>236</v>
      </c>
      <c r="H1229" s="113">
        <v>229.85</v>
      </c>
      <c r="I1229" s="113">
        <v>9288</v>
      </c>
      <c r="J1229" s="113">
        <v>2172363.4500000002</v>
      </c>
      <c r="K1229" s="115">
        <v>43399</v>
      </c>
      <c r="L1229" s="113">
        <v>451</v>
      </c>
      <c r="M1229" s="113" t="s">
        <v>1464</v>
      </c>
      <c r="N1229" s="370"/>
    </row>
    <row r="1230" spans="1:14">
      <c r="A1230" s="113" t="s">
        <v>136</v>
      </c>
      <c r="B1230" s="113" t="s">
        <v>388</v>
      </c>
      <c r="C1230" s="113">
        <v>27.7</v>
      </c>
      <c r="D1230" s="113">
        <v>28</v>
      </c>
      <c r="E1230" s="113">
        <v>26.9</v>
      </c>
      <c r="F1230" s="113">
        <v>27.4</v>
      </c>
      <c r="G1230" s="113">
        <v>27.2</v>
      </c>
      <c r="H1230" s="113">
        <v>27.7</v>
      </c>
      <c r="I1230" s="113">
        <v>10814081</v>
      </c>
      <c r="J1230" s="113">
        <v>296691285.85000002</v>
      </c>
      <c r="K1230" s="115">
        <v>43399</v>
      </c>
      <c r="L1230" s="113">
        <v>13110</v>
      </c>
      <c r="M1230" s="113" t="s">
        <v>1465</v>
      </c>
      <c r="N1230" s="370"/>
    </row>
    <row r="1231" spans="1:14">
      <c r="A1231" s="113" t="s">
        <v>1466</v>
      </c>
      <c r="B1231" s="113" t="s">
        <v>388</v>
      </c>
      <c r="C1231" s="113">
        <v>124</v>
      </c>
      <c r="D1231" s="113">
        <v>132.80000000000001</v>
      </c>
      <c r="E1231" s="113">
        <v>118.5</v>
      </c>
      <c r="F1231" s="113">
        <v>119.2</v>
      </c>
      <c r="G1231" s="113">
        <v>119.25</v>
      </c>
      <c r="H1231" s="113">
        <v>130.35</v>
      </c>
      <c r="I1231" s="113">
        <v>20833</v>
      </c>
      <c r="J1231" s="113">
        <v>2557106.4500000002</v>
      </c>
      <c r="K1231" s="115">
        <v>43399</v>
      </c>
      <c r="L1231" s="113">
        <v>629</v>
      </c>
      <c r="M1231" s="113" t="s">
        <v>1467</v>
      </c>
      <c r="N1231" s="370"/>
    </row>
    <row r="1232" spans="1:14">
      <c r="A1232" s="113" t="s">
        <v>3419</v>
      </c>
      <c r="B1232" s="113" t="s">
        <v>388</v>
      </c>
      <c r="C1232" s="113">
        <v>17.37</v>
      </c>
      <c r="D1232" s="113">
        <v>17.37</v>
      </c>
      <c r="E1232" s="113">
        <v>17.329999999999998</v>
      </c>
      <c r="F1232" s="113">
        <v>17.329999999999998</v>
      </c>
      <c r="G1232" s="113">
        <v>17.329999999999998</v>
      </c>
      <c r="H1232" s="113">
        <v>17.37</v>
      </c>
      <c r="I1232" s="113">
        <v>2715</v>
      </c>
      <c r="J1232" s="113">
        <v>47066.87</v>
      </c>
      <c r="K1232" s="115">
        <v>43399</v>
      </c>
      <c r="L1232" s="113">
        <v>4</v>
      </c>
      <c r="M1232" s="113" t="s">
        <v>3420</v>
      </c>
      <c r="N1232" s="370"/>
    </row>
    <row r="1233" spans="1:14">
      <c r="A1233" s="113" t="s">
        <v>3384</v>
      </c>
      <c r="B1233" s="113" t="s">
        <v>388</v>
      </c>
      <c r="C1233" s="113">
        <v>28.1</v>
      </c>
      <c r="D1233" s="113">
        <v>28.9</v>
      </c>
      <c r="E1233" s="113">
        <v>27.55</v>
      </c>
      <c r="F1233" s="113">
        <v>28.05</v>
      </c>
      <c r="G1233" s="113">
        <v>27.55</v>
      </c>
      <c r="H1233" s="113">
        <v>28.35</v>
      </c>
      <c r="I1233" s="113">
        <v>31097</v>
      </c>
      <c r="J1233" s="113">
        <v>882954.3</v>
      </c>
      <c r="K1233" s="115">
        <v>43399</v>
      </c>
      <c r="L1233" s="113">
        <v>344</v>
      </c>
      <c r="M1233" s="113" t="s">
        <v>3385</v>
      </c>
      <c r="N1233" s="370"/>
    </row>
    <row r="1234" spans="1:14">
      <c r="A1234" s="113" t="s">
        <v>1468</v>
      </c>
      <c r="B1234" s="113" t="s">
        <v>388</v>
      </c>
      <c r="C1234" s="113">
        <v>194.4</v>
      </c>
      <c r="D1234" s="113">
        <v>197</v>
      </c>
      <c r="E1234" s="113">
        <v>185</v>
      </c>
      <c r="F1234" s="113">
        <v>186.7</v>
      </c>
      <c r="G1234" s="113">
        <v>185</v>
      </c>
      <c r="H1234" s="113">
        <v>195</v>
      </c>
      <c r="I1234" s="113">
        <v>13806</v>
      </c>
      <c r="J1234" s="113">
        <v>2625736.6</v>
      </c>
      <c r="K1234" s="115">
        <v>43399</v>
      </c>
      <c r="L1234" s="113">
        <v>743</v>
      </c>
      <c r="M1234" s="113" t="s">
        <v>1469</v>
      </c>
      <c r="N1234" s="370"/>
    </row>
    <row r="1235" spans="1:14">
      <c r="A1235" s="113" t="s">
        <v>1470</v>
      </c>
      <c r="B1235" s="113" t="s">
        <v>388</v>
      </c>
      <c r="C1235" s="113">
        <v>36.799999999999997</v>
      </c>
      <c r="D1235" s="113">
        <v>37.75</v>
      </c>
      <c r="E1235" s="113">
        <v>36</v>
      </c>
      <c r="F1235" s="113">
        <v>37.4</v>
      </c>
      <c r="G1235" s="113">
        <v>37.5</v>
      </c>
      <c r="H1235" s="113">
        <v>37.1</v>
      </c>
      <c r="I1235" s="113">
        <v>19687</v>
      </c>
      <c r="J1235" s="113">
        <v>732728.75</v>
      </c>
      <c r="K1235" s="115">
        <v>43399</v>
      </c>
      <c r="L1235" s="113">
        <v>119</v>
      </c>
      <c r="M1235" s="113" t="s">
        <v>1471</v>
      </c>
      <c r="N1235" s="370"/>
    </row>
    <row r="1236" spans="1:14">
      <c r="A1236" s="113" t="s">
        <v>2593</v>
      </c>
      <c r="B1236" s="113" t="s">
        <v>388</v>
      </c>
      <c r="C1236" s="113">
        <v>3.25</v>
      </c>
      <c r="D1236" s="113">
        <v>3.3</v>
      </c>
      <c r="E1236" s="113">
        <v>3.15</v>
      </c>
      <c r="F1236" s="113">
        <v>3.15</v>
      </c>
      <c r="G1236" s="113">
        <v>3.15</v>
      </c>
      <c r="H1236" s="113">
        <v>3.2</v>
      </c>
      <c r="I1236" s="113">
        <v>337265</v>
      </c>
      <c r="J1236" s="113">
        <v>1078908.1499999999</v>
      </c>
      <c r="K1236" s="115">
        <v>43399</v>
      </c>
      <c r="L1236" s="113">
        <v>231</v>
      </c>
      <c r="M1236" s="113" t="s">
        <v>2594</v>
      </c>
      <c r="N1236" s="370"/>
    </row>
    <row r="1237" spans="1:14">
      <c r="A1237" s="113" t="s">
        <v>1472</v>
      </c>
      <c r="B1237" s="113" t="s">
        <v>388</v>
      </c>
      <c r="C1237" s="113">
        <v>3</v>
      </c>
      <c r="D1237" s="113">
        <v>3.1</v>
      </c>
      <c r="E1237" s="113">
        <v>2.9</v>
      </c>
      <c r="F1237" s="113">
        <v>3.05</v>
      </c>
      <c r="G1237" s="113">
        <v>3.1</v>
      </c>
      <c r="H1237" s="113">
        <v>3</v>
      </c>
      <c r="I1237" s="113">
        <v>2176794</v>
      </c>
      <c r="J1237" s="113">
        <v>6534373.0999999996</v>
      </c>
      <c r="K1237" s="115">
        <v>43399</v>
      </c>
      <c r="L1237" s="113">
        <v>872</v>
      </c>
      <c r="M1237" s="113" t="s">
        <v>1473</v>
      </c>
      <c r="N1237" s="370"/>
    </row>
    <row r="1238" spans="1:14">
      <c r="A1238" s="113" t="s">
        <v>1474</v>
      </c>
      <c r="B1238" s="113" t="s">
        <v>388</v>
      </c>
      <c r="C1238" s="113">
        <v>253.6</v>
      </c>
      <c r="D1238" s="113">
        <v>273.89999999999998</v>
      </c>
      <c r="E1238" s="113">
        <v>247</v>
      </c>
      <c r="F1238" s="113">
        <v>261.39999999999998</v>
      </c>
      <c r="G1238" s="113">
        <v>260</v>
      </c>
      <c r="H1238" s="113">
        <v>256.39999999999998</v>
      </c>
      <c r="I1238" s="113">
        <v>4404</v>
      </c>
      <c r="J1238" s="113">
        <v>1148396.6000000001</v>
      </c>
      <c r="K1238" s="115">
        <v>43399</v>
      </c>
      <c r="L1238" s="113">
        <v>336</v>
      </c>
      <c r="M1238" s="113" t="s">
        <v>1475</v>
      </c>
      <c r="N1238" s="370"/>
    </row>
    <row r="1239" spans="1:14">
      <c r="A1239" s="113" t="s">
        <v>2974</v>
      </c>
      <c r="B1239" s="113" t="s">
        <v>2767</v>
      </c>
      <c r="C1239" s="113">
        <v>3.65</v>
      </c>
      <c r="D1239" s="113">
        <v>3.65</v>
      </c>
      <c r="E1239" s="113">
        <v>3.65</v>
      </c>
      <c r="F1239" s="113">
        <v>3.65</v>
      </c>
      <c r="G1239" s="113">
        <v>3.65</v>
      </c>
      <c r="H1239" s="113">
        <v>3.8</v>
      </c>
      <c r="I1239" s="113">
        <v>17681</v>
      </c>
      <c r="J1239" s="113">
        <v>64535.65</v>
      </c>
      <c r="K1239" s="115">
        <v>43399</v>
      </c>
      <c r="L1239" s="113">
        <v>77</v>
      </c>
      <c r="M1239" s="113" t="s">
        <v>2975</v>
      </c>
      <c r="N1239" s="370"/>
    </row>
    <row r="1240" spans="1:14">
      <c r="A1240" s="113" t="s">
        <v>1476</v>
      </c>
      <c r="B1240" s="113" t="s">
        <v>388</v>
      </c>
      <c r="C1240" s="113">
        <v>132</v>
      </c>
      <c r="D1240" s="113">
        <v>137.19999999999999</v>
      </c>
      <c r="E1240" s="113">
        <v>126.05</v>
      </c>
      <c r="F1240" s="113">
        <v>127.95</v>
      </c>
      <c r="G1240" s="113">
        <v>127.9</v>
      </c>
      <c r="H1240" s="113">
        <v>128.9</v>
      </c>
      <c r="I1240" s="113">
        <v>112010</v>
      </c>
      <c r="J1240" s="113">
        <v>14786497.15</v>
      </c>
      <c r="K1240" s="115">
        <v>43399</v>
      </c>
      <c r="L1240" s="113">
        <v>2466</v>
      </c>
      <c r="M1240" s="113" t="s">
        <v>1477</v>
      </c>
      <c r="N1240" s="370"/>
    </row>
    <row r="1241" spans="1:14">
      <c r="A1241" s="113" t="s">
        <v>1478</v>
      </c>
      <c r="B1241" s="113" t="s">
        <v>388</v>
      </c>
      <c r="C1241" s="113">
        <v>4.9000000000000004</v>
      </c>
      <c r="D1241" s="113">
        <v>5.4</v>
      </c>
      <c r="E1241" s="113">
        <v>4.9000000000000004</v>
      </c>
      <c r="F1241" s="113">
        <v>5.4</v>
      </c>
      <c r="G1241" s="113">
        <v>5.4</v>
      </c>
      <c r="H1241" s="113">
        <v>5.15</v>
      </c>
      <c r="I1241" s="113">
        <v>5721626</v>
      </c>
      <c r="J1241" s="113">
        <v>28952874.350000001</v>
      </c>
      <c r="K1241" s="115">
        <v>43399</v>
      </c>
      <c r="L1241" s="113">
        <v>3373</v>
      </c>
      <c r="M1241" s="113" t="s">
        <v>1479</v>
      </c>
      <c r="N1241" s="370"/>
    </row>
    <row r="1242" spans="1:14">
      <c r="A1242" s="113" t="s">
        <v>1480</v>
      </c>
      <c r="B1242" s="113" t="s">
        <v>388</v>
      </c>
      <c r="C1242" s="113">
        <v>285.3</v>
      </c>
      <c r="D1242" s="113">
        <v>285.35000000000002</v>
      </c>
      <c r="E1242" s="113">
        <v>272.25</v>
      </c>
      <c r="F1242" s="113">
        <v>275.2</v>
      </c>
      <c r="G1242" s="113">
        <v>276</v>
      </c>
      <c r="H1242" s="113">
        <v>285.8</v>
      </c>
      <c r="I1242" s="113">
        <v>26364</v>
      </c>
      <c r="J1242" s="113">
        <v>7352738.4500000002</v>
      </c>
      <c r="K1242" s="115">
        <v>43399</v>
      </c>
      <c r="L1242" s="113">
        <v>1109</v>
      </c>
      <c r="M1242" s="113" t="s">
        <v>1481</v>
      </c>
      <c r="N1242" s="370"/>
    </row>
    <row r="1243" spans="1:14">
      <c r="A1243" s="113" t="s">
        <v>1482</v>
      </c>
      <c r="B1243" s="113" t="s">
        <v>388</v>
      </c>
      <c r="C1243" s="113">
        <v>536.65</v>
      </c>
      <c r="D1243" s="113">
        <v>567.70000000000005</v>
      </c>
      <c r="E1243" s="113">
        <v>534</v>
      </c>
      <c r="F1243" s="113">
        <v>558.29999999999995</v>
      </c>
      <c r="G1243" s="113">
        <v>559.95000000000005</v>
      </c>
      <c r="H1243" s="113">
        <v>541.9</v>
      </c>
      <c r="I1243" s="113">
        <v>45441</v>
      </c>
      <c r="J1243" s="113">
        <v>25394697.449999999</v>
      </c>
      <c r="K1243" s="115">
        <v>43399</v>
      </c>
      <c r="L1243" s="113">
        <v>980</v>
      </c>
      <c r="M1243" s="113" t="s">
        <v>1483</v>
      </c>
      <c r="N1243" s="370"/>
    </row>
    <row r="1244" spans="1:14">
      <c r="A1244" s="113" t="s">
        <v>2743</v>
      </c>
      <c r="B1244" s="113" t="s">
        <v>388</v>
      </c>
      <c r="C1244" s="113">
        <v>6.1</v>
      </c>
      <c r="D1244" s="113">
        <v>6.3</v>
      </c>
      <c r="E1244" s="113">
        <v>6.05</v>
      </c>
      <c r="F1244" s="113">
        <v>6.05</v>
      </c>
      <c r="G1244" s="113">
        <v>6.05</v>
      </c>
      <c r="H1244" s="113">
        <v>6.35</v>
      </c>
      <c r="I1244" s="113">
        <v>8500</v>
      </c>
      <c r="J1244" s="113">
        <v>51930</v>
      </c>
      <c r="K1244" s="115">
        <v>43399</v>
      </c>
      <c r="L1244" s="113">
        <v>28</v>
      </c>
      <c r="M1244" s="113" t="s">
        <v>2744</v>
      </c>
      <c r="N1244" s="370"/>
    </row>
    <row r="1245" spans="1:14">
      <c r="A1245" s="113" t="s">
        <v>1484</v>
      </c>
      <c r="B1245" s="113" t="s">
        <v>388</v>
      </c>
      <c r="C1245" s="113">
        <v>200</v>
      </c>
      <c r="D1245" s="113">
        <v>202.4</v>
      </c>
      <c r="E1245" s="113">
        <v>187.45</v>
      </c>
      <c r="F1245" s="113">
        <v>192.7</v>
      </c>
      <c r="G1245" s="113">
        <v>188</v>
      </c>
      <c r="H1245" s="113">
        <v>199.95</v>
      </c>
      <c r="I1245" s="113">
        <v>209648</v>
      </c>
      <c r="J1245" s="113">
        <v>40658574.600000001</v>
      </c>
      <c r="K1245" s="115">
        <v>43399</v>
      </c>
      <c r="L1245" s="113">
        <v>8515</v>
      </c>
      <c r="M1245" s="113" t="s">
        <v>1485</v>
      </c>
      <c r="N1245" s="370"/>
    </row>
    <row r="1246" spans="1:14">
      <c r="A1246" s="113" t="s">
        <v>1486</v>
      </c>
      <c r="B1246" s="113" t="s">
        <v>388</v>
      </c>
      <c r="C1246" s="113">
        <v>102.8</v>
      </c>
      <c r="D1246" s="113">
        <v>103.9</v>
      </c>
      <c r="E1246" s="113">
        <v>101</v>
      </c>
      <c r="F1246" s="113">
        <v>101.6</v>
      </c>
      <c r="G1246" s="113">
        <v>101</v>
      </c>
      <c r="H1246" s="113">
        <v>104.9</v>
      </c>
      <c r="I1246" s="113">
        <v>5695</v>
      </c>
      <c r="J1246" s="113">
        <v>582040.65</v>
      </c>
      <c r="K1246" s="115">
        <v>43399</v>
      </c>
      <c r="L1246" s="113">
        <v>231</v>
      </c>
      <c r="M1246" s="113" t="s">
        <v>1487</v>
      </c>
      <c r="N1246" s="370"/>
    </row>
    <row r="1247" spans="1:14">
      <c r="A1247" s="113" t="s">
        <v>1488</v>
      </c>
      <c r="B1247" s="113" t="s">
        <v>388</v>
      </c>
      <c r="C1247" s="113">
        <v>611</v>
      </c>
      <c r="D1247" s="113">
        <v>623.85</v>
      </c>
      <c r="E1247" s="113">
        <v>602.6</v>
      </c>
      <c r="F1247" s="113">
        <v>618</v>
      </c>
      <c r="G1247" s="113">
        <v>623</v>
      </c>
      <c r="H1247" s="113">
        <v>613.29999999999995</v>
      </c>
      <c r="I1247" s="113">
        <v>908</v>
      </c>
      <c r="J1247" s="113">
        <v>559918.44999999995</v>
      </c>
      <c r="K1247" s="115">
        <v>43399</v>
      </c>
      <c r="L1247" s="113">
        <v>80</v>
      </c>
      <c r="M1247" s="113" t="s">
        <v>1489</v>
      </c>
      <c r="N1247" s="370"/>
    </row>
    <row r="1248" spans="1:14">
      <c r="A1248" s="113" t="s">
        <v>137</v>
      </c>
      <c r="B1248" s="113" t="s">
        <v>388</v>
      </c>
      <c r="C1248" s="113">
        <v>63</v>
      </c>
      <c r="D1248" s="113">
        <v>64</v>
      </c>
      <c r="E1248" s="113">
        <v>61.8</v>
      </c>
      <c r="F1248" s="113">
        <v>63.2</v>
      </c>
      <c r="G1248" s="113">
        <v>63.1</v>
      </c>
      <c r="H1248" s="113">
        <v>62.9</v>
      </c>
      <c r="I1248" s="113">
        <v>6647607</v>
      </c>
      <c r="J1248" s="113">
        <v>418706136.89999998</v>
      </c>
      <c r="K1248" s="115">
        <v>43399</v>
      </c>
      <c r="L1248" s="113">
        <v>18180</v>
      </c>
      <c r="M1248" s="113" t="s">
        <v>1490</v>
      </c>
      <c r="N1248" s="370"/>
    </row>
    <row r="1249" spans="1:14">
      <c r="A1249" s="113" t="s">
        <v>1491</v>
      </c>
      <c r="B1249" s="113" t="s">
        <v>2767</v>
      </c>
      <c r="C1249" s="113">
        <v>13.35</v>
      </c>
      <c r="D1249" s="113">
        <v>13.4</v>
      </c>
      <c r="E1249" s="113">
        <v>12.9</v>
      </c>
      <c r="F1249" s="113">
        <v>13.15</v>
      </c>
      <c r="G1249" s="113">
        <v>13.15</v>
      </c>
      <c r="H1249" s="113">
        <v>13.05</v>
      </c>
      <c r="I1249" s="113">
        <v>36870</v>
      </c>
      <c r="J1249" s="113">
        <v>484149</v>
      </c>
      <c r="K1249" s="115">
        <v>43399</v>
      </c>
      <c r="L1249" s="113">
        <v>107</v>
      </c>
      <c r="M1249" s="113" t="s">
        <v>1492</v>
      </c>
      <c r="N1249" s="370"/>
    </row>
    <row r="1250" spans="1:14">
      <c r="A1250" s="113" t="s">
        <v>1493</v>
      </c>
      <c r="B1250" s="113" t="s">
        <v>388</v>
      </c>
      <c r="C1250" s="113">
        <v>226.2</v>
      </c>
      <c r="D1250" s="113">
        <v>237.2</v>
      </c>
      <c r="E1250" s="113">
        <v>224.25</v>
      </c>
      <c r="F1250" s="113">
        <v>233.8</v>
      </c>
      <c r="G1250" s="113">
        <v>232.6</v>
      </c>
      <c r="H1250" s="113">
        <v>227.15</v>
      </c>
      <c r="I1250" s="113">
        <v>8136</v>
      </c>
      <c r="J1250" s="113">
        <v>1900114.45</v>
      </c>
      <c r="K1250" s="115">
        <v>43399</v>
      </c>
      <c r="L1250" s="113">
        <v>269</v>
      </c>
      <c r="M1250" s="113" t="s">
        <v>1494</v>
      </c>
      <c r="N1250" s="370"/>
    </row>
    <row r="1251" spans="1:14">
      <c r="A1251" s="113" t="s">
        <v>2595</v>
      </c>
      <c r="B1251" s="113" t="s">
        <v>388</v>
      </c>
      <c r="C1251" s="113">
        <v>217</v>
      </c>
      <c r="D1251" s="113">
        <v>224</v>
      </c>
      <c r="E1251" s="113">
        <v>209.5</v>
      </c>
      <c r="F1251" s="113">
        <v>211.5</v>
      </c>
      <c r="G1251" s="113">
        <v>211.55</v>
      </c>
      <c r="H1251" s="113">
        <v>215.25</v>
      </c>
      <c r="I1251" s="113">
        <v>66677</v>
      </c>
      <c r="J1251" s="113">
        <v>14446366.85</v>
      </c>
      <c r="K1251" s="115">
        <v>43399</v>
      </c>
      <c r="L1251" s="113">
        <v>2088</v>
      </c>
      <c r="M1251" s="113" t="s">
        <v>3090</v>
      </c>
      <c r="N1251" s="370"/>
    </row>
    <row r="1252" spans="1:14">
      <c r="A1252" s="113" t="s">
        <v>3386</v>
      </c>
      <c r="B1252" s="113" t="s">
        <v>388</v>
      </c>
      <c r="C1252" s="113">
        <v>217.9</v>
      </c>
      <c r="D1252" s="113">
        <v>217.9</v>
      </c>
      <c r="E1252" s="113">
        <v>204.35</v>
      </c>
      <c r="F1252" s="113">
        <v>209.9</v>
      </c>
      <c r="G1252" s="113">
        <v>209.4</v>
      </c>
      <c r="H1252" s="113">
        <v>212.15</v>
      </c>
      <c r="I1252" s="113">
        <v>8186</v>
      </c>
      <c r="J1252" s="113">
        <v>1724808.35</v>
      </c>
      <c r="K1252" s="115">
        <v>43399</v>
      </c>
      <c r="L1252" s="113">
        <v>338</v>
      </c>
      <c r="M1252" s="113" t="s">
        <v>3387</v>
      </c>
      <c r="N1252" s="370"/>
    </row>
    <row r="1253" spans="1:14">
      <c r="A1253" s="113" t="s">
        <v>2596</v>
      </c>
      <c r="B1253" s="113" t="s">
        <v>388</v>
      </c>
      <c r="C1253" s="113">
        <v>80.2</v>
      </c>
      <c r="D1253" s="113">
        <v>80.2</v>
      </c>
      <c r="E1253" s="113">
        <v>72.650000000000006</v>
      </c>
      <c r="F1253" s="113">
        <v>72.650000000000006</v>
      </c>
      <c r="G1253" s="113">
        <v>72.650000000000006</v>
      </c>
      <c r="H1253" s="113">
        <v>76.45</v>
      </c>
      <c r="I1253" s="113">
        <v>1704</v>
      </c>
      <c r="J1253" s="113">
        <v>134144.6</v>
      </c>
      <c r="K1253" s="115">
        <v>43399</v>
      </c>
      <c r="L1253" s="113">
        <v>25</v>
      </c>
      <c r="M1253" s="113" t="s">
        <v>2597</v>
      </c>
      <c r="N1253" s="370"/>
    </row>
    <row r="1254" spans="1:14">
      <c r="A1254" s="113" t="s">
        <v>2598</v>
      </c>
      <c r="B1254" s="113" t="s">
        <v>388</v>
      </c>
      <c r="C1254" s="113">
        <v>5.65</v>
      </c>
      <c r="D1254" s="113">
        <v>5.65</v>
      </c>
      <c r="E1254" s="113">
        <v>5.2</v>
      </c>
      <c r="F1254" s="113">
        <v>5.4</v>
      </c>
      <c r="G1254" s="113">
        <v>5.2</v>
      </c>
      <c r="H1254" s="113">
        <v>5.3</v>
      </c>
      <c r="I1254" s="113">
        <v>11885</v>
      </c>
      <c r="J1254" s="113">
        <v>63620.3</v>
      </c>
      <c r="K1254" s="115">
        <v>43399</v>
      </c>
      <c r="L1254" s="113">
        <v>48</v>
      </c>
      <c r="M1254" s="113" t="s">
        <v>2599</v>
      </c>
      <c r="N1254" s="370"/>
    </row>
    <row r="1255" spans="1:14">
      <c r="A1255" s="113" t="s">
        <v>1495</v>
      </c>
      <c r="B1255" s="113" t="s">
        <v>388</v>
      </c>
      <c r="C1255" s="113">
        <v>125.5</v>
      </c>
      <c r="D1255" s="113">
        <v>130</v>
      </c>
      <c r="E1255" s="113">
        <v>125</v>
      </c>
      <c r="F1255" s="113">
        <v>127.05</v>
      </c>
      <c r="G1255" s="113">
        <v>126.75</v>
      </c>
      <c r="H1255" s="113">
        <v>127.55</v>
      </c>
      <c r="I1255" s="113">
        <v>6580</v>
      </c>
      <c r="J1255" s="113">
        <v>837453.95</v>
      </c>
      <c r="K1255" s="115">
        <v>43399</v>
      </c>
      <c r="L1255" s="113">
        <v>199</v>
      </c>
      <c r="M1255" s="113" t="s">
        <v>1496</v>
      </c>
      <c r="N1255" s="370"/>
    </row>
    <row r="1256" spans="1:14">
      <c r="A1256" s="113" t="s">
        <v>2391</v>
      </c>
      <c r="B1256" s="113" t="s">
        <v>388</v>
      </c>
      <c r="C1256" s="113">
        <v>4.9000000000000004</v>
      </c>
      <c r="D1256" s="113">
        <v>4.9000000000000004</v>
      </c>
      <c r="E1256" s="113">
        <v>4.45</v>
      </c>
      <c r="F1256" s="113">
        <v>4.55</v>
      </c>
      <c r="G1256" s="113">
        <v>4.5</v>
      </c>
      <c r="H1256" s="113">
        <v>4.4000000000000004</v>
      </c>
      <c r="I1256" s="113">
        <v>8872</v>
      </c>
      <c r="J1256" s="113">
        <v>42199.7</v>
      </c>
      <c r="K1256" s="115">
        <v>43399</v>
      </c>
      <c r="L1256" s="113">
        <v>30</v>
      </c>
      <c r="M1256" s="113" t="s">
        <v>2392</v>
      </c>
      <c r="N1256" s="370"/>
    </row>
    <row r="1257" spans="1:14">
      <c r="A1257" s="113" t="s">
        <v>2229</v>
      </c>
      <c r="B1257" s="113" t="s">
        <v>388</v>
      </c>
      <c r="C1257" s="113">
        <v>13.45</v>
      </c>
      <c r="D1257" s="113">
        <v>13.9</v>
      </c>
      <c r="E1257" s="113">
        <v>12.45</v>
      </c>
      <c r="F1257" s="113">
        <v>13.7</v>
      </c>
      <c r="G1257" s="113">
        <v>13.9</v>
      </c>
      <c r="H1257" s="113">
        <v>12.95</v>
      </c>
      <c r="I1257" s="113">
        <v>58379</v>
      </c>
      <c r="J1257" s="113">
        <v>780229.25</v>
      </c>
      <c r="K1257" s="115">
        <v>43399</v>
      </c>
      <c r="L1257" s="113">
        <v>357</v>
      </c>
      <c r="M1257" s="113" t="s">
        <v>2230</v>
      </c>
      <c r="N1257" s="370"/>
    </row>
    <row r="1258" spans="1:14">
      <c r="A1258" s="113" t="s">
        <v>1497</v>
      </c>
      <c r="B1258" s="113" t="s">
        <v>388</v>
      </c>
      <c r="C1258" s="113">
        <v>816.7</v>
      </c>
      <c r="D1258" s="113">
        <v>830</v>
      </c>
      <c r="E1258" s="113">
        <v>816.65</v>
      </c>
      <c r="F1258" s="113">
        <v>822.1</v>
      </c>
      <c r="G1258" s="113">
        <v>822</v>
      </c>
      <c r="H1258" s="113">
        <v>825.7</v>
      </c>
      <c r="I1258" s="113">
        <v>93</v>
      </c>
      <c r="J1258" s="113">
        <v>76487.850000000006</v>
      </c>
      <c r="K1258" s="115">
        <v>43399</v>
      </c>
      <c r="L1258" s="113">
        <v>34</v>
      </c>
      <c r="M1258" s="113" t="s">
        <v>1498</v>
      </c>
      <c r="N1258" s="370"/>
    </row>
    <row r="1259" spans="1:14">
      <c r="A1259" s="113" t="s">
        <v>3091</v>
      </c>
      <c r="B1259" s="113" t="s">
        <v>388</v>
      </c>
      <c r="C1259" s="113">
        <v>311.05</v>
      </c>
      <c r="D1259" s="113">
        <v>315.89999999999998</v>
      </c>
      <c r="E1259" s="113">
        <v>304.95</v>
      </c>
      <c r="F1259" s="113">
        <v>307.45</v>
      </c>
      <c r="G1259" s="113">
        <v>305</v>
      </c>
      <c r="H1259" s="113">
        <v>310.45</v>
      </c>
      <c r="I1259" s="113">
        <v>33708</v>
      </c>
      <c r="J1259" s="113">
        <v>10399344.5</v>
      </c>
      <c r="K1259" s="115">
        <v>43399</v>
      </c>
      <c r="L1259" s="113">
        <v>5743</v>
      </c>
      <c r="M1259" s="113" t="s">
        <v>3092</v>
      </c>
      <c r="N1259" s="370"/>
    </row>
    <row r="1260" spans="1:14">
      <c r="A1260" s="113" t="s">
        <v>3388</v>
      </c>
      <c r="B1260" s="113" t="s">
        <v>388</v>
      </c>
      <c r="C1260" s="113">
        <v>63.8</v>
      </c>
      <c r="D1260" s="113">
        <v>63.85</v>
      </c>
      <c r="E1260" s="113">
        <v>62.2</v>
      </c>
      <c r="F1260" s="113">
        <v>62.55</v>
      </c>
      <c r="G1260" s="113">
        <v>62.5</v>
      </c>
      <c r="H1260" s="113">
        <v>63.8</v>
      </c>
      <c r="I1260" s="113">
        <v>4764</v>
      </c>
      <c r="J1260" s="113">
        <v>299627.09999999998</v>
      </c>
      <c r="K1260" s="115">
        <v>43399</v>
      </c>
      <c r="L1260" s="113">
        <v>80</v>
      </c>
      <c r="M1260" s="113" t="s">
        <v>3389</v>
      </c>
      <c r="N1260" s="370"/>
    </row>
    <row r="1261" spans="1:14">
      <c r="A1261" s="113" t="s">
        <v>1499</v>
      </c>
      <c r="B1261" s="113" t="s">
        <v>388</v>
      </c>
      <c r="C1261" s="113">
        <v>58.2</v>
      </c>
      <c r="D1261" s="113">
        <v>60.5</v>
      </c>
      <c r="E1261" s="113">
        <v>58.05</v>
      </c>
      <c r="F1261" s="113">
        <v>60</v>
      </c>
      <c r="G1261" s="113">
        <v>60</v>
      </c>
      <c r="H1261" s="113">
        <v>58.85</v>
      </c>
      <c r="I1261" s="113">
        <v>70488</v>
      </c>
      <c r="J1261" s="113">
        <v>4190916.15</v>
      </c>
      <c r="K1261" s="115">
        <v>43399</v>
      </c>
      <c r="L1261" s="113">
        <v>812</v>
      </c>
      <c r="M1261" s="113" t="s">
        <v>3390</v>
      </c>
      <c r="N1261" s="370"/>
    </row>
    <row r="1262" spans="1:14">
      <c r="A1262" s="113" t="s">
        <v>3462</v>
      </c>
      <c r="B1262" s="113" t="s">
        <v>388</v>
      </c>
      <c r="C1262" s="113">
        <v>24.2</v>
      </c>
      <c r="D1262" s="113">
        <v>24.8</v>
      </c>
      <c r="E1262" s="113">
        <v>22.75</v>
      </c>
      <c r="F1262" s="113">
        <v>24.1</v>
      </c>
      <c r="G1262" s="113">
        <v>24</v>
      </c>
      <c r="H1262" s="113">
        <v>23.65</v>
      </c>
      <c r="I1262" s="113">
        <v>2387</v>
      </c>
      <c r="J1262" s="113">
        <v>57897.599999999999</v>
      </c>
      <c r="K1262" s="115">
        <v>43399</v>
      </c>
      <c r="L1262" s="113">
        <v>15</v>
      </c>
      <c r="M1262" s="113" t="s">
        <v>3463</v>
      </c>
      <c r="N1262" s="370"/>
    </row>
    <row r="1263" spans="1:14">
      <c r="A1263" s="113" t="s">
        <v>1500</v>
      </c>
      <c r="B1263" s="113" t="s">
        <v>388</v>
      </c>
      <c r="C1263" s="113">
        <v>111.8</v>
      </c>
      <c r="D1263" s="113">
        <v>115</v>
      </c>
      <c r="E1263" s="113">
        <v>110.6</v>
      </c>
      <c r="F1263" s="113">
        <v>114</v>
      </c>
      <c r="G1263" s="113">
        <v>113.3</v>
      </c>
      <c r="H1263" s="113">
        <v>110.2</v>
      </c>
      <c r="I1263" s="113">
        <v>7925</v>
      </c>
      <c r="J1263" s="113">
        <v>894113.3</v>
      </c>
      <c r="K1263" s="115">
        <v>43399</v>
      </c>
      <c r="L1263" s="113">
        <v>255</v>
      </c>
      <c r="M1263" s="113" t="s">
        <v>1501</v>
      </c>
      <c r="N1263" s="370"/>
    </row>
    <row r="1264" spans="1:14">
      <c r="A1264" s="113" t="s">
        <v>211</v>
      </c>
      <c r="B1264" s="113" t="s">
        <v>388</v>
      </c>
      <c r="C1264" s="113">
        <v>5741</v>
      </c>
      <c r="D1264" s="113">
        <v>5837.95</v>
      </c>
      <c r="E1264" s="113">
        <v>5651.05</v>
      </c>
      <c r="F1264" s="113">
        <v>5784.95</v>
      </c>
      <c r="G1264" s="113">
        <v>5751.15</v>
      </c>
      <c r="H1264" s="113">
        <v>5707.4</v>
      </c>
      <c r="I1264" s="113">
        <v>18211</v>
      </c>
      <c r="J1264" s="113">
        <v>105536912.34999999</v>
      </c>
      <c r="K1264" s="115">
        <v>43399</v>
      </c>
      <c r="L1264" s="113">
        <v>9372</v>
      </c>
      <c r="M1264" s="113" t="s">
        <v>1502</v>
      </c>
      <c r="N1264" s="370"/>
    </row>
    <row r="1265" spans="1:14">
      <c r="A1265" s="113" t="s">
        <v>2600</v>
      </c>
      <c r="B1265" s="113" t="s">
        <v>388</v>
      </c>
      <c r="C1265" s="113">
        <v>10.9</v>
      </c>
      <c r="D1265" s="113">
        <v>11.1</v>
      </c>
      <c r="E1265" s="113">
        <v>10.7</v>
      </c>
      <c r="F1265" s="113">
        <v>10.9</v>
      </c>
      <c r="G1265" s="113">
        <v>10.95</v>
      </c>
      <c r="H1265" s="113">
        <v>10.9</v>
      </c>
      <c r="I1265" s="113">
        <v>1622431</v>
      </c>
      <c r="J1265" s="113">
        <v>17675571.399999999</v>
      </c>
      <c r="K1265" s="115">
        <v>43399</v>
      </c>
      <c r="L1265" s="113">
        <v>2143</v>
      </c>
      <c r="M1265" s="113" t="s">
        <v>2601</v>
      </c>
      <c r="N1265" s="370"/>
    </row>
    <row r="1266" spans="1:14">
      <c r="A1266" s="113" t="s">
        <v>1503</v>
      </c>
      <c r="B1266" s="113" t="s">
        <v>388</v>
      </c>
      <c r="C1266" s="113">
        <v>277</v>
      </c>
      <c r="D1266" s="113">
        <v>293.60000000000002</v>
      </c>
      <c r="E1266" s="113">
        <v>277</v>
      </c>
      <c r="F1266" s="113">
        <v>287.55</v>
      </c>
      <c r="G1266" s="113">
        <v>285.55</v>
      </c>
      <c r="H1266" s="113">
        <v>280.5</v>
      </c>
      <c r="I1266" s="113">
        <v>24742</v>
      </c>
      <c r="J1266" s="113">
        <v>7083031.2000000002</v>
      </c>
      <c r="K1266" s="115">
        <v>43399</v>
      </c>
      <c r="L1266" s="113">
        <v>966</v>
      </c>
      <c r="M1266" s="113" t="s">
        <v>1504</v>
      </c>
      <c r="N1266" s="370"/>
    </row>
    <row r="1267" spans="1:14">
      <c r="A1267" s="113" t="s">
        <v>1505</v>
      </c>
      <c r="B1267" s="113" t="s">
        <v>388</v>
      </c>
      <c r="C1267" s="113">
        <v>484.3</v>
      </c>
      <c r="D1267" s="113">
        <v>485.9</v>
      </c>
      <c r="E1267" s="113">
        <v>470</v>
      </c>
      <c r="F1267" s="113">
        <v>473.35</v>
      </c>
      <c r="G1267" s="113">
        <v>472.15</v>
      </c>
      <c r="H1267" s="113">
        <v>481.3</v>
      </c>
      <c r="I1267" s="113">
        <v>33380</v>
      </c>
      <c r="J1267" s="113">
        <v>15927282.25</v>
      </c>
      <c r="K1267" s="115">
        <v>43399</v>
      </c>
      <c r="L1267" s="113">
        <v>1955</v>
      </c>
      <c r="M1267" s="113" t="s">
        <v>1506</v>
      </c>
      <c r="N1267" s="370"/>
    </row>
    <row r="1268" spans="1:14">
      <c r="A1268" s="113" t="s">
        <v>1507</v>
      </c>
      <c r="B1268" s="113" t="s">
        <v>388</v>
      </c>
      <c r="C1268" s="113">
        <v>30.85</v>
      </c>
      <c r="D1268" s="113">
        <v>31.2</v>
      </c>
      <c r="E1268" s="113">
        <v>30</v>
      </c>
      <c r="F1268" s="113">
        <v>30.15</v>
      </c>
      <c r="G1268" s="113">
        <v>30.05</v>
      </c>
      <c r="H1268" s="113">
        <v>30.85</v>
      </c>
      <c r="I1268" s="113">
        <v>22597</v>
      </c>
      <c r="J1268" s="113">
        <v>685885.45</v>
      </c>
      <c r="K1268" s="115">
        <v>43399</v>
      </c>
      <c r="L1268" s="113">
        <v>204</v>
      </c>
      <c r="M1268" s="113" t="s">
        <v>1508</v>
      </c>
      <c r="N1268" s="370"/>
    </row>
    <row r="1269" spans="1:14">
      <c r="A1269" s="113" t="s">
        <v>1509</v>
      </c>
      <c r="B1269" s="113" t="s">
        <v>388</v>
      </c>
      <c r="C1269" s="113">
        <v>659</v>
      </c>
      <c r="D1269" s="113">
        <v>668.4</v>
      </c>
      <c r="E1269" s="113">
        <v>636.54999999999995</v>
      </c>
      <c r="F1269" s="113">
        <v>653.1</v>
      </c>
      <c r="G1269" s="113">
        <v>654</v>
      </c>
      <c r="H1269" s="113">
        <v>644.35</v>
      </c>
      <c r="I1269" s="113">
        <v>12483</v>
      </c>
      <c r="J1269" s="113">
        <v>8117155.2000000002</v>
      </c>
      <c r="K1269" s="115">
        <v>43399</v>
      </c>
      <c r="L1269" s="113">
        <v>1127</v>
      </c>
      <c r="M1269" s="113" t="s">
        <v>1510</v>
      </c>
      <c r="N1269" s="370"/>
    </row>
    <row r="1270" spans="1:14">
      <c r="A1270" s="113" t="s">
        <v>2602</v>
      </c>
      <c r="B1270" s="113" t="s">
        <v>388</v>
      </c>
      <c r="C1270" s="113">
        <v>103.5</v>
      </c>
      <c r="D1270" s="113">
        <v>103.5</v>
      </c>
      <c r="E1270" s="113">
        <v>98</v>
      </c>
      <c r="F1270" s="113">
        <v>99</v>
      </c>
      <c r="G1270" s="113">
        <v>99</v>
      </c>
      <c r="H1270" s="113">
        <v>99.65</v>
      </c>
      <c r="I1270" s="113">
        <v>8542</v>
      </c>
      <c r="J1270" s="113">
        <v>849280.05</v>
      </c>
      <c r="K1270" s="115">
        <v>43399</v>
      </c>
      <c r="L1270" s="113">
        <v>127</v>
      </c>
      <c r="M1270" s="113" t="s">
        <v>2603</v>
      </c>
      <c r="N1270" s="370"/>
    </row>
    <row r="1271" spans="1:14">
      <c r="A1271" s="113" t="s">
        <v>1511</v>
      </c>
      <c r="B1271" s="113" t="s">
        <v>388</v>
      </c>
      <c r="C1271" s="113">
        <v>9.4</v>
      </c>
      <c r="D1271" s="113">
        <v>9.65</v>
      </c>
      <c r="E1271" s="113">
        <v>9.3000000000000007</v>
      </c>
      <c r="F1271" s="113">
        <v>9.35</v>
      </c>
      <c r="G1271" s="113">
        <v>9.3000000000000007</v>
      </c>
      <c r="H1271" s="113">
        <v>9.5500000000000007</v>
      </c>
      <c r="I1271" s="113">
        <v>5773</v>
      </c>
      <c r="J1271" s="113">
        <v>53948.25</v>
      </c>
      <c r="K1271" s="115">
        <v>43399</v>
      </c>
      <c r="L1271" s="113">
        <v>28</v>
      </c>
      <c r="M1271" s="113" t="s">
        <v>1512</v>
      </c>
      <c r="N1271" s="370"/>
    </row>
    <row r="1272" spans="1:14">
      <c r="A1272" s="113" t="s">
        <v>1513</v>
      </c>
      <c r="B1272" s="113" t="s">
        <v>388</v>
      </c>
      <c r="C1272" s="113">
        <v>200.2</v>
      </c>
      <c r="D1272" s="113">
        <v>230</v>
      </c>
      <c r="E1272" s="113">
        <v>192.65</v>
      </c>
      <c r="F1272" s="113">
        <v>210.8</v>
      </c>
      <c r="G1272" s="113">
        <v>225</v>
      </c>
      <c r="H1272" s="113">
        <v>202.1</v>
      </c>
      <c r="I1272" s="113">
        <v>70534</v>
      </c>
      <c r="J1272" s="113">
        <v>14504869</v>
      </c>
      <c r="K1272" s="115">
        <v>43399</v>
      </c>
      <c r="L1272" s="113">
        <v>2777</v>
      </c>
      <c r="M1272" s="113" t="s">
        <v>1514</v>
      </c>
      <c r="N1272" s="370"/>
    </row>
    <row r="1273" spans="1:14">
      <c r="A1273" s="113" t="s">
        <v>2290</v>
      </c>
      <c r="B1273" s="113" t="s">
        <v>388</v>
      </c>
      <c r="C1273" s="113">
        <v>563.04999999999995</v>
      </c>
      <c r="D1273" s="113">
        <v>578</v>
      </c>
      <c r="E1273" s="113">
        <v>552</v>
      </c>
      <c r="F1273" s="113">
        <v>570.4</v>
      </c>
      <c r="G1273" s="113">
        <v>575</v>
      </c>
      <c r="H1273" s="113">
        <v>563.4</v>
      </c>
      <c r="I1273" s="113">
        <v>587007</v>
      </c>
      <c r="J1273" s="113">
        <v>325261559.19999999</v>
      </c>
      <c r="K1273" s="115">
        <v>43399</v>
      </c>
      <c r="L1273" s="113">
        <v>7875</v>
      </c>
      <c r="M1273" s="113" t="s">
        <v>2291</v>
      </c>
      <c r="N1273" s="370"/>
    </row>
    <row r="1274" spans="1:14">
      <c r="A1274" s="113" t="s">
        <v>138</v>
      </c>
      <c r="B1274" s="113" t="s">
        <v>388</v>
      </c>
      <c r="C1274" s="113">
        <v>252</v>
      </c>
      <c r="D1274" s="113">
        <v>252.5</v>
      </c>
      <c r="E1274" s="113">
        <v>247.4</v>
      </c>
      <c r="F1274" s="113">
        <v>248.1</v>
      </c>
      <c r="G1274" s="113">
        <v>247.9</v>
      </c>
      <c r="H1274" s="113">
        <v>249.55</v>
      </c>
      <c r="I1274" s="113">
        <v>20543437</v>
      </c>
      <c r="J1274" s="113">
        <v>5137210163.8000002</v>
      </c>
      <c r="K1274" s="115">
        <v>43399</v>
      </c>
      <c r="L1274" s="113">
        <v>126405</v>
      </c>
      <c r="M1274" s="113" t="s">
        <v>1515</v>
      </c>
      <c r="N1274" s="370"/>
    </row>
    <row r="1275" spans="1:14">
      <c r="A1275" s="113" t="s">
        <v>3623</v>
      </c>
      <c r="B1275" s="113" t="s">
        <v>388</v>
      </c>
      <c r="C1275" s="113">
        <v>1.1499999999999999</v>
      </c>
      <c r="D1275" s="113">
        <v>1.1499999999999999</v>
      </c>
      <c r="E1275" s="113">
        <v>1.1499999999999999</v>
      </c>
      <c r="F1275" s="113">
        <v>1.1499999999999999</v>
      </c>
      <c r="G1275" s="113">
        <v>1.1499999999999999</v>
      </c>
      <c r="H1275" s="113">
        <v>1.1499999999999999</v>
      </c>
      <c r="I1275" s="113">
        <v>77</v>
      </c>
      <c r="J1275" s="113">
        <v>88.55</v>
      </c>
      <c r="K1275" s="115">
        <v>43399</v>
      </c>
      <c r="L1275" s="113">
        <v>1</v>
      </c>
      <c r="M1275" s="113" t="s">
        <v>3624</v>
      </c>
      <c r="N1275" s="370"/>
    </row>
    <row r="1276" spans="1:14">
      <c r="A1276" s="113" t="s">
        <v>2197</v>
      </c>
      <c r="B1276" s="113" t="s">
        <v>388</v>
      </c>
      <c r="C1276" s="113">
        <v>4789.1000000000004</v>
      </c>
      <c r="D1276" s="113">
        <v>4850</v>
      </c>
      <c r="E1276" s="113">
        <v>4781.05</v>
      </c>
      <c r="F1276" s="113">
        <v>4806.8999999999996</v>
      </c>
      <c r="G1276" s="113">
        <v>4820</v>
      </c>
      <c r="H1276" s="113">
        <v>4802.95</v>
      </c>
      <c r="I1276" s="113">
        <v>14175</v>
      </c>
      <c r="J1276" s="113">
        <v>68068907.650000006</v>
      </c>
      <c r="K1276" s="115">
        <v>43399</v>
      </c>
      <c r="L1276" s="113">
        <v>585</v>
      </c>
      <c r="M1276" s="113" t="s">
        <v>757</v>
      </c>
      <c r="N1276" s="370"/>
    </row>
    <row r="1277" spans="1:14">
      <c r="A1277" s="113" t="s">
        <v>2119</v>
      </c>
      <c r="B1277" s="113" t="s">
        <v>388</v>
      </c>
      <c r="C1277" s="113">
        <v>191.6</v>
      </c>
      <c r="D1277" s="113">
        <v>197.6</v>
      </c>
      <c r="E1277" s="113">
        <v>187</v>
      </c>
      <c r="F1277" s="113">
        <v>194.35</v>
      </c>
      <c r="G1277" s="113">
        <v>194.1</v>
      </c>
      <c r="H1277" s="113">
        <v>189.85</v>
      </c>
      <c r="I1277" s="113">
        <v>9860</v>
      </c>
      <c r="J1277" s="113">
        <v>1905174.3</v>
      </c>
      <c r="K1277" s="115">
        <v>43399</v>
      </c>
      <c r="L1277" s="113">
        <v>468</v>
      </c>
      <c r="M1277" s="113" t="s">
        <v>2121</v>
      </c>
      <c r="N1277" s="370"/>
    </row>
    <row r="1278" spans="1:14">
      <c r="A1278" s="113" t="s">
        <v>1516</v>
      </c>
      <c r="B1278" s="113" t="s">
        <v>388</v>
      </c>
      <c r="C1278" s="113">
        <v>105.1</v>
      </c>
      <c r="D1278" s="113">
        <v>106.55</v>
      </c>
      <c r="E1278" s="113">
        <v>103.25</v>
      </c>
      <c r="F1278" s="113">
        <v>104.45</v>
      </c>
      <c r="G1278" s="113">
        <v>105</v>
      </c>
      <c r="H1278" s="113">
        <v>106.3</v>
      </c>
      <c r="I1278" s="113">
        <v>35546</v>
      </c>
      <c r="J1278" s="113">
        <v>3737387</v>
      </c>
      <c r="K1278" s="115">
        <v>43399</v>
      </c>
      <c r="L1278" s="113">
        <v>659</v>
      </c>
      <c r="M1278" s="113" t="s">
        <v>1517</v>
      </c>
      <c r="N1278" s="370"/>
    </row>
    <row r="1279" spans="1:14">
      <c r="A1279" s="113" t="s">
        <v>1518</v>
      </c>
      <c r="B1279" s="113" t="s">
        <v>388</v>
      </c>
      <c r="C1279" s="113">
        <v>43.2</v>
      </c>
      <c r="D1279" s="113">
        <v>43.5</v>
      </c>
      <c r="E1279" s="113">
        <v>42.05</v>
      </c>
      <c r="F1279" s="113">
        <v>42.7</v>
      </c>
      <c r="G1279" s="113">
        <v>42.5</v>
      </c>
      <c r="H1279" s="113">
        <v>43.2</v>
      </c>
      <c r="I1279" s="113">
        <v>337170</v>
      </c>
      <c r="J1279" s="113">
        <v>14424020.449999999</v>
      </c>
      <c r="K1279" s="115">
        <v>43399</v>
      </c>
      <c r="L1279" s="113">
        <v>2681</v>
      </c>
      <c r="M1279" s="113" t="s">
        <v>1519</v>
      </c>
      <c r="N1279" s="370"/>
    </row>
    <row r="1280" spans="1:14">
      <c r="A1280" s="113" t="s">
        <v>1520</v>
      </c>
      <c r="B1280" s="113" t="s">
        <v>388</v>
      </c>
      <c r="C1280" s="113">
        <v>162.6</v>
      </c>
      <c r="D1280" s="113">
        <v>181.8</v>
      </c>
      <c r="E1280" s="113">
        <v>162</v>
      </c>
      <c r="F1280" s="113">
        <v>175.95</v>
      </c>
      <c r="G1280" s="113">
        <v>176.75</v>
      </c>
      <c r="H1280" s="113">
        <v>164.15</v>
      </c>
      <c r="I1280" s="113">
        <v>116882</v>
      </c>
      <c r="J1280" s="113">
        <v>20239696.5</v>
      </c>
      <c r="K1280" s="115">
        <v>43399</v>
      </c>
      <c r="L1280" s="113">
        <v>3174</v>
      </c>
      <c r="M1280" s="113" t="s">
        <v>1521</v>
      </c>
      <c r="N1280" s="370"/>
    </row>
    <row r="1281" spans="1:14">
      <c r="A1281" s="113" t="s">
        <v>2604</v>
      </c>
      <c r="B1281" s="113" t="s">
        <v>388</v>
      </c>
      <c r="C1281" s="113">
        <v>221</v>
      </c>
      <c r="D1281" s="113">
        <v>232</v>
      </c>
      <c r="E1281" s="113">
        <v>215</v>
      </c>
      <c r="F1281" s="113">
        <v>223.65</v>
      </c>
      <c r="G1281" s="113">
        <v>215</v>
      </c>
      <c r="H1281" s="113">
        <v>221.25</v>
      </c>
      <c r="I1281" s="113">
        <v>4863</v>
      </c>
      <c r="J1281" s="113">
        <v>1094004</v>
      </c>
      <c r="K1281" s="115">
        <v>43399</v>
      </c>
      <c r="L1281" s="113">
        <v>66</v>
      </c>
      <c r="M1281" s="113" t="s">
        <v>2605</v>
      </c>
      <c r="N1281" s="370"/>
    </row>
    <row r="1282" spans="1:14">
      <c r="A1282" s="113" t="s">
        <v>2606</v>
      </c>
      <c r="B1282" s="113" t="s">
        <v>388</v>
      </c>
      <c r="C1282" s="113">
        <v>208.05</v>
      </c>
      <c r="D1282" s="113">
        <v>214.8</v>
      </c>
      <c r="E1282" s="113">
        <v>205.2</v>
      </c>
      <c r="F1282" s="113">
        <v>211.2</v>
      </c>
      <c r="G1282" s="113">
        <v>212.4</v>
      </c>
      <c r="H1282" s="113">
        <v>206.3</v>
      </c>
      <c r="I1282" s="113">
        <v>69781</v>
      </c>
      <c r="J1282" s="113">
        <v>14723266.15</v>
      </c>
      <c r="K1282" s="115">
        <v>43399</v>
      </c>
      <c r="L1282" s="113">
        <v>2000</v>
      </c>
      <c r="M1282" s="113" t="s">
        <v>2607</v>
      </c>
      <c r="N1282" s="370"/>
    </row>
    <row r="1283" spans="1:14">
      <c r="A1283" s="113" t="s">
        <v>1522</v>
      </c>
      <c r="B1283" s="113" t="s">
        <v>388</v>
      </c>
      <c r="C1283" s="113">
        <v>1.2</v>
      </c>
      <c r="D1283" s="113">
        <v>1.25</v>
      </c>
      <c r="E1283" s="113">
        <v>1.2</v>
      </c>
      <c r="F1283" s="113">
        <v>1.2</v>
      </c>
      <c r="G1283" s="113">
        <v>1.2</v>
      </c>
      <c r="H1283" s="113">
        <v>1.25</v>
      </c>
      <c r="I1283" s="113">
        <v>125280</v>
      </c>
      <c r="J1283" s="113">
        <v>150916.15</v>
      </c>
      <c r="K1283" s="115">
        <v>43399</v>
      </c>
      <c r="L1283" s="113">
        <v>62</v>
      </c>
      <c r="M1283" s="113" t="s">
        <v>1523</v>
      </c>
      <c r="N1283" s="370"/>
    </row>
    <row r="1284" spans="1:14">
      <c r="A1284" s="113" t="s">
        <v>3702</v>
      </c>
      <c r="B1284" s="113" t="s">
        <v>388</v>
      </c>
      <c r="C1284" s="113">
        <v>3.7</v>
      </c>
      <c r="D1284" s="113">
        <v>3.85</v>
      </c>
      <c r="E1284" s="113">
        <v>3.7</v>
      </c>
      <c r="F1284" s="113">
        <v>3.7</v>
      </c>
      <c r="G1284" s="113">
        <v>3.7</v>
      </c>
      <c r="H1284" s="113">
        <v>3.85</v>
      </c>
      <c r="I1284" s="113">
        <v>5911</v>
      </c>
      <c r="J1284" s="113">
        <v>21964.15</v>
      </c>
      <c r="K1284" s="115">
        <v>43399</v>
      </c>
      <c r="L1284" s="113">
        <v>12</v>
      </c>
      <c r="M1284" s="113" t="s">
        <v>3703</v>
      </c>
      <c r="N1284" s="370"/>
    </row>
    <row r="1285" spans="1:14">
      <c r="A1285" s="113" t="s">
        <v>2697</v>
      </c>
      <c r="B1285" s="113" t="s">
        <v>388</v>
      </c>
      <c r="C1285" s="113">
        <v>46.15</v>
      </c>
      <c r="D1285" s="113">
        <v>47.3</v>
      </c>
      <c r="E1285" s="113">
        <v>44.5</v>
      </c>
      <c r="F1285" s="113">
        <v>45.05</v>
      </c>
      <c r="G1285" s="113">
        <v>45</v>
      </c>
      <c r="H1285" s="113">
        <v>46.25</v>
      </c>
      <c r="I1285" s="113">
        <v>244533</v>
      </c>
      <c r="J1285" s="113">
        <v>11184013.35</v>
      </c>
      <c r="K1285" s="115">
        <v>43399</v>
      </c>
      <c r="L1285" s="113">
        <v>1431</v>
      </c>
      <c r="M1285" s="113" t="s">
        <v>2698</v>
      </c>
      <c r="N1285" s="370"/>
    </row>
    <row r="1286" spans="1:14">
      <c r="A1286" s="113" t="s">
        <v>1524</v>
      </c>
      <c r="B1286" s="113" t="s">
        <v>388</v>
      </c>
      <c r="C1286" s="113">
        <v>1053.3499999999999</v>
      </c>
      <c r="D1286" s="113">
        <v>1070</v>
      </c>
      <c r="E1286" s="113">
        <v>1024.3</v>
      </c>
      <c r="F1286" s="113">
        <v>1030.75</v>
      </c>
      <c r="G1286" s="113">
        <v>1025</v>
      </c>
      <c r="H1286" s="113">
        <v>1050.5</v>
      </c>
      <c r="I1286" s="113">
        <v>4792</v>
      </c>
      <c r="J1286" s="113">
        <v>5019938</v>
      </c>
      <c r="K1286" s="115">
        <v>43399</v>
      </c>
      <c r="L1286" s="113">
        <v>552</v>
      </c>
      <c r="M1286" s="113" t="s">
        <v>1525</v>
      </c>
      <c r="N1286" s="370"/>
    </row>
    <row r="1287" spans="1:14">
      <c r="A1287" s="113" t="s">
        <v>1894</v>
      </c>
      <c r="B1287" s="113" t="s">
        <v>388</v>
      </c>
      <c r="C1287" s="113">
        <v>34.700000000000003</v>
      </c>
      <c r="D1287" s="113">
        <v>35.4</v>
      </c>
      <c r="E1287" s="113">
        <v>33.6</v>
      </c>
      <c r="F1287" s="113">
        <v>35.25</v>
      </c>
      <c r="G1287" s="113">
        <v>35.15</v>
      </c>
      <c r="H1287" s="113">
        <v>34.15</v>
      </c>
      <c r="I1287" s="113">
        <v>1281100</v>
      </c>
      <c r="J1287" s="113">
        <v>44248920.25</v>
      </c>
      <c r="K1287" s="115">
        <v>43399</v>
      </c>
      <c r="L1287" s="113">
        <v>1636</v>
      </c>
      <c r="M1287" s="113" t="s">
        <v>1895</v>
      </c>
      <c r="N1287" s="370"/>
    </row>
    <row r="1288" spans="1:14">
      <c r="A1288" s="113" t="s">
        <v>2324</v>
      </c>
      <c r="B1288" s="113" t="s">
        <v>388</v>
      </c>
      <c r="C1288" s="113">
        <v>2863</v>
      </c>
      <c r="D1288" s="113">
        <v>2875.95</v>
      </c>
      <c r="E1288" s="113">
        <v>2863</v>
      </c>
      <c r="F1288" s="113">
        <v>2870.6</v>
      </c>
      <c r="G1288" s="113">
        <v>2870.25</v>
      </c>
      <c r="H1288" s="113">
        <v>2868.3</v>
      </c>
      <c r="I1288" s="113">
        <v>2095</v>
      </c>
      <c r="J1288" s="113">
        <v>6013046.2000000002</v>
      </c>
      <c r="K1288" s="115">
        <v>43399</v>
      </c>
      <c r="L1288" s="113">
        <v>196</v>
      </c>
      <c r="M1288" s="113" t="s">
        <v>2325</v>
      </c>
      <c r="N1288" s="370"/>
    </row>
    <row r="1289" spans="1:14">
      <c r="A1289" s="113" t="s">
        <v>1526</v>
      </c>
      <c r="B1289" s="113" t="s">
        <v>388</v>
      </c>
      <c r="C1289" s="113">
        <v>103.5</v>
      </c>
      <c r="D1289" s="113">
        <v>103.5</v>
      </c>
      <c r="E1289" s="113">
        <v>101.75</v>
      </c>
      <c r="F1289" s="113">
        <v>102.05</v>
      </c>
      <c r="G1289" s="113">
        <v>101.97</v>
      </c>
      <c r="H1289" s="113">
        <v>102.88</v>
      </c>
      <c r="I1289" s="113">
        <v>100751</v>
      </c>
      <c r="J1289" s="113">
        <v>10298240.1</v>
      </c>
      <c r="K1289" s="115">
        <v>43399</v>
      </c>
      <c r="L1289" s="113">
        <v>397</v>
      </c>
      <c r="M1289" s="113" t="s">
        <v>1527</v>
      </c>
      <c r="N1289" s="370"/>
    </row>
    <row r="1290" spans="1:14">
      <c r="A1290" s="113" t="s">
        <v>1528</v>
      </c>
      <c r="B1290" s="113" t="s">
        <v>388</v>
      </c>
      <c r="C1290" s="113">
        <v>251</v>
      </c>
      <c r="D1290" s="113">
        <v>251</v>
      </c>
      <c r="E1290" s="113">
        <v>246.45</v>
      </c>
      <c r="F1290" s="113">
        <v>246.93</v>
      </c>
      <c r="G1290" s="113">
        <v>246.69</v>
      </c>
      <c r="H1290" s="113">
        <v>251.11</v>
      </c>
      <c r="I1290" s="113">
        <v>8732</v>
      </c>
      <c r="J1290" s="113">
        <v>2173018.67</v>
      </c>
      <c r="K1290" s="115">
        <v>43399</v>
      </c>
      <c r="L1290" s="113">
        <v>97</v>
      </c>
      <c r="M1290" s="113" t="s">
        <v>1529</v>
      </c>
      <c r="N1290" s="370"/>
    </row>
    <row r="1291" spans="1:14">
      <c r="A1291" s="113" t="s">
        <v>3093</v>
      </c>
      <c r="B1291" s="113" t="s">
        <v>388</v>
      </c>
      <c r="C1291" s="113">
        <v>257</v>
      </c>
      <c r="D1291" s="113">
        <v>259.60000000000002</v>
      </c>
      <c r="E1291" s="113">
        <v>254.5</v>
      </c>
      <c r="F1291" s="113">
        <v>257.99</v>
      </c>
      <c r="G1291" s="113">
        <v>258.02999999999997</v>
      </c>
      <c r="H1291" s="113">
        <v>257.8</v>
      </c>
      <c r="I1291" s="113">
        <v>4528</v>
      </c>
      <c r="J1291" s="113">
        <v>1161127.79</v>
      </c>
      <c r="K1291" s="115">
        <v>43399</v>
      </c>
      <c r="L1291" s="113">
        <v>94</v>
      </c>
      <c r="M1291" s="113" t="s">
        <v>3094</v>
      </c>
      <c r="N1291" s="370"/>
    </row>
    <row r="1292" spans="1:14">
      <c r="A1292" s="113" t="s">
        <v>2026</v>
      </c>
      <c r="B1292" s="113" t="s">
        <v>388</v>
      </c>
      <c r="C1292" s="113">
        <v>1495.3</v>
      </c>
      <c r="D1292" s="113">
        <v>1527.9</v>
      </c>
      <c r="E1292" s="113">
        <v>1490.1</v>
      </c>
      <c r="F1292" s="113">
        <v>1504.45</v>
      </c>
      <c r="G1292" s="113">
        <v>1496</v>
      </c>
      <c r="H1292" s="113">
        <v>1516.55</v>
      </c>
      <c r="I1292" s="113">
        <v>490</v>
      </c>
      <c r="J1292" s="113">
        <v>739383.2</v>
      </c>
      <c r="K1292" s="115">
        <v>43399</v>
      </c>
      <c r="L1292" s="113">
        <v>140</v>
      </c>
      <c r="M1292" s="113" t="s">
        <v>2027</v>
      </c>
      <c r="N1292" s="370"/>
    </row>
    <row r="1293" spans="1:14">
      <c r="A1293" s="113" t="s">
        <v>1530</v>
      </c>
      <c r="B1293" s="113" t="s">
        <v>2767</v>
      </c>
      <c r="C1293" s="113">
        <v>10.75</v>
      </c>
      <c r="D1293" s="113">
        <v>10.9</v>
      </c>
      <c r="E1293" s="113">
        <v>10.3</v>
      </c>
      <c r="F1293" s="113">
        <v>10.9</v>
      </c>
      <c r="G1293" s="113">
        <v>10.9</v>
      </c>
      <c r="H1293" s="113">
        <v>10.75</v>
      </c>
      <c r="I1293" s="113">
        <v>4761</v>
      </c>
      <c r="J1293" s="113">
        <v>50136.75</v>
      </c>
      <c r="K1293" s="115">
        <v>43399</v>
      </c>
      <c r="L1293" s="113">
        <v>22</v>
      </c>
      <c r="M1293" s="113" t="s">
        <v>3391</v>
      </c>
      <c r="N1293" s="370"/>
    </row>
    <row r="1294" spans="1:14">
      <c r="A1294" s="113" t="s">
        <v>2152</v>
      </c>
      <c r="B1294" s="113" t="s">
        <v>388</v>
      </c>
      <c r="C1294" s="113">
        <v>18.55</v>
      </c>
      <c r="D1294" s="113">
        <v>18.95</v>
      </c>
      <c r="E1294" s="113">
        <v>17.75</v>
      </c>
      <c r="F1294" s="113">
        <v>18.649999999999999</v>
      </c>
      <c r="G1294" s="113">
        <v>18.95</v>
      </c>
      <c r="H1294" s="113">
        <v>18.05</v>
      </c>
      <c r="I1294" s="113">
        <v>1917</v>
      </c>
      <c r="J1294" s="113">
        <v>35409.75</v>
      </c>
      <c r="K1294" s="115">
        <v>43399</v>
      </c>
      <c r="L1294" s="113">
        <v>18</v>
      </c>
      <c r="M1294" s="113" t="s">
        <v>2153</v>
      </c>
      <c r="N1294" s="370"/>
    </row>
    <row r="1295" spans="1:14">
      <c r="A1295" s="113" t="s">
        <v>1531</v>
      </c>
      <c r="B1295" s="113" t="s">
        <v>388</v>
      </c>
      <c r="C1295" s="113">
        <v>391</v>
      </c>
      <c r="D1295" s="113">
        <v>392.7</v>
      </c>
      <c r="E1295" s="113">
        <v>360.05</v>
      </c>
      <c r="F1295" s="113">
        <v>364.4</v>
      </c>
      <c r="G1295" s="113">
        <v>365.5</v>
      </c>
      <c r="H1295" s="113">
        <v>391</v>
      </c>
      <c r="I1295" s="113">
        <v>108740</v>
      </c>
      <c r="J1295" s="113">
        <v>40626760.799999997</v>
      </c>
      <c r="K1295" s="115">
        <v>43399</v>
      </c>
      <c r="L1295" s="113">
        <v>5293</v>
      </c>
      <c r="M1295" s="113" t="s">
        <v>1532</v>
      </c>
      <c r="N1295" s="370"/>
    </row>
    <row r="1296" spans="1:14">
      <c r="A1296" s="113" t="s">
        <v>2410</v>
      </c>
      <c r="B1296" s="113" t="s">
        <v>388</v>
      </c>
      <c r="C1296" s="113">
        <v>156.25</v>
      </c>
      <c r="D1296" s="113">
        <v>156.25</v>
      </c>
      <c r="E1296" s="113">
        <v>147.5</v>
      </c>
      <c r="F1296" s="113">
        <v>149.4</v>
      </c>
      <c r="G1296" s="113">
        <v>149</v>
      </c>
      <c r="H1296" s="113">
        <v>154.5</v>
      </c>
      <c r="I1296" s="113">
        <v>52964</v>
      </c>
      <c r="J1296" s="113">
        <v>7942127.5499999998</v>
      </c>
      <c r="K1296" s="115">
        <v>43399</v>
      </c>
      <c r="L1296" s="113">
        <v>1446</v>
      </c>
      <c r="M1296" s="113" t="s">
        <v>2411</v>
      </c>
      <c r="N1296" s="370"/>
    </row>
    <row r="1297" spans="1:14">
      <c r="A1297" s="113" t="s">
        <v>2252</v>
      </c>
      <c r="B1297" s="113" t="s">
        <v>388</v>
      </c>
      <c r="C1297" s="113">
        <v>85</v>
      </c>
      <c r="D1297" s="113">
        <v>86.8</v>
      </c>
      <c r="E1297" s="113">
        <v>81</v>
      </c>
      <c r="F1297" s="113">
        <v>83.5</v>
      </c>
      <c r="G1297" s="113">
        <v>83.1</v>
      </c>
      <c r="H1297" s="113">
        <v>84.75</v>
      </c>
      <c r="I1297" s="113">
        <v>88950</v>
      </c>
      <c r="J1297" s="113">
        <v>7447074.0999999996</v>
      </c>
      <c r="K1297" s="115">
        <v>43399</v>
      </c>
      <c r="L1297" s="113">
        <v>878</v>
      </c>
      <c r="M1297" s="113" t="s">
        <v>2253</v>
      </c>
      <c r="N1297" s="370"/>
    </row>
    <row r="1298" spans="1:14">
      <c r="A1298" s="113" t="s">
        <v>2105</v>
      </c>
      <c r="B1298" s="113" t="s">
        <v>388</v>
      </c>
      <c r="C1298" s="113">
        <v>1028.8</v>
      </c>
      <c r="D1298" s="113">
        <v>1098</v>
      </c>
      <c r="E1298" s="113">
        <v>1025.4000000000001</v>
      </c>
      <c r="F1298" s="113">
        <v>1085.95</v>
      </c>
      <c r="G1298" s="113">
        <v>1070.8499999999999</v>
      </c>
      <c r="H1298" s="113">
        <v>1050.8</v>
      </c>
      <c r="I1298" s="113">
        <v>22851</v>
      </c>
      <c r="J1298" s="113">
        <v>24081108.600000001</v>
      </c>
      <c r="K1298" s="115">
        <v>43399</v>
      </c>
      <c r="L1298" s="113">
        <v>2978</v>
      </c>
      <c r="M1298" s="113" t="s">
        <v>2106</v>
      </c>
      <c r="N1298" s="370"/>
    </row>
    <row r="1299" spans="1:14">
      <c r="A1299" s="113" t="s">
        <v>1533</v>
      </c>
      <c r="B1299" s="113" t="s">
        <v>388</v>
      </c>
      <c r="C1299" s="113">
        <v>111.5</v>
      </c>
      <c r="D1299" s="113">
        <v>114</v>
      </c>
      <c r="E1299" s="113">
        <v>109.2</v>
      </c>
      <c r="F1299" s="113">
        <v>112.7</v>
      </c>
      <c r="G1299" s="113">
        <v>113</v>
      </c>
      <c r="H1299" s="113">
        <v>110.8</v>
      </c>
      <c r="I1299" s="113">
        <v>18425</v>
      </c>
      <c r="J1299" s="113">
        <v>2071877.25</v>
      </c>
      <c r="K1299" s="115">
        <v>43399</v>
      </c>
      <c r="L1299" s="113">
        <v>367</v>
      </c>
      <c r="M1299" s="113" t="s">
        <v>1534</v>
      </c>
      <c r="N1299" s="370"/>
    </row>
    <row r="1300" spans="1:14">
      <c r="A1300" s="113" t="s">
        <v>1535</v>
      </c>
      <c r="B1300" s="113" t="s">
        <v>388</v>
      </c>
      <c r="C1300" s="113">
        <v>326.7</v>
      </c>
      <c r="D1300" s="113">
        <v>335.45</v>
      </c>
      <c r="E1300" s="113">
        <v>325</v>
      </c>
      <c r="F1300" s="113">
        <v>334.2</v>
      </c>
      <c r="G1300" s="113">
        <v>335</v>
      </c>
      <c r="H1300" s="113">
        <v>328.1</v>
      </c>
      <c r="I1300" s="113">
        <v>3016</v>
      </c>
      <c r="J1300" s="113">
        <v>1002487.2</v>
      </c>
      <c r="K1300" s="115">
        <v>43399</v>
      </c>
      <c r="L1300" s="113">
        <v>247</v>
      </c>
      <c r="M1300" s="113" t="s">
        <v>1536</v>
      </c>
      <c r="N1300" s="370"/>
    </row>
    <row r="1301" spans="1:14">
      <c r="A1301" s="113" t="s">
        <v>1537</v>
      </c>
      <c r="B1301" s="113" t="s">
        <v>388</v>
      </c>
      <c r="C1301" s="113">
        <v>1483.85</v>
      </c>
      <c r="D1301" s="113">
        <v>1493.65</v>
      </c>
      <c r="E1301" s="113">
        <v>1440</v>
      </c>
      <c r="F1301" s="113">
        <v>1447.1</v>
      </c>
      <c r="G1301" s="113">
        <v>1455</v>
      </c>
      <c r="H1301" s="113">
        <v>1483.25</v>
      </c>
      <c r="I1301" s="113">
        <v>1017</v>
      </c>
      <c r="J1301" s="113">
        <v>1488256</v>
      </c>
      <c r="K1301" s="115">
        <v>43399</v>
      </c>
      <c r="L1301" s="113">
        <v>259</v>
      </c>
      <c r="M1301" s="113" t="s">
        <v>1538</v>
      </c>
      <c r="N1301" s="370"/>
    </row>
    <row r="1302" spans="1:14">
      <c r="A1302" s="113" t="s">
        <v>3035</v>
      </c>
      <c r="B1302" s="113" t="s">
        <v>388</v>
      </c>
      <c r="C1302" s="113">
        <v>230</v>
      </c>
      <c r="D1302" s="113">
        <v>230.5</v>
      </c>
      <c r="E1302" s="113">
        <v>227.15</v>
      </c>
      <c r="F1302" s="113">
        <v>227.29</v>
      </c>
      <c r="G1302" s="113">
        <v>227.25</v>
      </c>
      <c r="H1302" s="113">
        <v>231.09</v>
      </c>
      <c r="I1302" s="113">
        <v>6083</v>
      </c>
      <c r="J1302" s="113">
        <v>1382694.55</v>
      </c>
      <c r="K1302" s="115">
        <v>43399</v>
      </c>
      <c r="L1302" s="113">
        <v>21</v>
      </c>
      <c r="M1302" s="113" t="s">
        <v>3036</v>
      </c>
      <c r="N1302" s="370"/>
    </row>
    <row r="1303" spans="1:14">
      <c r="A1303" s="113" t="s">
        <v>1539</v>
      </c>
      <c r="B1303" s="113" t="s">
        <v>388</v>
      </c>
      <c r="C1303" s="113">
        <v>415.05</v>
      </c>
      <c r="D1303" s="113">
        <v>462</v>
      </c>
      <c r="E1303" s="113">
        <v>414.35</v>
      </c>
      <c r="F1303" s="113">
        <v>446.7</v>
      </c>
      <c r="G1303" s="113">
        <v>459.2</v>
      </c>
      <c r="H1303" s="113">
        <v>411.75</v>
      </c>
      <c r="I1303" s="113">
        <v>2600</v>
      </c>
      <c r="J1303" s="113">
        <v>1143028.55</v>
      </c>
      <c r="K1303" s="115">
        <v>43399</v>
      </c>
      <c r="L1303" s="113">
        <v>313</v>
      </c>
      <c r="M1303" s="113" t="s">
        <v>1540</v>
      </c>
      <c r="N1303" s="370"/>
    </row>
    <row r="1304" spans="1:14">
      <c r="A1304" s="113" t="s">
        <v>1541</v>
      </c>
      <c r="B1304" s="113" t="s">
        <v>388</v>
      </c>
      <c r="C1304" s="113">
        <v>378.8</v>
      </c>
      <c r="D1304" s="113">
        <v>388.8</v>
      </c>
      <c r="E1304" s="113">
        <v>378.8</v>
      </c>
      <c r="F1304" s="113">
        <v>384.4</v>
      </c>
      <c r="G1304" s="113">
        <v>385</v>
      </c>
      <c r="H1304" s="113">
        <v>382.05</v>
      </c>
      <c r="I1304" s="113">
        <v>6566</v>
      </c>
      <c r="J1304" s="113">
        <v>2523297.35</v>
      </c>
      <c r="K1304" s="115">
        <v>43399</v>
      </c>
      <c r="L1304" s="113">
        <v>1145</v>
      </c>
      <c r="M1304" s="113" t="s">
        <v>1542</v>
      </c>
      <c r="N1304" s="370"/>
    </row>
    <row r="1305" spans="1:14">
      <c r="A1305" s="113" t="s">
        <v>1543</v>
      </c>
      <c r="B1305" s="113" t="s">
        <v>388</v>
      </c>
      <c r="C1305" s="113">
        <v>76.599999999999994</v>
      </c>
      <c r="D1305" s="113">
        <v>76.599999999999994</v>
      </c>
      <c r="E1305" s="113">
        <v>71.55</v>
      </c>
      <c r="F1305" s="113">
        <v>71.55</v>
      </c>
      <c r="G1305" s="113">
        <v>71.55</v>
      </c>
      <c r="H1305" s="113">
        <v>71.3</v>
      </c>
      <c r="I1305" s="113">
        <v>1436</v>
      </c>
      <c r="J1305" s="113">
        <v>104185.4</v>
      </c>
      <c r="K1305" s="115">
        <v>43399</v>
      </c>
      <c r="L1305" s="113">
        <v>31</v>
      </c>
      <c r="M1305" s="113" t="s">
        <v>1544</v>
      </c>
      <c r="N1305" s="370"/>
    </row>
    <row r="1306" spans="1:14">
      <c r="A1306" s="113" t="s">
        <v>1545</v>
      </c>
      <c r="B1306" s="113" t="s">
        <v>388</v>
      </c>
      <c r="C1306" s="113">
        <v>44</v>
      </c>
      <c r="D1306" s="113">
        <v>44</v>
      </c>
      <c r="E1306" s="113">
        <v>41.85</v>
      </c>
      <c r="F1306" s="113">
        <v>42.8</v>
      </c>
      <c r="G1306" s="113">
        <v>42.6</v>
      </c>
      <c r="H1306" s="113">
        <v>43.65</v>
      </c>
      <c r="I1306" s="113">
        <v>36067</v>
      </c>
      <c r="J1306" s="113">
        <v>1535411.75</v>
      </c>
      <c r="K1306" s="115">
        <v>43399</v>
      </c>
      <c r="L1306" s="113">
        <v>452</v>
      </c>
      <c r="M1306" s="113" t="s">
        <v>1546</v>
      </c>
      <c r="N1306" s="370"/>
    </row>
    <row r="1307" spans="1:14">
      <c r="A1307" s="113" t="s">
        <v>2661</v>
      </c>
      <c r="B1307" s="113" t="s">
        <v>388</v>
      </c>
      <c r="C1307" s="113">
        <v>45.8</v>
      </c>
      <c r="D1307" s="113">
        <v>47.45</v>
      </c>
      <c r="E1307" s="113">
        <v>45</v>
      </c>
      <c r="F1307" s="113">
        <v>45.2</v>
      </c>
      <c r="G1307" s="113">
        <v>45</v>
      </c>
      <c r="H1307" s="113">
        <v>45.55</v>
      </c>
      <c r="I1307" s="113">
        <v>240</v>
      </c>
      <c r="J1307" s="113">
        <v>10985.5</v>
      </c>
      <c r="K1307" s="115">
        <v>43399</v>
      </c>
      <c r="L1307" s="113">
        <v>8</v>
      </c>
      <c r="M1307" s="113" t="s">
        <v>2662</v>
      </c>
      <c r="N1307" s="370"/>
    </row>
    <row r="1308" spans="1:14">
      <c r="A1308" s="113" t="s">
        <v>2430</v>
      </c>
      <c r="B1308" s="113" t="s">
        <v>388</v>
      </c>
      <c r="C1308" s="113">
        <v>213.95</v>
      </c>
      <c r="D1308" s="113">
        <v>225</v>
      </c>
      <c r="E1308" s="113">
        <v>206</v>
      </c>
      <c r="F1308" s="113">
        <v>214.35</v>
      </c>
      <c r="G1308" s="113">
        <v>208.5</v>
      </c>
      <c r="H1308" s="113">
        <v>213.25</v>
      </c>
      <c r="I1308" s="113">
        <v>350</v>
      </c>
      <c r="J1308" s="113">
        <v>76123.100000000006</v>
      </c>
      <c r="K1308" s="115">
        <v>43399</v>
      </c>
      <c r="L1308" s="113">
        <v>25</v>
      </c>
      <c r="M1308" s="113" t="s">
        <v>2431</v>
      </c>
      <c r="N1308" s="370"/>
    </row>
    <row r="1309" spans="1:14">
      <c r="A1309" s="113" t="s">
        <v>1547</v>
      </c>
      <c r="B1309" s="113" t="s">
        <v>388</v>
      </c>
      <c r="C1309" s="113">
        <v>177.05</v>
      </c>
      <c r="D1309" s="113">
        <v>179.5</v>
      </c>
      <c r="E1309" s="113">
        <v>171.05</v>
      </c>
      <c r="F1309" s="113">
        <v>172.1</v>
      </c>
      <c r="G1309" s="113">
        <v>171.4</v>
      </c>
      <c r="H1309" s="113">
        <v>176.1</v>
      </c>
      <c r="I1309" s="113">
        <v>629631</v>
      </c>
      <c r="J1309" s="113">
        <v>111394289.25</v>
      </c>
      <c r="K1309" s="115">
        <v>43399</v>
      </c>
      <c r="L1309" s="113">
        <v>2004</v>
      </c>
      <c r="M1309" s="113" t="s">
        <v>1548</v>
      </c>
      <c r="N1309" s="370"/>
    </row>
    <row r="1310" spans="1:14">
      <c r="A1310" s="113" t="s">
        <v>1549</v>
      </c>
      <c r="B1310" s="113" t="s">
        <v>388</v>
      </c>
      <c r="C1310" s="113">
        <v>481</v>
      </c>
      <c r="D1310" s="113">
        <v>496.8</v>
      </c>
      <c r="E1310" s="113">
        <v>452.3</v>
      </c>
      <c r="F1310" s="113">
        <v>469.85</v>
      </c>
      <c r="G1310" s="113">
        <v>480.1</v>
      </c>
      <c r="H1310" s="113">
        <v>485.95</v>
      </c>
      <c r="I1310" s="113">
        <v>72668</v>
      </c>
      <c r="J1310" s="113">
        <v>34498783.850000001</v>
      </c>
      <c r="K1310" s="115">
        <v>43399</v>
      </c>
      <c r="L1310" s="113">
        <v>3412</v>
      </c>
      <c r="M1310" s="113" t="s">
        <v>1550</v>
      </c>
      <c r="N1310" s="370"/>
    </row>
    <row r="1311" spans="1:14">
      <c r="A1311" s="113" t="s">
        <v>212</v>
      </c>
      <c r="B1311" s="113" t="s">
        <v>388</v>
      </c>
      <c r="C1311" s="113">
        <v>13530.15</v>
      </c>
      <c r="D1311" s="113">
        <v>13841.45</v>
      </c>
      <c r="E1311" s="113">
        <v>13411.65</v>
      </c>
      <c r="F1311" s="113">
        <v>13568.85</v>
      </c>
      <c r="G1311" s="113">
        <v>13760</v>
      </c>
      <c r="H1311" s="113">
        <v>13530.15</v>
      </c>
      <c r="I1311" s="113">
        <v>23155</v>
      </c>
      <c r="J1311" s="113">
        <v>314025228.19999999</v>
      </c>
      <c r="K1311" s="115">
        <v>43399</v>
      </c>
      <c r="L1311" s="113">
        <v>4612</v>
      </c>
      <c r="M1311" s="113" t="s">
        <v>1551</v>
      </c>
      <c r="N1311" s="370"/>
    </row>
    <row r="1312" spans="1:14">
      <c r="A1312" s="113" t="s">
        <v>1552</v>
      </c>
      <c r="B1312" s="113" t="s">
        <v>388</v>
      </c>
      <c r="C1312" s="113">
        <v>170.55</v>
      </c>
      <c r="D1312" s="113">
        <v>182.25</v>
      </c>
      <c r="E1312" s="113">
        <v>169</v>
      </c>
      <c r="F1312" s="113">
        <v>180.45</v>
      </c>
      <c r="G1312" s="113">
        <v>179.7</v>
      </c>
      <c r="H1312" s="113">
        <v>170.85</v>
      </c>
      <c r="I1312" s="113">
        <v>175965</v>
      </c>
      <c r="J1312" s="113">
        <v>30597271.699999999</v>
      </c>
      <c r="K1312" s="115">
        <v>43399</v>
      </c>
      <c r="L1312" s="113">
        <v>1292</v>
      </c>
      <c r="M1312" s="113" t="s">
        <v>1553</v>
      </c>
      <c r="N1312" s="370"/>
    </row>
    <row r="1313" spans="1:14">
      <c r="A1313" s="113" t="s">
        <v>2608</v>
      </c>
      <c r="B1313" s="113" t="s">
        <v>388</v>
      </c>
      <c r="C1313" s="113">
        <v>6.95</v>
      </c>
      <c r="D1313" s="113">
        <v>6.95</v>
      </c>
      <c r="E1313" s="113">
        <v>6.15</v>
      </c>
      <c r="F1313" s="113">
        <v>6.35</v>
      </c>
      <c r="G1313" s="113">
        <v>6.45</v>
      </c>
      <c r="H1313" s="113">
        <v>6.5</v>
      </c>
      <c r="I1313" s="113">
        <v>10041</v>
      </c>
      <c r="J1313" s="113">
        <v>63873.05</v>
      </c>
      <c r="K1313" s="115">
        <v>43399</v>
      </c>
      <c r="L1313" s="113">
        <v>38</v>
      </c>
      <c r="M1313" s="113" t="s">
        <v>2609</v>
      </c>
      <c r="N1313" s="370"/>
    </row>
    <row r="1314" spans="1:14">
      <c r="A1314" s="113" t="s">
        <v>1554</v>
      </c>
      <c r="B1314" s="113" t="s">
        <v>388</v>
      </c>
      <c r="C1314" s="113">
        <v>156</v>
      </c>
      <c r="D1314" s="113">
        <v>159.05000000000001</v>
      </c>
      <c r="E1314" s="113">
        <v>150.80000000000001</v>
      </c>
      <c r="F1314" s="113">
        <v>152.85</v>
      </c>
      <c r="G1314" s="113">
        <v>154.69999999999999</v>
      </c>
      <c r="H1314" s="113">
        <v>156.05000000000001</v>
      </c>
      <c r="I1314" s="113">
        <v>15997</v>
      </c>
      <c r="J1314" s="113">
        <v>2483588.1</v>
      </c>
      <c r="K1314" s="115">
        <v>43399</v>
      </c>
      <c r="L1314" s="113">
        <v>530</v>
      </c>
      <c r="M1314" s="113" t="s">
        <v>1555</v>
      </c>
      <c r="N1314" s="370"/>
    </row>
    <row r="1315" spans="1:14">
      <c r="A1315" s="113" t="s">
        <v>1556</v>
      </c>
      <c r="B1315" s="113" t="s">
        <v>388</v>
      </c>
      <c r="C1315" s="113">
        <v>219.85</v>
      </c>
      <c r="D1315" s="113">
        <v>248.95</v>
      </c>
      <c r="E1315" s="113">
        <v>216</v>
      </c>
      <c r="F1315" s="113">
        <v>229.55</v>
      </c>
      <c r="G1315" s="113">
        <v>228.2</v>
      </c>
      <c r="H1315" s="113">
        <v>219.85</v>
      </c>
      <c r="I1315" s="113">
        <v>2915</v>
      </c>
      <c r="J1315" s="113">
        <v>653317.05000000005</v>
      </c>
      <c r="K1315" s="115">
        <v>43399</v>
      </c>
      <c r="L1315" s="113">
        <v>521</v>
      </c>
      <c r="M1315" s="113" t="s">
        <v>1557</v>
      </c>
      <c r="N1315" s="370"/>
    </row>
    <row r="1316" spans="1:14">
      <c r="A1316" s="113" t="s">
        <v>2870</v>
      </c>
      <c r="B1316" s="113" t="s">
        <v>2767</v>
      </c>
      <c r="C1316" s="113">
        <v>1176.25</v>
      </c>
      <c r="D1316" s="113">
        <v>1176.25</v>
      </c>
      <c r="E1316" s="113">
        <v>1120.5</v>
      </c>
      <c r="F1316" s="113">
        <v>1174.6500000000001</v>
      </c>
      <c r="G1316" s="113">
        <v>1137.0999999999999</v>
      </c>
      <c r="H1316" s="113">
        <v>1176.25</v>
      </c>
      <c r="I1316" s="113">
        <v>2333</v>
      </c>
      <c r="J1316" s="113">
        <v>2729490.65</v>
      </c>
      <c r="K1316" s="115">
        <v>43399</v>
      </c>
      <c r="L1316" s="113">
        <v>28</v>
      </c>
      <c r="M1316" s="113" t="s">
        <v>2871</v>
      </c>
      <c r="N1316" s="370"/>
    </row>
    <row r="1317" spans="1:14">
      <c r="A1317" s="113" t="s">
        <v>1558</v>
      </c>
      <c r="B1317" s="113" t="s">
        <v>388</v>
      </c>
      <c r="C1317" s="113">
        <v>1525</v>
      </c>
      <c r="D1317" s="113">
        <v>1582.95</v>
      </c>
      <c r="E1317" s="113">
        <v>1491.15</v>
      </c>
      <c r="F1317" s="113">
        <v>1566.35</v>
      </c>
      <c r="G1317" s="113">
        <v>1575</v>
      </c>
      <c r="H1317" s="113">
        <v>1519.65</v>
      </c>
      <c r="I1317" s="113">
        <v>9967</v>
      </c>
      <c r="J1317" s="113">
        <v>15415236.199999999</v>
      </c>
      <c r="K1317" s="115">
        <v>43399</v>
      </c>
      <c r="L1317" s="113">
        <v>2831</v>
      </c>
      <c r="M1317" s="113" t="s">
        <v>1559</v>
      </c>
      <c r="N1317" s="370"/>
    </row>
    <row r="1318" spans="1:14">
      <c r="A1318" s="113" t="s">
        <v>1560</v>
      </c>
      <c r="B1318" s="113" t="s">
        <v>388</v>
      </c>
      <c r="C1318" s="113">
        <v>10.6</v>
      </c>
      <c r="D1318" s="113">
        <v>10.9</v>
      </c>
      <c r="E1318" s="113">
        <v>10.25</v>
      </c>
      <c r="F1318" s="113">
        <v>10.7</v>
      </c>
      <c r="G1318" s="113">
        <v>10.9</v>
      </c>
      <c r="H1318" s="113">
        <v>10.5</v>
      </c>
      <c r="I1318" s="113">
        <v>51834</v>
      </c>
      <c r="J1318" s="113">
        <v>545797.25</v>
      </c>
      <c r="K1318" s="115">
        <v>43399</v>
      </c>
      <c r="L1318" s="113">
        <v>150</v>
      </c>
      <c r="M1318" s="113" t="s">
        <v>1561</v>
      </c>
      <c r="N1318" s="370"/>
    </row>
    <row r="1319" spans="1:14">
      <c r="A1319" s="113" t="s">
        <v>2872</v>
      </c>
      <c r="B1319" s="113" t="s">
        <v>388</v>
      </c>
      <c r="C1319" s="113">
        <v>7</v>
      </c>
      <c r="D1319" s="113">
        <v>7.15</v>
      </c>
      <c r="E1319" s="113">
        <v>6.65</v>
      </c>
      <c r="F1319" s="113">
        <v>7</v>
      </c>
      <c r="G1319" s="113">
        <v>7</v>
      </c>
      <c r="H1319" s="113">
        <v>7</v>
      </c>
      <c r="I1319" s="113">
        <v>4694</v>
      </c>
      <c r="J1319" s="113">
        <v>32709.4</v>
      </c>
      <c r="K1319" s="115">
        <v>43399</v>
      </c>
      <c r="L1319" s="113">
        <v>22</v>
      </c>
      <c r="M1319" s="113" t="s">
        <v>2873</v>
      </c>
      <c r="N1319" s="370"/>
    </row>
    <row r="1320" spans="1:14">
      <c r="A1320" s="113" t="s">
        <v>3847</v>
      </c>
      <c r="B1320" s="113" t="s">
        <v>2767</v>
      </c>
      <c r="C1320" s="113">
        <v>8.5</v>
      </c>
      <c r="D1320" s="113">
        <v>8.5</v>
      </c>
      <c r="E1320" s="113">
        <v>8.5</v>
      </c>
      <c r="F1320" s="113">
        <v>8.5</v>
      </c>
      <c r="G1320" s="113">
        <v>8.5</v>
      </c>
      <c r="H1320" s="113">
        <v>8.5</v>
      </c>
      <c r="I1320" s="113">
        <v>200</v>
      </c>
      <c r="J1320" s="113">
        <v>1700</v>
      </c>
      <c r="K1320" s="115">
        <v>43399</v>
      </c>
      <c r="L1320" s="113">
        <v>2</v>
      </c>
      <c r="M1320" s="113" t="s">
        <v>3848</v>
      </c>
      <c r="N1320" s="370"/>
    </row>
    <row r="1321" spans="1:14">
      <c r="A1321" s="113" t="s">
        <v>1562</v>
      </c>
      <c r="B1321" s="113" t="s">
        <v>388</v>
      </c>
      <c r="C1321" s="113">
        <v>23</v>
      </c>
      <c r="D1321" s="113">
        <v>23.55</v>
      </c>
      <c r="E1321" s="113">
        <v>22.1</v>
      </c>
      <c r="F1321" s="113">
        <v>22.45</v>
      </c>
      <c r="G1321" s="113">
        <v>22.2</v>
      </c>
      <c r="H1321" s="113">
        <v>23.4</v>
      </c>
      <c r="I1321" s="113">
        <v>54530</v>
      </c>
      <c r="J1321" s="113">
        <v>1243914.25</v>
      </c>
      <c r="K1321" s="115">
        <v>43399</v>
      </c>
      <c r="L1321" s="113">
        <v>225</v>
      </c>
      <c r="M1321" s="113" t="s">
        <v>1563</v>
      </c>
      <c r="N1321" s="370"/>
    </row>
    <row r="1322" spans="1:14">
      <c r="A1322" s="113" t="s">
        <v>1564</v>
      </c>
      <c r="B1322" s="113" t="s">
        <v>388</v>
      </c>
      <c r="C1322" s="113">
        <v>148.30000000000001</v>
      </c>
      <c r="D1322" s="113">
        <v>151.75</v>
      </c>
      <c r="E1322" s="113">
        <v>145.4</v>
      </c>
      <c r="F1322" s="113">
        <v>147.25</v>
      </c>
      <c r="G1322" s="113">
        <v>146.35</v>
      </c>
      <c r="H1322" s="113">
        <v>149.44999999999999</v>
      </c>
      <c r="I1322" s="113">
        <v>2801</v>
      </c>
      <c r="J1322" s="113">
        <v>416015.7</v>
      </c>
      <c r="K1322" s="115">
        <v>43399</v>
      </c>
      <c r="L1322" s="113">
        <v>331</v>
      </c>
      <c r="M1322" s="113" t="s">
        <v>1565</v>
      </c>
      <c r="N1322" s="370"/>
    </row>
    <row r="1323" spans="1:14">
      <c r="A1323" s="113" t="s">
        <v>139</v>
      </c>
      <c r="B1323" s="113" t="s">
        <v>388</v>
      </c>
      <c r="C1323" s="113">
        <v>877.2</v>
      </c>
      <c r="D1323" s="113">
        <v>890.3</v>
      </c>
      <c r="E1323" s="113">
        <v>860.05</v>
      </c>
      <c r="F1323" s="113">
        <v>865.75</v>
      </c>
      <c r="G1323" s="113">
        <v>865</v>
      </c>
      <c r="H1323" s="113">
        <v>878.8</v>
      </c>
      <c r="I1323" s="113">
        <v>158990</v>
      </c>
      <c r="J1323" s="113">
        <v>138922075.90000001</v>
      </c>
      <c r="K1323" s="115">
        <v>43399</v>
      </c>
      <c r="L1323" s="113">
        <v>8538</v>
      </c>
      <c r="M1323" s="113" t="s">
        <v>3392</v>
      </c>
      <c r="N1323" s="370"/>
    </row>
    <row r="1324" spans="1:14">
      <c r="A1324" s="113" t="s">
        <v>3024</v>
      </c>
      <c r="B1324" s="113" t="s">
        <v>388</v>
      </c>
      <c r="C1324" s="113">
        <v>39</v>
      </c>
      <c r="D1324" s="113">
        <v>39.950000000000003</v>
      </c>
      <c r="E1324" s="113">
        <v>38</v>
      </c>
      <c r="F1324" s="113">
        <v>38.65</v>
      </c>
      <c r="G1324" s="113">
        <v>38.5</v>
      </c>
      <c r="H1324" s="113">
        <v>38.799999999999997</v>
      </c>
      <c r="I1324" s="113">
        <v>13178</v>
      </c>
      <c r="J1324" s="113">
        <v>507412.15</v>
      </c>
      <c r="K1324" s="115">
        <v>43399</v>
      </c>
      <c r="L1324" s="113">
        <v>100</v>
      </c>
      <c r="M1324" s="113" t="s">
        <v>3025</v>
      </c>
      <c r="N1324" s="370"/>
    </row>
    <row r="1325" spans="1:14">
      <c r="A1325" s="113" t="s">
        <v>2874</v>
      </c>
      <c r="B1325" s="113" t="s">
        <v>2767</v>
      </c>
      <c r="C1325" s="113">
        <v>15.3</v>
      </c>
      <c r="D1325" s="113">
        <v>16.149999999999999</v>
      </c>
      <c r="E1325" s="113">
        <v>15.3</v>
      </c>
      <c r="F1325" s="113">
        <v>16.149999999999999</v>
      </c>
      <c r="G1325" s="113">
        <v>16.149999999999999</v>
      </c>
      <c r="H1325" s="113">
        <v>15.6</v>
      </c>
      <c r="I1325" s="113">
        <v>3536</v>
      </c>
      <c r="J1325" s="113">
        <v>56674.400000000001</v>
      </c>
      <c r="K1325" s="115">
        <v>43399</v>
      </c>
      <c r="L1325" s="113">
        <v>8</v>
      </c>
      <c r="M1325" s="113" t="s">
        <v>2875</v>
      </c>
      <c r="N1325" s="370"/>
    </row>
    <row r="1326" spans="1:14">
      <c r="A1326" s="113" t="s">
        <v>2610</v>
      </c>
      <c r="B1326" s="113" t="s">
        <v>388</v>
      </c>
      <c r="C1326" s="113">
        <v>159.1</v>
      </c>
      <c r="D1326" s="113">
        <v>163.95</v>
      </c>
      <c r="E1326" s="113">
        <v>159.1</v>
      </c>
      <c r="F1326" s="113">
        <v>160.19999999999999</v>
      </c>
      <c r="G1326" s="113">
        <v>159.1</v>
      </c>
      <c r="H1326" s="113">
        <v>162.6</v>
      </c>
      <c r="I1326" s="113">
        <v>1694</v>
      </c>
      <c r="J1326" s="113">
        <v>272690.2</v>
      </c>
      <c r="K1326" s="115">
        <v>43399</v>
      </c>
      <c r="L1326" s="113">
        <v>101</v>
      </c>
      <c r="M1326" s="113" t="s">
        <v>2611</v>
      </c>
      <c r="N1326" s="370"/>
    </row>
    <row r="1327" spans="1:14">
      <c r="A1327" s="113" t="s">
        <v>2085</v>
      </c>
      <c r="B1327" s="113" t="s">
        <v>2767</v>
      </c>
      <c r="C1327" s="113">
        <v>12.3</v>
      </c>
      <c r="D1327" s="113">
        <v>12.4</v>
      </c>
      <c r="E1327" s="113">
        <v>11.35</v>
      </c>
      <c r="F1327" s="113">
        <v>12</v>
      </c>
      <c r="G1327" s="113">
        <v>12.35</v>
      </c>
      <c r="H1327" s="113">
        <v>11.9</v>
      </c>
      <c r="I1327" s="113">
        <v>13471</v>
      </c>
      <c r="J1327" s="113">
        <v>160776.4</v>
      </c>
      <c r="K1327" s="115">
        <v>43399</v>
      </c>
      <c r="L1327" s="113">
        <v>49</v>
      </c>
      <c r="M1327" s="113" t="s">
        <v>2086</v>
      </c>
      <c r="N1327" s="370"/>
    </row>
    <row r="1328" spans="1:14">
      <c r="A1328" s="113" t="s">
        <v>1566</v>
      </c>
      <c r="B1328" s="113" t="s">
        <v>388</v>
      </c>
      <c r="C1328" s="113">
        <v>210.05</v>
      </c>
      <c r="D1328" s="113">
        <v>211.45</v>
      </c>
      <c r="E1328" s="113">
        <v>202.6</v>
      </c>
      <c r="F1328" s="113">
        <v>208.1</v>
      </c>
      <c r="G1328" s="113">
        <v>205</v>
      </c>
      <c r="H1328" s="113">
        <v>209.25</v>
      </c>
      <c r="I1328" s="113">
        <v>19071</v>
      </c>
      <c r="J1328" s="113">
        <v>3976984.05</v>
      </c>
      <c r="K1328" s="115">
        <v>43399</v>
      </c>
      <c r="L1328" s="113">
        <v>573</v>
      </c>
      <c r="M1328" s="113" t="s">
        <v>1567</v>
      </c>
      <c r="N1328" s="370"/>
    </row>
    <row r="1329" spans="1:14">
      <c r="A1329" s="113" t="s">
        <v>1568</v>
      </c>
      <c r="B1329" s="113" t="s">
        <v>388</v>
      </c>
      <c r="C1329" s="113">
        <v>11.6</v>
      </c>
      <c r="D1329" s="113">
        <v>11.6</v>
      </c>
      <c r="E1329" s="113">
        <v>11.25</v>
      </c>
      <c r="F1329" s="113">
        <v>11.4</v>
      </c>
      <c r="G1329" s="113">
        <v>11.5</v>
      </c>
      <c r="H1329" s="113">
        <v>11.2</v>
      </c>
      <c r="I1329" s="113">
        <v>1278369</v>
      </c>
      <c r="J1329" s="113">
        <v>14525553.5</v>
      </c>
      <c r="K1329" s="115">
        <v>43399</v>
      </c>
      <c r="L1329" s="113">
        <v>3847</v>
      </c>
      <c r="M1329" s="113" t="s">
        <v>1569</v>
      </c>
      <c r="N1329" s="370"/>
    </row>
    <row r="1330" spans="1:14">
      <c r="A1330" s="113" t="s">
        <v>2206</v>
      </c>
      <c r="B1330" s="113" t="s">
        <v>388</v>
      </c>
      <c r="C1330" s="113">
        <v>820</v>
      </c>
      <c r="D1330" s="113">
        <v>847</v>
      </c>
      <c r="E1330" s="113">
        <v>810</v>
      </c>
      <c r="F1330" s="113">
        <v>835.5</v>
      </c>
      <c r="G1330" s="113">
        <v>829.95</v>
      </c>
      <c r="H1330" s="113">
        <v>820.7</v>
      </c>
      <c r="I1330" s="113">
        <v>11469</v>
      </c>
      <c r="J1330" s="113">
        <v>9551426.25</v>
      </c>
      <c r="K1330" s="115">
        <v>43399</v>
      </c>
      <c r="L1330" s="113">
        <v>1381</v>
      </c>
      <c r="M1330" s="113" t="s">
        <v>2207</v>
      </c>
      <c r="N1330" s="370"/>
    </row>
    <row r="1331" spans="1:14">
      <c r="A1331" s="113" t="s">
        <v>2908</v>
      </c>
      <c r="B1331" s="113" t="s">
        <v>2767</v>
      </c>
      <c r="C1331" s="113">
        <v>0.75</v>
      </c>
      <c r="D1331" s="113">
        <v>0.75</v>
      </c>
      <c r="E1331" s="113">
        <v>0.65</v>
      </c>
      <c r="F1331" s="113">
        <v>0.65</v>
      </c>
      <c r="G1331" s="113">
        <v>0.65</v>
      </c>
      <c r="H1331" s="113">
        <v>0.7</v>
      </c>
      <c r="I1331" s="113">
        <v>31859</v>
      </c>
      <c r="J1331" s="113">
        <v>20980.95</v>
      </c>
      <c r="K1331" s="115">
        <v>43399</v>
      </c>
      <c r="L1331" s="113">
        <v>27</v>
      </c>
      <c r="M1331" s="113" t="s">
        <v>2909</v>
      </c>
      <c r="N1331" s="370"/>
    </row>
    <row r="1332" spans="1:14">
      <c r="A1332" s="113" t="s">
        <v>1928</v>
      </c>
      <c r="B1332" s="113" t="s">
        <v>388</v>
      </c>
      <c r="C1332" s="113">
        <v>8.5500000000000007</v>
      </c>
      <c r="D1332" s="113">
        <v>8.85</v>
      </c>
      <c r="E1332" s="113">
        <v>8.25</v>
      </c>
      <c r="F1332" s="113">
        <v>8.4</v>
      </c>
      <c r="G1332" s="113">
        <v>8.35</v>
      </c>
      <c r="H1332" s="113">
        <v>8.65</v>
      </c>
      <c r="I1332" s="113">
        <v>68153</v>
      </c>
      <c r="J1332" s="113">
        <v>579805.35</v>
      </c>
      <c r="K1332" s="115">
        <v>43399</v>
      </c>
      <c r="L1332" s="113">
        <v>319</v>
      </c>
      <c r="M1332" s="113" t="s">
        <v>1570</v>
      </c>
      <c r="N1332" s="370"/>
    </row>
    <row r="1333" spans="1:14">
      <c r="A1333" s="113" t="s">
        <v>1571</v>
      </c>
      <c r="B1333" s="113" t="s">
        <v>388</v>
      </c>
      <c r="C1333" s="113">
        <v>346</v>
      </c>
      <c r="D1333" s="113">
        <v>349.95</v>
      </c>
      <c r="E1333" s="113">
        <v>326.05</v>
      </c>
      <c r="F1333" s="113">
        <v>329.8</v>
      </c>
      <c r="G1333" s="113">
        <v>332</v>
      </c>
      <c r="H1333" s="113">
        <v>345.45</v>
      </c>
      <c r="I1333" s="113">
        <v>13990</v>
      </c>
      <c r="J1333" s="113">
        <v>4707666.5</v>
      </c>
      <c r="K1333" s="115">
        <v>43399</v>
      </c>
      <c r="L1333" s="113">
        <v>975</v>
      </c>
      <c r="M1333" s="113" t="s">
        <v>2331</v>
      </c>
      <c r="N1333" s="370"/>
    </row>
    <row r="1334" spans="1:14">
      <c r="A1334" s="113" t="s">
        <v>1572</v>
      </c>
      <c r="B1334" s="113" t="s">
        <v>388</v>
      </c>
      <c r="C1334" s="113">
        <v>28.4</v>
      </c>
      <c r="D1334" s="113">
        <v>29</v>
      </c>
      <c r="E1334" s="113">
        <v>27.25</v>
      </c>
      <c r="F1334" s="113">
        <v>28.6</v>
      </c>
      <c r="G1334" s="113">
        <v>28.45</v>
      </c>
      <c r="H1334" s="113">
        <v>29</v>
      </c>
      <c r="I1334" s="113">
        <v>1097519</v>
      </c>
      <c r="J1334" s="113">
        <v>30943082.300000001</v>
      </c>
      <c r="K1334" s="115">
        <v>43399</v>
      </c>
      <c r="L1334" s="113">
        <v>4569</v>
      </c>
      <c r="M1334" s="113" t="s">
        <v>1573</v>
      </c>
      <c r="N1334" s="370"/>
    </row>
    <row r="1335" spans="1:14">
      <c r="A1335" s="113" t="s">
        <v>1574</v>
      </c>
      <c r="B1335" s="113" t="s">
        <v>388</v>
      </c>
      <c r="C1335" s="113">
        <v>1789</v>
      </c>
      <c r="D1335" s="113">
        <v>1810</v>
      </c>
      <c r="E1335" s="113">
        <v>1765</v>
      </c>
      <c r="F1335" s="113">
        <v>1782.3</v>
      </c>
      <c r="G1335" s="113">
        <v>1785</v>
      </c>
      <c r="H1335" s="113">
        <v>1789.4</v>
      </c>
      <c r="I1335" s="113">
        <v>8438</v>
      </c>
      <c r="J1335" s="113">
        <v>15037746.4</v>
      </c>
      <c r="K1335" s="115">
        <v>43399</v>
      </c>
      <c r="L1335" s="113">
        <v>1116</v>
      </c>
      <c r="M1335" s="113" t="s">
        <v>1575</v>
      </c>
      <c r="N1335" s="370"/>
    </row>
    <row r="1336" spans="1:14">
      <c r="A1336" s="113" t="s">
        <v>2745</v>
      </c>
      <c r="B1336" s="113" t="s">
        <v>388</v>
      </c>
      <c r="C1336" s="113">
        <v>11.45</v>
      </c>
      <c r="D1336" s="113">
        <v>11.8</v>
      </c>
      <c r="E1336" s="113">
        <v>11.4</v>
      </c>
      <c r="F1336" s="113">
        <v>11.4</v>
      </c>
      <c r="G1336" s="113">
        <v>11.4</v>
      </c>
      <c r="H1336" s="113">
        <v>11.95</v>
      </c>
      <c r="I1336" s="113">
        <v>8577</v>
      </c>
      <c r="J1336" s="113">
        <v>98224.9</v>
      </c>
      <c r="K1336" s="115">
        <v>43399</v>
      </c>
      <c r="L1336" s="113">
        <v>15</v>
      </c>
      <c r="M1336" s="113" t="s">
        <v>2746</v>
      </c>
      <c r="N1336" s="370"/>
    </row>
    <row r="1337" spans="1:14">
      <c r="A1337" s="113" t="s">
        <v>1576</v>
      </c>
      <c r="B1337" s="113" t="s">
        <v>388</v>
      </c>
      <c r="C1337" s="113">
        <v>88.1</v>
      </c>
      <c r="D1337" s="113">
        <v>91.5</v>
      </c>
      <c r="E1337" s="113">
        <v>87.05</v>
      </c>
      <c r="F1337" s="113">
        <v>90.6</v>
      </c>
      <c r="G1337" s="113">
        <v>90.65</v>
      </c>
      <c r="H1337" s="113">
        <v>90.35</v>
      </c>
      <c r="I1337" s="113">
        <v>69064</v>
      </c>
      <c r="J1337" s="113">
        <v>6192858.2999999998</v>
      </c>
      <c r="K1337" s="115">
        <v>43399</v>
      </c>
      <c r="L1337" s="113">
        <v>1515</v>
      </c>
      <c r="M1337" s="113" t="s">
        <v>1577</v>
      </c>
      <c r="N1337" s="370"/>
    </row>
    <row r="1338" spans="1:14">
      <c r="A1338" s="113" t="s">
        <v>2174</v>
      </c>
      <c r="B1338" s="113" t="s">
        <v>388</v>
      </c>
      <c r="C1338" s="113">
        <v>67.5</v>
      </c>
      <c r="D1338" s="113">
        <v>67.849999999999994</v>
      </c>
      <c r="E1338" s="113">
        <v>65.25</v>
      </c>
      <c r="F1338" s="113">
        <v>65.900000000000006</v>
      </c>
      <c r="G1338" s="113">
        <v>66.5</v>
      </c>
      <c r="H1338" s="113">
        <v>65.349999999999994</v>
      </c>
      <c r="I1338" s="113">
        <v>23344</v>
      </c>
      <c r="J1338" s="113">
        <v>1549144.7</v>
      </c>
      <c r="K1338" s="115">
        <v>43399</v>
      </c>
      <c r="L1338" s="113">
        <v>246</v>
      </c>
      <c r="M1338" s="113" t="s">
        <v>2175</v>
      </c>
      <c r="N1338" s="370"/>
    </row>
    <row r="1339" spans="1:14">
      <c r="A1339" s="113" t="s">
        <v>1578</v>
      </c>
      <c r="B1339" s="113" t="s">
        <v>388</v>
      </c>
      <c r="C1339" s="113">
        <v>90.25</v>
      </c>
      <c r="D1339" s="113">
        <v>91.45</v>
      </c>
      <c r="E1339" s="113">
        <v>88.15</v>
      </c>
      <c r="F1339" s="113">
        <v>89.1</v>
      </c>
      <c r="G1339" s="113">
        <v>88.2</v>
      </c>
      <c r="H1339" s="113">
        <v>90.15</v>
      </c>
      <c r="I1339" s="113">
        <v>4214</v>
      </c>
      <c r="J1339" s="113">
        <v>378285.8</v>
      </c>
      <c r="K1339" s="115">
        <v>43399</v>
      </c>
      <c r="L1339" s="113">
        <v>150</v>
      </c>
      <c r="M1339" s="113" t="s">
        <v>1579</v>
      </c>
      <c r="N1339" s="370"/>
    </row>
    <row r="1340" spans="1:14">
      <c r="A1340" s="113" t="s">
        <v>1580</v>
      </c>
      <c r="B1340" s="113" t="s">
        <v>388</v>
      </c>
      <c r="C1340" s="113">
        <v>658.5</v>
      </c>
      <c r="D1340" s="113">
        <v>703.9</v>
      </c>
      <c r="E1340" s="113">
        <v>652.15</v>
      </c>
      <c r="F1340" s="113">
        <v>681.65</v>
      </c>
      <c r="G1340" s="113">
        <v>682.95</v>
      </c>
      <c r="H1340" s="113">
        <v>661.95</v>
      </c>
      <c r="I1340" s="113">
        <v>15023</v>
      </c>
      <c r="J1340" s="113">
        <v>10185469.5</v>
      </c>
      <c r="K1340" s="115">
        <v>43399</v>
      </c>
      <c r="L1340" s="113">
        <v>1068</v>
      </c>
      <c r="M1340" s="113" t="s">
        <v>1581</v>
      </c>
      <c r="N1340" s="370"/>
    </row>
    <row r="1341" spans="1:14">
      <c r="A1341" s="113" t="s">
        <v>2612</v>
      </c>
      <c r="B1341" s="113" t="s">
        <v>2767</v>
      </c>
      <c r="C1341" s="113">
        <v>0.4</v>
      </c>
      <c r="D1341" s="113">
        <v>0.45</v>
      </c>
      <c r="E1341" s="113">
        <v>0.4</v>
      </c>
      <c r="F1341" s="113">
        <v>0.45</v>
      </c>
      <c r="G1341" s="113">
        <v>0.45</v>
      </c>
      <c r="H1341" s="113">
        <v>0.4</v>
      </c>
      <c r="I1341" s="113">
        <v>9187</v>
      </c>
      <c r="J1341" s="113">
        <v>4124.8999999999996</v>
      </c>
      <c r="K1341" s="115">
        <v>43399</v>
      </c>
      <c r="L1341" s="113">
        <v>8</v>
      </c>
      <c r="M1341" s="113" t="s">
        <v>2613</v>
      </c>
      <c r="N1341" s="370"/>
    </row>
    <row r="1342" spans="1:14">
      <c r="A1342" s="113" t="s">
        <v>2332</v>
      </c>
      <c r="B1342" s="113" t="s">
        <v>388</v>
      </c>
      <c r="C1342" s="113">
        <v>390</v>
      </c>
      <c r="D1342" s="113">
        <v>414</v>
      </c>
      <c r="E1342" s="113">
        <v>376.05</v>
      </c>
      <c r="F1342" s="113">
        <v>398.15</v>
      </c>
      <c r="G1342" s="113">
        <v>383.05</v>
      </c>
      <c r="H1342" s="113">
        <v>390</v>
      </c>
      <c r="I1342" s="113">
        <v>1566</v>
      </c>
      <c r="J1342" s="113">
        <v>617362.75</v>
      </c>
      <c r="K1342" s="115">
        <v>43399</v>
      </c>
      <c r="L1342" s="113">
        <v>33</v>
      </c>
      <c r="M1342" s="113" t="s">
        <v>2333</v>
      </c>
      <c r="N1342" s="370"/>
    </row>
    <row r="1343" spans="1:14">
      <c r="A1343" s="113" t="s">
        <v>2181</v>
      </c>
      <c r="B1343" s="113" t="s">
        <v>388</v>
      </c>
      <c r="C1343" s="113">
        <v>62.9</v>
      </c>
      <c r="D1343" s="113">
        <v>62.95</v>
      </c>
      <c r="E1343" s="113">
        <v>62</v>
      </c>
      <c r="F1343" s="113">
        <v>62.25</v>
      </c>
      <c r="G1343" s="113">
        <v>62.45</v>
      </c>
      <c r="H1343" s="113">
        <v>62.6</v>
      </c>
      <c r="I1343" s="113">
        <v>20152</v>
      </c>
      <c r="J1343" s="113">
        <v>1256750.6499999999</v>
      </c>
      <c r="K1343" s="115">
        <v>43399</v>
      </c>
      <c r="L1343" s="113">
        <v>190</v>
      </c>
      <c r="M1343" s="113" t="s">
        <v>2182</v>
      </c>
      <c r="N1343" s="370"/>
    </row>
    <row r="1344" spans="1:14">
      <c r="A1344" s="113" t="s">
        <v>1582</v>
      </c>
      <c r="B1344" s="113" t="s">
        <v>388</v>
      </c>
      <c r="C1344" s="113">
        <v>35.950000000000003</v>
      </c>
      <c r="D1344" s="113">
        <v>35.950000000000003</v>
      </c>
      <c r="E1344" s="113">
        <v>33.799999999999997</v>
      </c>
      <c r="F1344" s="113">
        <v>33.950000000000003</v>
      </c>
      <c r="G1344" s="113">
        <v>33.799999999999997</v>
      </c>
      <c r="H1344" s="113">
        <v>34.700000000000003</v>
      </c>
      <c r="I1344" s="113">
        <v>80249</v>
      </c>
      <c r="J1344" s="113">
        <v>2745587.55</v>
      </c>
      <c r="K1344" s="115">
        <v>43399</v>
      </c>
      <c r="L1344" s="113">
        <v>767</v>
      </c>
      <c r="M1344" s="113" t="s">
        <v>1583</v>
      </c>
      <c r="N1344" s="370"/>
    </row>
    <row r="1345" spans="1:14">
      <c r="A1345" s="113" t="s">
        <v>1584</v>
      </c>
      <c r="B1345" s="113" t="s">
        <v>388</v>
      </c>
      <c r="C1345" s="113">
        <v>427.45</v>
      </c>
      <c r="D1345" s="113">
        <v>439</v>
      </c>
      <c r="E1345" s="113">
        <v>419.05</v>
      </c>
      <c r="F1345" s="113">
        <v>430.75</v>
      </c>
      <c r="G1345" s="113">
        <v>432.2</v>
      </c>
      <c r="H1345" s="113">
        <v>429.25</v>
      </c>
      <c r="I1345" s="113">
        <v>97304</v>
      </c>
      <c r="J1345" s="113">
        <v>41409980.350000001</v>
      </c>
      <c r="K1345" s="115">
        <v>43399</v>
      </c>
      <c r="L1345" s="113">
        <v>5396</v>
      </c>
      <c r="M1345" s="113" t="s">
        <v>1585</v>
      </c>
      <c r="N1345" s="370"/>
    </row>
    <row r="1346" spans="1:14">
      <c r="A1346" s="113" t="s">
        <v>2940</v>
      </c>
      <c r="B1346" s="113" t="s">
        <v>388</v>
      </c>
      <c r="C1346" s="113">
        <v>290</v>
      </c>
      <c r="D1346" s="113">
        <v>301.5</v>
      </c>
      <c r="E1346" s="113">
        <v>290</v>
      </c>
      <c r="F1346" s="113">
        <v>294.85000000000002</v>
      </c>
      <c r="G1346" s="113">
        <v>295</v>
      </c>
      <c r="H1346" s="113">
        <v>297.7</v>
      </c>
      <c r="I1346" s="113">
        <v>22798</v>
      </c>
      <c r="J1346" s="113">
        <v>6719750.1500000004</v>
      </c>
      <c r="K1346" s="115">
        <v>43399</v>
      </c>
      <c r="L1346" s="113">
        <v>822</v>
      </c>
      <c r="M1346" s="113" t="s">
        <v>2941</v>
      </c>
      <c r="N1346" s="370"/>
    </row>
    <row r="1347" spans="1:14">
      <c r="A1347" s="113" t="s">
        <v>1586</v>
      </c>
      <c r="B1347" s="113" t="s">
        <v>388</v>
      </c>
      <c r="C1347" s="113">
        <v>953.2</v>
      </c>
      <c r="D1347" s="113">
        <v>959</v>
      </c>
      <c r="E1347" s="113">
        <v>941</v>
      </c>
      <c r="F1347" s="113">
        <v>945.1</v>
      </c>
      <c r="G1347" s="113">
        <v>945</v>
      </c>
      <c r="H1347" s="113">
        <v>956.8</v>
      </c>
      <c r="I1347" s="113">
        <v>8216</v>
      </c>
      <c r="J1347" s="113">
        <v>7779259.8499999996</v>
      </c>
      <c r="K1347" s="115">
        <v>43399</v>
      </c>
      <c r="L1347" s="113">
        <v>425</v>
      </c>
      <c r="M1347" s="113" t="s">
        <v>3095</v>
      </c>
      <c r="N1347" s="370"/>
    </row>
    <row r="1348" spans="1:14">
      <c r="A1348" s="113" t="s">
        <v>1587</v>
      </c>
      <c r="B1348" s="113" t="s">
        <v>388</v>
      </c>
      <c r="C1348" s="113">
        <v>330</v>
      </c>
      <c r="D1348" s="113">
        <v>340</v>
      </c>
      <c r="E1348" s="113">
        <v>325.89999999999998</v>
      </c>
      <c r="F1348" s="113">
        <v>338.35</v>
      </c>
      <c r="G1348" s="113">
        <v>340</v>
      </c>
      <c r="H1348" s="113">
        <v>331.35</v>
      </c>
      <c r="I1348" s="113">
        <v>117722</v>
      </c>
      <c r="J1348" s="113">
        <v>39451589.899999999</v>
      </c>
      <c r="K1348" s="115">
        <v>43399</v>
      </c>
      <c r="L1348" s="113">
        <v>952</v>
      </c>
      <c r="M1348" s="113" t="s">
        <v>1588</v>
      </c>
      <c r="N1348" s="370"/>
    </row>
    <row r="1349" spans="1:14">
      <c r="A1349" s="113" t="s">
        <v>2876</v>
      </c>
      <c r="B1349" s="113" t="s">
        <v>388</v>
      </c>
      <c r="C1349" s="113">
        <v>6.3</v>
      </c>
      <c r="D1349" s="113">
        <v>6.3</v>
      </c>
      <c r="E1349" s="113">
        <v>6</v>
      </c>
      <c r="F1349" s="113">
        <v>6.25</v>
      </c>
      <c r="G1349" s="113">
        <v>6.25</v>
      </c>
      <c r="H1349" s="113">
        <v>6.3</v>
      </c>
      <c r="I1349" s="113">
        <v>3019</v>
      </c>
      <c r="J1349" s="113">
        <v>18135.45</v>
      </c>
      <c r="K1349" s="115">
        <v>43399</v>
      </c>
      <c r="L1349" s="113">
        <v>11</v>
      </c>
      <c r="M1349" s="113" t="s">
        <v>2877</v>
      </c>
      <c r="N1349" s="370"/>
    </row>
    <row r="1350" spans="1:14">
      <c r="A1350" s="113" t="s">
        <v>3393</v>
      </c>
      <c r="B1350" s="113" t="s">
        <v>388</v>
      </c>
      <c r="C1350" s="113">
        <v>31.35</v>
      </c>
      <c r="D1350" s="113">
        <v>31.35</v>
      </c>
      <c r="E1350" s="113">
        <v>29.05</v>
      </c>
      <c r="F1350" s="113">
        <v>29.45</v>
      </c>
      <c r="G1350" s="113">
        <v>29.75</v>
      </c>
      <c r="H1350" s="113">
        <v>29.05</v>
      </c>
      <c r="I1350" s="113">
        <v>4514</v>
      </c>
      <c r="J1350" s="113">
        <v>134093.6</v>
      </c>
      <c r="K1350" s="115">
        <v>43399</v>
      </c>
      <c r="L1350" s="113">
        <v>49</v>
      </c>
      <c r="M1350" s="113" t="s">
        <v>3394</v>
      </c>
      <c r="N1350" s="370"/>
    </row>
    <row r="1351" spans="1:14">
      <c r="A1351" s="113" t="s">
        <v>1590</v>
      </c>
      <c r="B1351" s="113" t="s">
        <v>388</v>
      </c>
      <c r="C1351" s="113">
        <v>275</v>
      </c>
      <c r="D1351" s="113">
        <v>285.75</v>
      </c>
      <c r="E1351" s="113">
        <v>269.64999999999998</v>
      </c>
      <c r="F1351" s="113">
        <v>274.64999999999998</v>
      </c>
      <c r="G1351" s="113">
        <v>272.05</v>
      </c>
      <c r="H1351" s="113">
        <v>269.64999999999998</v>
      </c>
      <c r="I1351" s="113">
        <v>247415</v>
      </c>
      <c r="J1351" s="113">
        <v>68983301.450000003</v>
      </c>
      <c r="K1351" s="115">
        <v>43399</v>
      </c>
      <c r="L1351" s="113">
        <v>9077</v>
      </c>
      <c r="M1351" s="113" t="s">
        <v>1591</v>
      </c>
      <c r="N1351" s="370"/>
    </row>
    <row r="1352" spans="1:14">
      <c r="A1352" s="113" t="s">
        <v>2879</v>
      </c>
      <c r="B1352" s="113" t="s">
        <v>2767</v>
      </c>
      <c r="C1352" s="113">
        <v>378.1</v>
      </c>
      <c r="D1352" s="113">
        <v>417.9</v>
      </c>
      <c r="E1352" s="113">
        <v>378.1</v>
      </c>
      <c r="F1352" s="113">
        <v>409.4</v>
      </c>
      <c r="G1352" s="113">
        <v>405</v>
      </c>
      <c r="H1352" s="113">
        <v>398</v>
      </c>
      <c r="I1352" s="113">
        <v>55812</v>
      </c>
      <c r="J1352" s="113">
        <v>22499482</v>
      </c>
      <c r="K1352" s="115">
        <v>43399</v>
      </c>
      <c r="L1352" s="113">
        <v>927</v>
      </c>
      <c r="M1352" s="113" t="s">
        <v>2880</v>
      </c>
      <c r="N1352" s="370"/>
    </row>
    <row r="1353" spans="1:14">
      <c r="A1353" s="113" t="s">
        <v>1592</v>
      </c>
      <c r="B1353" s="113" t="s">
        <v>388</v>
      </c>
      <c r="C1353" s="113">
        <v>1054.05</v>
      </c>
      <c r="D1353" s="113">
        <v>1054.05</v>
      </c>
      <c r="E1353" s="113">
        <v>1005.65</v>
      </c>
      <c r="F1353" s="113">
        <v>1046.1500000000001</v>
      </c>
      <c r="G1353" s="113">
        <v>1049.9000000000001</v>
      </c>
      <c r="H1353" s="113">
        <v>1038.5</v>
      </c>
      <c r="I1353" s="113">
        <v>232</v>
      </c>
      <c r="J1353" s="113">
        <v>240760.7</v>
      </c>
      <c r="K1353" s="115">
        <v>43399</v>
      </c>
      <c r="L1353" s="113">
        <v>79</v>
      </c>
      <c r="M1353" s="113" t="s">
        <v>1593</v>
      </c>
      <c r="N1353" s="370"/>
    </row>
    <row r="1354" spans="1:14">
      <c r="A1354" s="113" t="s">
        <v>213</v>
      </c>
      <c r="B1354" s="113" t="s">
        <v>388</v>
      </c>
      <c r="C1354" s="113">
        <v>13.45</v>
      </c>
      <c r="D1354" s="113">
        <v>13.6</v>
      </c>
      <c r="E1354" s="113">
        <v>13.05</v>
      </c>
      <c r="F1354" s="113">
        <v>13.3</v>
      </c>
      <c r="G1354" s="113">
        <v>13.2</v>
      </c>
      <c r="H1354" s="113">
        <v>13.3</v>
      </c>
      <c r="I1354" s="113">
        <v>14446457</v>
      </c>
      <c r="J1354" s="113">
        <v>191929011.94999999</v>
      </c>
      <c r="K1354" s="115">
        <v>43399</v>
      </c>
      <c r="L1354" s="113">
        <v>9064</v>
      </c>
      <c r="M1354" s="113" t="s">
        <v>1594</v>
      </c>
      <c r="N1354" s="370"/>
    </row>
    <row r="1355" spans="1:14">
      <c r="A1355" s="113" t="s">
        <v>1934</v>
      </c>
      <c r="B1355" s="113" t="s">
        <v>388</v>
      </c>
      <c r="C1355" s="113">
        <v>276.2</v>
      </c>
      <c r="D1355" s="113">
        <v>280</v>
      </c>
      <c r="E1355" s="113">
        <v>270</v>
      </c>
      <c r="F1355" s="113">
        <v>275.3</v>
      </c>
      <c r="G1355" s="113">
        <v>280</v>
      </c>
      <c r="H1355" s="113">
        <v>280.75</v>
      </c>
      <c r="I1355" s="113">
        <v>1194</v>
      </c>
      <c r="J1355" s="113">
        <v>329767.5</v>
      </c>
      <c r="K1355" s="115">
        <v>43399</v>
      </c>
      <c r="L1355" s="113">
        <v>225</v>
      </c>
      <c r="M1355" s="113" t="s">
        <v>1935</v>
      </c>
      <c r="N1355" s="370"/>
    </row>
    <row r="1356" spans="1:14">
      <c r="A1356" s="113" t="s">
        <v>1595</v>
      </c>
      <c r="B1356" s="113" t="s">
        <v>388</v>
      </c>
      <c r="C1356" s="113">
        <v>295.64999999999998</v>
      </c>
      <c r="D1356" s="113">
        <v>298</v>
      </c>
      <c r="E1356" s="113">
        <v>287.85000000000002</v>
      </c>
      <c r="F1356" s="113">
        <v>290</v>
      </c>
      <c r="G1356" s="113">
        <v>288</v>
      </c>
      <c r="H1356" s="113">
        <v>295.64999999999998</v>
      </c>
      <c r="I1356" s="113">
        <v>72479</v>
      </c>
      <c r="J1356" s="113">
        <v>21264211.100000001</v>
      </c>
      <c r="K1356" s="115">
        <v>43399</v>
      </c>
      <c r="L1356" s="113">
        <v>2130</v>
      </c>
      <c r="M1356" s="113" t="s">
        <v>1596</v>
      </c>
      <c r="N1356" s="370"/>
    </row>
    <row r="1357" spans="1:14">
      <c r="A1357" s="113" t="s">
        <v>3037</v>
      </c>
      <c r="B1357" s="113" t="s">
        <v>2767</v>
      </c>
      <c r="C1357" s="113">
        <v>0.4</v>
      </c>
      <c r="D1357" s="113">
        <v>0.45</v>
      </c>
      <c r="E1357" s="113">
        <v>0.35</v>
      </c>
      <c r="F1357" s="113">
        <v>0.4</v>
      </c>
      <c r="G1357" s="113">
        <v>0.45</v>
      </c>
      <c r="H1357" s="113">
        <v>0.4</v>
      </c>
      <c r="I1357" s="113">
        <v>23691</v>
      </c>
      <c r="J1357" s="113">
        <v>9328.2000000000007</v>
      </c>
      <c r="K1357" s="115">
        <v>43399</v>
      </c>
      <c r="L1357" s="113">
        <v>37</v>
      </c>
      <c r="M1357" s="113" t="s">
        <v>3038</v>
      </c>
      <c r="N1357" s="370"/>
    </row>
    <row r="1358" spans="1:14">
      <c r="A1358" s="113" t="s">
        <v>3124</v>
      </c>
      <c r="B1358" s="113" t="s">
        <v>388</v>
      </c>
      <c r="C1358" s="113">
        <v>67</v>
      </c>
      <c r="D1358" s="113">
        <v>69.3</v>
      </c>
      <c r="E1358" s="113">
        <v>63.75</v>
      </c>
      <c r="F1358" s="113">
        <v>67.7</v>
      </c>
      <c r="G1358" s="113">
        <v>67</v>
      </c>
      <c r="H1358" s="113">
        <v>66.900000000000006</v>
      </c>
      <c r="I1358" s="113">
        <v>50629</v>
      </c>
      <c r="J1358" s="113">
        <v>3348179.6</v>
      </c>
      <c r="K1358" s="115">
        <v>43399</v>
      </c>
      <c r="L1358" s="113">
        <v>642</v>
      </c>
      <c r="M1358" s="113" t="s">
        <v>3125</v>
      </c>
      <c r="N1358" s="370"/>
    </row>
    <row r="1359" spans="1:14">
      <c r="A1359" s="113" t="s">
        <v>3096</v>
      </c>
      <c r="B1359" s="113" t="s">
        <v>2767</v>
      </c>
      <c r="C1359" s="113">
        <v>2.25</v>
      </c>
      <c r="D1359" s="113">
        <v>2.4</v>
      </c>
      <c r="E1359" s="113">
        <v>2.2000000000000002</v>
      </c>
      <c r="F1359" s="113">
        <v>2.2999999999999998</v>
      </c>
      <c r="G1359" s="113">
        <v>2.25</v>
      </c>
      <c r="H1359" s="113">
        <v>2.2999999999999998</v>
      </c>
      <c r="I1359" s="113">
        <v>19562</v>
      </c>
      <c r="J1359" s="113">
        <v>44458.05</v>
      </c>
      <c r="K1359" s="115">
        <v>43399</v>
      </c>
      <c r="L1359" s="113">
        <v>30</v>
      </c>
      <c r="M1359" s="113" t="s">
        <v>3097</v>
      </c>
      <c r="N1359" s="370"/>
    </row>
    <row r="1360" spans="1:14">
      <c r="A1360" s="113" t="s">
        <v>3098</v>
      </c>
      <c r="B1360" s="113" t="s">
        <v>388</v>
      </c>
      <c r="C1360" s="113">
        <v>25.25</v>
      </c>
      <c r="D1360" s="113">
        <v>25.45</v>
      </c>
      <c r="E1360" s="113">
        <v>24.5</v>
      </c>
      <c r="F1360" s="113">
        <v>24.8</v>
      </c>
      <c r="G1360" s="113">
        <v>24.9</v>
      </c>
      <c r="H1360" s="113">
        <v>25.45</v>
      </c>
      <c r="I1360" s="113">
        <v>83098</v>
      </c>
      <c r="J1360" s="113">
        <v>2067677.65</v>
      </c>
      <c r="K1360" s="115">
        <v>43399</v>
      </c>
      <c r="L1360" s="113">
        <v>555</v>
      </c>
      <c r="M1360" s="113" t="s">
        <v>3099</v>
      </c>
      <c r="N1360" s="370"/>
    </row>
    <row r="1361" spans="1:14">
      <c r="A1361" s="113" t="s">
        <v>3395</v>
      </c>
      <c r="B1361" s="113" t="s">
        <v>388</v>
      </c>
      <c r="C1361" s="113">
        <v>10.9</v>
      </c>
      <c r="D1361" s="113">
        <v>12.1</v>
      </c>
      <c r="E1361" s="113">
        <v>10.3</v>
      </c>
      <c r="F1361" s="113">
        <v>11.75</v>
      </c>
      <c r="G1361" s="113">
        <v>11.95</v>
      </c>
      <c r="H1361" s="113">
        <v>11.15</v>
      </c>
      <c r="I1361" s="113">
        <v>10277</v>
      </c>
      <c r="J1361" s="113">
        <v>119308.75</v>
      </c>
      <c r="K1361" s="115">
        <v>43399</v>
      </c>
      <c r="L1361" s="113">
        <v>68</v>
      </c>
      <c r="M1361" s="113" t="s">
        <v>3396</v>
      </c>
      <c r="N1361" s="370"/>
    </row>
    <row r="1362" spans="1:14">
      <c r="A1362" s="113" t="s">
        <v>3397</v>
      </c>
      <c r="B1362" s="113" t="s">
        <v>388</v>
      </c>
      <c r="C1362" s="113">
        <v>37.950000000000003</v>
      </c>
      <c r="D1362" s="113">
        <v>40</v>
      </c>
      <c r="E1362" s="113">
        <v>37.700000000000003</v>
      </c>
      <c r="F1362" s="113">
        <v>37.700000000000003</v>
      </c>
      <c r="G1362" s="113">
        <v>37.700000000000003</v>
      </c>
      <c r="H1362" s="113">
        <v>39.65</v>
      </c>
      <c r="I1362" s="113">
        <v>50272</v>
      </c>
      <c r="J1362" s="113">
        <v>1908512.05</v>
      </c>
      <c r="K1362" s="115">
        <v>43399</v>
      </c>
      <c r="L1362" s="113">
        <v>265</v>
      </c>
      <c r="M1362" s="113" t="s">
        <v>3398</v>
      </c>
      <c r="N1362" s="370"/>
    </row>
    <row r="1363" spans="1:14">
      <c r="A1363" s="113" t="s">
        <v>3399</v>
      </c>
      <c r="B1363" s="113" t="s">
        <v>388</v>
      </c>
      <c r="C1363" s="113">
        <v>54.5</v>
      </c>
      <c r="D1363" s="113">
        <v>57.9</v>
      </c>
      <c r="E1363" s="113">
        <v>54</v>
      </c>
      <c r="F1363" s="113">
        <v>56.4</v>
      </c>
      <c r="G1363" s="113">
        <v>56.8</v>
      </c>
      <c r="H1363" s="113">
        <v>54.55</v>
      </c>
      <c r="I1363" s="113">
        <v>86225</v>
      </c>
      <c r="J1363" s="113">
        <v>4861701.9000000004</v>
      </c>
      <c r="K1363" s="115">
        <v>43399</v>
      </c>
      <c r="L1363" s="113">
        <v>989</v>
      </c>
      <c r="M1363" s="113" t="s">
        <v>3400</v>
      </c>
      <c r="N1363" s="370"/>
    </row>
    <row r="1364" spans="1:14">
      <c r="A1364" s="113" t="s">
        <v>2254</v>
      </c>
      <c r="B1364" s="113" t="s">
        <v>388</v>
      </c>
      <c r="C1364" s="113">
        <v>27.7</v>
      </c>
      <c r="D1364" s="113">
        <v>27.75</v>
      </c>
      <c r="E1364" s="113">
        <v>26.7</v>
      </c>
      <c r="F1364" s="113">
        <v>26.9</v>
      </c>
      <c r="G1364" s="113">
        <v>26.9</v>
      </c>
      <c r="H1364" s="113">
        <v>27.7</v>
      </c>
      <c r="I1364" s="113">
        <v>1182400</v>
      </c>
      <c r="J1364" s="113">
        <v>32130440.800000001</v>
      </c>
      <c r="K1364" s="115">
        <v>43399</v>
      </c>
      <c r="L1364" s="113">
        <v>4907</v>
      </c>
      <c r="M1364" s="113" t="s">
        <v>2255</v>
      </c>
      <c r="N1364" s="370"/>
    </row>
    <row r="1365" spans="1:14">
      <c r="A1365" s="113" t="s">
        <v>2881</v>
      </c>
      <c r="B1365" s="113" t="s">
        <v>2767</v>
      </c>
      <c r="C1365" s="113">
        <v>0.3</v>
      </c>
      <c r="D1365" s="113">
        <v>0.3</v>
      </c>
      <c r="E1365" s="113">
        <v>0.2</v>
      </c>
      <c r="F1365" s="113">
        <v>0.25</v>
      </c>
      <c r="G1365" s="113">
        <v>0.25</v>
      </c>
      <c r="H1365" s="113">
        <v>0.25</v>
      </c>
      <c r="I1365" s="113">
        <v>121968</v>
      </c>
      <c r="J1365" s="113">
        <v>26005.55</v>
      </c>
      <c r="K1365" s="115">
        <v>43399</v>
      </c>
      <c r="L1365" s="113">
        <v>28</v>
      </c>
      <c r="M1365" s="113" t="s">
        <v>2882</v>
      </c>
      <c r="N1365" s="370"/>
    </row>
    <row r="1366" spans="1:14">
      <c r="A1366" s="113" t="s">
        <v>2215</v>
      </c>
      <c r="B1366" s="113" t="s">
        <v>388</v>
      </c>
      <c r="C1366" s="113">
        <v>420</v>
      </c>
      <c r="D1366" s="113">
        <v>438</v>
      </c>
      <c r="E1366" s="113">
        <v>419</v>
      </c>
      <c r="F1366" s="113">
        <v>420.65</v>
      </c>
      <c r="G1366" s="113">
        <v>419</v>
      </c>
      <c r="H1366" s="113">
        <v>417.95</v>
      </c>
      <c r="I1366" s="113">
        <v>24501</v>
      </c>
      <c r="J1366" s="113">
        <v>10511500.199999999</v>
      </c>
      <c r="K1366" s="115">
        <v>43399</v>
      </c>
      <c r="L1366" s="113">
        <v>938</v>
      </c>
      <c r="M1366" s="113" t="s">
        <v>2216</v>
      </c>
      <c r="N1366" s="370"/>
    </row>
    <row r="1367" spans="1:14">
      <c r="A1367" s="113" t="s">
        <v>2256</v>
      </c>
      <c r="B1367" s="113" t="s">
        <v>388</v>
      </c>
      <c r="C1367" s="113">
        <v>166.3</v>
      </c>
      <c r="D1367" s="113">
        <v>170.05</v>
      </c>
      <c r="E1367" s="113">
        <v>165.5</v>
      </c>
      <c r="F1367" s="113">
        <v>166.7</v>
      </c>
      <c r="G1367" s="113">
        <v>165.5</v>
      </c>
      <c r="H1367" s="113">
        <v>167.95</v>
      </c>
      <c r="I1367" s="113">
        <v>5550</v>
      </c>
      <c r="J1367" s="113">
        <v>935874</v>
      </c>
      <c r="K1367" s="115">
        <v>43399</v>
      </c>
      <c r="L1367" s="113">
        <v>165</v>
      </c>
      <c r="M1367" s="113" t="s">
        <v>2257</v>
      </c>
      <c r="N1367" s="370"/>
    </row>
    <row r="1368" spans="1:14">
      <c r="A1368" s="113" t="s">
        <v>1597</v>
      </c>
      <c r="B1368" s="113" t="s">
        <v>388</v>
      </c>
      <c r="C1368" s="113">
        <v>29.65</v>
      </c>
      <c r="D1368" s="113">
        <v>29.65</v>
      </c>
      <c r="E1368" s="113">
        <v>27.25</v>
      </c>
      <c r="F1368" s="113">
        <v>28.4</v>
      </c>
      <c r="G1368" s="113">
        <v>28.4</v>
      </c>
      <c r="H1368" s="113">
        <v>29.6</v>
      </c>
      <c r="I1368" s="113">
        <v>5269023</v>
      </c>
      <c r="J1368" s="113">
        <v>149819302.25</v>
      </c>
      <c r="K1368" s="115">
        <v>43399</v>
      </c>
      <c r="L1368" s="113">
        <v>12027</v>
      </c>
      <c r="M1368" s="113" t="s">
        <v>1598</v>
      </c>
      <c r="N1368" s="370"/>
    </row>
    <row r="1369" spans="1:14">
      <c r="A1369" s="113" t="s">
        <v>230</v>
      </c>
      <c r="B1369" s="113" t="s">
        <v>388</v>
      </c>
      <c r="C1369" s="113">
        <v>1747.1</v>
      </c>
      <c r="D1369" s="113">
        <v>1800</v>
      </c>
      <c r="E1369" s="113">
        <v>1716.05</v>
      </c>
      <c r="F1369" s="113">
        <v>1791.55</v>
      </c>
      <c r="G1369" s="113">
        <v>1791.9</v>
      </c>
      <c r="H1369" s="113">
        <v>1740.6</v>
      </c>
      <c r="I1369" s="113">
        <v>375952</v>
      </c>
      <c r="J1369" s="113">
        <v>663083722</v>
      </c>
      <c r="K1369" s="115">
        <v>43399</v>
      </c>
      <c r="L1369" s="113">
        <v>17630</v>
      </c>
      <c r="M1369" s="113" t="s">
        <v>1599</v>
      </c>
      <c r="N1369" s="370"/>
    </row>
    <row r="1370" spans="1:14">
      <c r="A1370" s="113" t="s">
        <v>1600</v>
      </c>
      <c r="B1370" s="113" t="s">
        <v>388</v>
      </c>
      <c r="C1370" s="113">
        <v>140</v>
      </c>
      <c r="D1370" s="113">
        <v>143</v>
      </c>
      <c r="E1370" s="113">
        <v>138.05000000000001</v>
      </c>
      <c r="F1370" s="113">
        <v>141.30000000000001</v>
      </c>
      <c r="G1370" s="113">
        <v>141.9</v>
      </c>
      <c r="H1370" s="113">
        <v>139.85</v>
      </c>
      <c r="I1370" s="113">
        <v>3721</v>
      </c>
      <c r="J1370" s="113">
        <v>524663.30000000005</v>
      </c>
      <c r="K1370" s="115">
        <v>43399</v>
      </c>
      <c r="L1370" s="113">
        <v>84</v>
      </c>
      <c r="M1370" s="113" t="s">
        <v>1601</v>
      </c>
      <c r="N1370" s="370"/>
    </row>
    <row r="1371" spans="1:14">
      <c r="A1371" s="113" t="s">
        <v>1602</v>
      </c>
      <c r="B1371" s="113" t="s">
        <v>388</v>
      </c>
      <c r="C1371" s="113">
        <v>166.5</v>
      </c>
      <c r="D1371" s="113">
        <v>170.35</v>
      </c>
      <c r="E1371" s="113">
        <v>165</v>
      </c>
      <c r="F1371" s="113">
        <v>169.5</v>
      </c>
      <c r="G1371" s="113">
        <v>168.4</v>
      </c>
      <c r="H1371" s="113">
        <v>167.15</v>
      </c>
      <c r="I1371" s="113">
        <v>20910</v>
      </c>
      <c r="J1371" s="113">
        <v>3503622.2</v>
      </c>
      <c r="K1371" s="115">
        <v>43399</v>
      </c>
      <c r="L1371" s="113">
        <v>628</v>
      </c>
      <c r="M1371" s="113" t="s">
        <v>1603</v>
      </c>
      <c r="N1371" s="370"/>
    </row>
    <row r="1372" spans="1:14">
      <c r="A1372" s="113" t="s">
        <v>140</v>
      </c>
      <c r="B1372" s="113" t="s">
        <v>388</v>
      </c>
      <c r="C1372" s="113">
        <v>1100.6500000000001</v>
      </c>
      <c r="D1372" s="113">
        <v>1113.9000000000001</v>
      </c>
      <c r="E1372" s="113">
        <v>1041</v>
      </c>
      <c r="F1372" s="113">
        <v>1071.75</v>
      </c>
      <c r="G1372" s="113">
        <v>1065.05</v>
      </c>
      <c r="H1372" s="113">
        <v>1084.6500000000001</v>
      </c>
      <c r="I1372" s="113">
        <v>1689672</v>
      </c>
      <c r="J1372" s="113">
        <v>1812462028.95</v>
      </c>
      <c r="K1372" s="115">
        <v>43399</v>
      </c>
      <c r="L1372" s="113">
        <v>62456</v>
      </c>
      <c r="M1372" s="113" t="s">
        <v>1604</v>
      </c>
      <c r="N1372" s="370"/>
    </row>
    <row r="1373" spans="1:14">
      <c r="A1373" s="113" t="s">
        <v>346</v>
      </c>
      <c r="B1373" s="113" t="s">
        <v>388</v>
      </c>
      <c r="C1373" s="113">
        <v>999.95</v>
      </c>
      <c r="D1373" s="113">
        <v>999.95</v>
      </c>
      <c r="E1373" s="113">
        <v>963.6</v>
      </c>
      <c r="F1373" s="113">
        <v>979.55</v>
      </c>
      <c r="G1373" s="113">
        <v>979</v>
      </c>
      <c r="H1373" s="113">
        <v>991</v>
      </c>
      <c r="I1373" s="113">
        <v>2597</v>
      </c>
      <c r="J1373" s="113">
        <v>2541209.35</v>
      </c>
      <c r="K1373" s="115">
        <v>43399</v>
      </c>
      <c r="L1373" s="113">
        <v>489</v>
      </c>
      <c r="M1373" s="113" t="s">
        <v>1605</v>
      </c>
      <c r="N1373" s="370"/>
    </row>
    <row r="1374" spans="1:14">
      <c r="A1374" s="113" t="s">
        <v>2747</v>
      </c>
      <c r="B1374" s="113" t="s">
        <v>388</v>
      </c>
      <c r="C1374" s="113">
        <v>1.35</v>
      </c>
      <c r="D1374" s="113">
        <v>1.45</v>
      </c>
      <c r="E1374" s="113">
        <v>1.35</v>
      </c>
      <c r="F1374" s="113">
        <v>1.35</v>
      </c>
      <c r="G1374" s="113">
        <v>1.35</v>
      </c>
      <c r="H1374" s="113">
        <v>1.4</v>
      </c>
      <c r="I1374" s="113">
        <v>205500</v>
      </c>
      <c r="J1374" s="113">
        <v>283512.7</v>
      </c>
      <c r="K1374" s="115">
        <v>43399</v>
      </c>
      <c r="L1374" s="113">
        <v>107</v>
      </c>
      <c r="M1374" s="113" t="s">
        <v>2748</v>
      </c>
      <c r="N1374" s="370"/>
    </row>
    <row r="1375" spans="1:14">
      <c r="A1375" s="113" t="s">
        <v>141</v>
      </c>
      <c r="B1375" s="113" t="s">
        <v>388</v>
      </c>
      <c r="C1375" s="113">
        <v>394.45</v>
      </c>
      <c r="D1375" s="113">
        <v>406.95</v>
      </c>
      <c r="E1375" s="113">
        <v>390.15</v>
      </c>
      <c r="F1375" s="113">
        <v>399.6</v>
      </c>
      <c r="G1375" s="113">
        <v>400</v>
      </c>
      <c r="H1375" s="113">
        <v>394.45</v>
      </c>
      <c r="I1375" s="113">
        <v>993587</v>
      </c>
      <c r="J1375" s="113">
        <v>396905011.64999998</v>
      </c>
      <c r="K1375" s="115">
        <v>43399</v>
      </c>
      <c r="L1375" s="113">
        <v>21596</v>
      </c>
      <c r="M1375" s="113" t="s">
        <v>3100</v>
      </c>
      <c r="N1375" s="370"/>
    </row>
    <row r="1376" spans="1:14">
      <c r="A1376" s="113" t="s">
        <v>2176</v>
      </c>
      <c r="B1376" s="113" t="s">
        <v>388</v>
      </c>
      <c r="C1376" s="113">
        <v>105.9</v>
      </c>
      <c r="D1376" s="113">
        <v>105.95</v>
      </c>
      <c r="E1376" s="113">
        <v>101.1</v>
      </c>
      <c r="F1376" s="113">
        <v>103.75</v>
      </c>
      <c r="G1376" s="113">
        <v>104</v>
      </c>
      <c r="H1376" s="113">
        <v>105.75</v>
      </c>
      <c r="I1376" s="113">
        <v>49388</v>
      </c>
      <c r="J1376" s="113">
        <v>5121703.4000000004</v>
      </c>
      <c r="K1376" s="115">
        <v>43399</v>
      </c>
      <c r="L1376" s="113">
        <v>759</v>
      </c>
      <c r="M1376" s="113" t="s">
        <v>2177</v>
      </c>
      <c r="N1376" s="370"/>
    </row>
    <row r="1377" spans="1:14">
      <c r="A1377" s="113" t="s">
        <v>1606</v>
      </c>
      <c r="B1377" s="113" t="s">
        <v>388</v>
      </c>
      <c r="C1377" s="113">
        <v>157.15</v>
      </c>
      <c r="D1377" s="113">
        <v>160.5</v>
      </c>
      <c r="E1377" s="113">
        <v>154.15</v>
      </c>
      <c r="F1377" s="113">
        <v>157.1</v>
      </c>
      <c r="G1377" s="113">
        <v>157.1</v>
      </c>
      <c r="H1377" s="113">
        <v>157.15</v>
      </c>
      <c r="I1377" s="113">
        <v>49071</v>
      </c>
      <c r="J1377" s="113">
        <v>7739704.4500000002</v>
      </c>
      <c r="K1377" s="115">
        <v>43399</v>
      </c>
      <c r="L1377" s="113">
        <v>982</v>
      </c>
      <c r="M1377" s="113" t="s">
        <v>1607</v>
      </c>
      <c r="N1377" s="370"/>
    </row>
    <row r="1378" spans="1:14">
      <c r="A1378" s="113" t="s">
        <v>3401</v>
      </c>
      <c r="B1378" s="113" t="s">
        <v>388</v>
      </c>
      <c r="C1378" s="113">
        <v>110.3</v>
      </c>
      <c r="D1378" s="113">
        <v>112.55</v>
      </c>
      <c r="E1378" s="113">
        <v>107.45</v>
      </c>
      <c r="F1378" s="113">
        <v>109.9</v>
      </c>
      <c r="G1378" s="113">
        <v>109.8</v>
      </c>
      <c r="H1378" s="113">
        <v>109.75</v>
      </c>
      <c r="I1378" s="113">
        <v>56841</v>
      </c>
      <c r="J1378" s="113">
        <v>6257223.9000000004</v>
      </c>
      <c r="K1378" s="115">
        <v>43399</v>
      </c>
      <c r="L1378" s="113">
        <v>1817</v>
      </c>
      <c r="M1378" s="113" t="s">
        <v>3402</v>
      </c>
      <c r="N1378" s="370"/>
    </row>
    <row r="1379" spans="1:14">
      <c r="A1379" s="113" t="s">
        <v>2192</v>
      </c>
      <c r="B1379" s="113" t="s">
        <v>388</v>
      </c>
      <c r="C1379" s="113">
        <v>18.350000000000001</v>
      </c>
      <c r="D1379" s="113">
        <v>18.600000000000001</v>
      </c>
      <c r="E1379" s="113">
        <v>16.899999999999999</v>
      </c>
      <c r="F1379" s="113">
        <v>18.600000000000001</v>
      </c>
      <c r="G1379" s="113">
        <v>18.600000000000001</v>
      </c>
      <c r="H1379" s="113">
        <v>17.75</v>
      </c>
      <c r="I1379" s="113">
        <v>23177</v>
      </c>
      <c r="J1379" s="113">
        <v>420495.1</v>
      </c>
      <c r="K1379" s="115">
        <v>43399</v>
      </c>
      <c r="L1379" s="113">
        <v>120</v>
      </c>
      <c r="M1379" s="113" t="s">
        <v>2193</v>
      </c>
      <c r="N1379" s="370"/>
    </row>
    <row r="1380" spans="1:14">
      <c r="A1380" s="113" t="s">
        <v>3101</v>
      </c>
      <c r="B1380" s="113" t="s">
        <v>388</v>
      </c>
      <c r="C1380" s="113">
        <v>93.05</v>
      </c>
      <c r="D1380" s="113">
        <v>97.9</v>
      </c>
      <c r="E1380" s="113">
        <v>90.7</v>
      </c>
      <c r="F1380" s="113">
        <v>93.5</v>
      </c>
      <c r="G1380" s="113">
        <v>95</v>
      </c>
      <c r="H1380" s="113">
        <v>94.15</v>
      </c>
      <c r="I1380" s="113">
        <v>11766</v>
      </c>
      <c r="J1380" s="113">
        <v>1112819.3999999999</v>
      </c>
      <c r="K1380" s="115">
        <v>43399</v>
      </c>
      <c r="L1380" s="113">
        <v>160</v>
      </c>
      <c r="M1380" s="113" t="s">
        <v>3102</v>
      </c>
      <c r="N1380" s="370"/>
    </row>
    <row r="1381" spans="1:14">
      <c r="A1381" s="113" t="s">
        <v>3103</v>
      </c>
      <c r="B1381" s="113" t="s">
        <v>388</v>
      </c>
      <c r="C1381" s="113">
        <v>343.25</v>
      </c>
      <c r="D1381" s="113">
        <v>349.7</v>
      </c>
      <c r="E1381" s="113">
        <v>330.1</v>
      </c>
      <c r="F1381" s="113">
        <v>339.15</v>
      </c>
      <c r="G1381" s="113">
        <v>340.15</v>
      </c>
      <c r="H1381" s="113">
        <v>345.05</v>
      </c>
      <c r="I1381" s="113">
        <v>15093</v>
      </c>
      <c r="J1381" s="113">
        <v>5094454.55</v>
      </c>
      <c r="K1381" s="115">
        <v>43399</v>
      </c>
      <c r="L1381" s="113">
        <v>544</v>
      </c>
      <c r="M1381" s="113" t="s">
        <v>3104</v>
      </c>
      <c r="N1381" s="370"/>
    </row>
    <row r="1382" spans="1:14">
      <c r="A1382" s="113" t="s">
        <v>3105</v>
      </c>
      <c r="B1382" s="113" t="s">
        <v>388</v>
      </c>
      <c r="C1382" s="113">
        <v>9.9</v>
      </c>
      <c r="D1382" s="113">
        <v>11.75</v>
      </c>
      <c r="E1382" s="113">
        <v>9.9</v>
      </c>
      <c r="F1382" s="113">
        <v>10.1</v>
      </c>
      <c r="G1382" s="113">
        <v>9.9499999999999993</v>
      </c>
      <c r="H1382" s="113">
        <v>10.9</v>
      </c>
      <c r="I1382" s="113">
        <v>1097</v>
      </c>
      <c r="J1382" s="113">
        <v>11065.1</v>
      </c>
      <c r="K1382" s="115">
        <v>43399</v>
      </c>
      <c r="L1382" s="113">
        <v>11</v>
      </c>
      <c r="M1382" s="113" t="s">
        <v>3106</v>
      </c>
      <c r="N1382" s="370"/>
    </row>
    <row r="1383" spans="1:14">
      <c r="A1383" s="113" t="s">
        <v>372</v>
      </c>
      <c r="B1383" s="113" t="s">
        <v>388</v>
      </c>
      <c r="C1383" s="113">
        <v>325.7</v>
      </c>
      <c r="D1383" s="113">
        <v>348.8</v>
      </c>
      <c r="E1383" s="113">
        <v>323.5</v>
      </c>
      <c r="F1383" s="113">
        <v>345.95</v>
      </c>
      <c r="G1383" s="113">
        <v>345.15</v>
      </c>
      <c r="H1383" s="113">
        <v>326.35000000000002</v>
      </c>
      <c r="I1383" s="113">
        <v>1853366</v>
      </c>
      <c r="J1383" s="113">
        <v>630516336.64999998</v>
      </c>
      <c r="K1383" s="115">
        <v>43399</v>
      </c>
      <c r="L1383" s="113">
        <v>39024</v>
      </c>
      <c r="M1383" s="113" t="s">
        <v>3403</v>
      </c>
      <c r="N1383" s="370"/>
    </row>
    <row r="1384" spans="1:14">
      <c r="A1384" s="113" t="s">
        <v>3404</v>
      </c>
      <c r="B1384" s="113" t="s">
        <v>2767</v>
      </c>
      <c r="C1384" s="113">
        <v>5.7</v>
      </c>
      <c r="D1384" s="113">
        <v>5.9</v>
      </c>
      <c r="E1384" s="113">
        <v>5.45</v>
      </c>
      <c r="F1384" s="113">
        <v>5.8</v>
      </c>
      <c r="G1384" s="113">
        <v>5.85</v>
      </c>
      <c r="H1384" s="113">
        <v>5.65</v>
      </c>
      <c r="I1384" s="113">
        <v>1121621</v>
      </c>
      <c r="J1384" s="113">
        <v>6382351.4000000004</v>
      </c>
      <c r="K1384" s="115">
        <v>43399</v>
      </c>
      <c r="L1384" s="113">
        <v>475</v>
      </c>
      <c r="M1384" s="113" t="s">
        <v>3405</v>
      </c>
      <c r="N1384" s="370"/>
    </row>
    <row r="1385" spans="1:14">
      <c r="A1385" s="113" t="s">
        <v>1608</v>
      </c>
      <c r="B1385" s="113" t="s">
        <v>388</v>
      </c>
      <c r="C1385" s="113">
        <v>258.35000000000002</v>
      </c>
      <c r="D1385" s="113">
        <v>280</v>
      </c>
      <c r="E1385" s="113">
        <v>257.5</v>
      </c>
      <c r="F1385" s="113">
        <v>271.05</v>
      </c>
      <c r="G1385" s="113">
        <v>267</v>
      </c>
      <c r="H1385" s="113">
        <v>259.3</v>
      </c>
      <c r="I1385" s="113">
        <v>239735</v>
      </c>
      <c r="J1385" s="113">
        <v>64516803.850000001</v>
      </c>
      <c r="K1385" s="115">
        <v>43399</v>
      </c>
      <c r="L1385" s="113">
        <v>8697</v>
      </c>
      <c r="M1385" s="113" t="s">
        <v>3406</v>
      </c>
      <c r="N1385" s="370"/>
    </row>
    <row r="1386" spans="1:14">
      <c r="A1386" s="113" t="s">
        <v>1609</v>
      </c>
      <c r="B1386" s="113" t="s">
        <v>388</v>
      </c>
      <c r="C1386" s="113">
        <v>378.8</v>
      </c>
      <c r="D1386" s="113">
        <v>389.5</v>
      </c>
      <c r="E1386" s="113">
        <v>369.5</v>
      </c>
      <c r="F1386" s="113">
        <v>380.8</v>
      </c>
      <c r="G1386" s="113">
        <v>382.4</v>
      </c>
      <c r="H1386" s="113">
        <v>374.45</v>
      </c>
      <c r="I1386" s="113">
        <v>38348</v>
      </c>
      <c r="J1386" s="113">
        <v>14597737.6</v>
      </c>
      <c r="K1386" s="115">
        <v>43399</v>
      </c>
      <c r="L1386" s="113">
        <v>1433</v>
      </c>
      <c r="M1386" s="113" t="s">
        <v>3407</v>
      </c>
      <c r="N1386" s="370"/>
    </row>
    <row r="1387" spans="1:14">
      <c r="A1387" s="113" t="s">
        <v>2749</v>
      </c>
      <c r="B1387" s="113" t="s">
        <v>388</v>
      </c>
      <c r="C1387" s="113">
        <v>0.3</v>
      </c>
      <c r="D1387" s="113">
        <v>0.3</v>
      </c>
      <c r="E1387" s="113">
        <v>0.3</v>
      </c>
      <c r="F1387" s="113">
        <v>0.3</v>
      </c>
      <c r="G1387" s="113">
        <v>0.3</v>
      </c>
      <c r="H1387" s="113">
        <v>0.3</v>
      </c>
      <c r="I1387" s="113">
        <v>14225</v>
      </c>
      <c r="J1387" s="113">
        <v>4267.5</v>
      </c>
      <c r="K1387" s="115">
        <v>43399</v>
      </c>
      <c r="L1387" s="113">
        <v>7</v>
      </c>
      <c r="M1387" s="113" t="s">
        <v>2750</v>
      </c>
      <c r="N1387" s="370"/>
    </row>
    <row r="1388" spans="1:14">
      <c r="A1388" s="113" t="s">
        <v>1610</v>
      </c>
      <c r="B1388" s="113" t="s">
        <v>388</v>
      </c>
      <c r="C1388" s="113">
        <v>4.9000000000000004</v>
      </c>
      <c r="D1388" s="113">
        <v>5.05</v>
      </c>
      <c r="E1388" s="113">
        <v>4.8</v>
      </c>
      <c r="F1388" s="113">
        <v>5</v>
      </c>
      <c r="G1388" s="113">
        <v>5.05</v>
      </c>
      <c r="H1388" s="113">
        <v>4.8499999999999996</v>
      </c>
      <c r="I1388" s="113">
        <v>162923</v>
      </c>
      <c r="J1388" s="113">
        <v>812141.8</v>
      </c>
      <c r="K1388" s="115">
        <v>43399</v>
      </c>
      <c r="L1388" s="113">
        <v>258</v>
      </c>
      <c r="M1388" s="113" t="s">
        <v>1611</v>
      </c>
      <c r="N1388" s="370"/>
    </row>
    <row r="1389" spans="1:14">
      <c r="A1389" s="113" t="s">
        <v>3107</v>
      </c>
      <c r="B1389" s="113" t="s">
        <v>388</v>
      </c>
      <c r="C1389" s="113">
        <v>539.85</v>
      </c>
      <c r="D1389" s="113">
        <v>539.85</v>
      </c>
      <c r="E1389" s="113">
        <v>520.20000000000005</v>
      </c>
      <c r="F1389" s="113">
        <v>526.20000000000005</v>
      </c>
      <c r="G1389" s="113">
        <v>520.20000000000005</v>
      </c>
      <c r="H1389" s="113">
        <v>525.1</v>
      </c>
      <c r="I1389" s="113">
        <v>853</v>
      </c>
      <c r="J1389" s="113">
        <v>449969.35</v>
      </c>
      <c r="K1389" s="115">
        <v>43399</v>
      </c>
      <c r="L1389" s="113">
        <v>96</v>
      </c>
      <c r="M1389" s="113" t="s">
        <v>3108</v>
      </c>
      <c r="N1389" s="370"/>
    </row>
    <row r="1390" spans="1:14">
      <c r="A1390" s="113" t="s">
        <v>1612</v>
      </c>
      <c r="B1390" s="113" t="s">
        <v>388</v>
      </c>
      <c r="C1390" s="113">
        <v>3535.75</v>
      </c>
      <c r="D1390" s="113">
        <v>3545.7</v>
      </c>
      <c r="E1390" s="113">
        <v>3450</v>
      </c>
      <c r="F1390" s="113">
        <v>3463.6</v>
      </c>
      <c r="G1390" s="113">
        <v>3450</v>
      </c>
      <c r="H1390" s="113">
        <v>3578.95</v>
      </c>
      <c r="I1390" s="113">
        <v>931</v>
      </c>
      <c r="J1390" s="113">
        <v>3254267.85</v>
      </c>
      <c r="K1390" s="115">
        <v>43399</v>
      </c>
      <c r="L1390" s="113">
        <v>333</v>
      </c>
      <c r="M1390" s="113" t="s">
        <v>1613</v>
      </c>
      <c r="N1390" s="370"/>
    </row>
    <row r="1391" spans="1:14">
      <c r="A1391" s="113" t="s">
        <v>1614</v>
      </c>
      <c r="B1391" s="113" t="s">
        <v>388</v>
      </c>
      <c r="C1391" s="113">
        <v>2.25</v>
      </c>
      <c r="D1391" s="113">
        <v>2.25</v>
      </c>
      <c r="E1391" s="113">
        <v>2.15</v>
      </c>
      <c r="F1391" s="113">
        <v>2.2000000000000002</v>
      </c>
      <c r="G1391" s="113">
        <v>2.2000000000000002</v>
      </c>
      <c r="H1391" s="113">
        <v>2.2000000000000002</v>
      </c>
      <c r="I1391" s="113">
        <v>195976</v>
      </c>
      <c r="J1391" s="113">
        <v>434320.4</v>
      </c>
      <c r="K1391" s="115">
        <v>43399</v>
      </c>
      <c r="L1391" s="113">
        <v>142</v>
      </c>
      <c r="M1391" s="113" t="s">
        <v>1615</v>
      </c>
      <c r="N1391" s="370"/>
    </row>
    <row r="1392" spans="1:14">
      <c r="A1392" s="113" t="s">
        <v>3408</v>
      </c>
      <c r="B1392" s="113" t="s">
        <v>388</v>
      </c>
      <c r="C1392" s="113">
        <v>1419.95</v>
      </c>
      <c r="D1392" s="113">
        <v>1419.95</v>
      </c>
      <c r="E1392" s="113">
        <v>1390</v>
      </c>
      <c r="F1392" s="113">
        <v>1393.8</v>
      </c>
      <c r="G1392" s="113">
        <v>1395</v>
      </c>
      <c r="H1392" s="113">
        <v>1415.5</v>
      </c>
      <c r="I1392" s="113">
        <v>11174</v>
      </c>
      <c r="J1392" s="113">
        <v>15601111.300000001</v>
      </c>
      <c r="K1392" s="115">
        <v>43399</v>
      </c>
      <c r="L1392" s="113">
        <v>646</v>
      </c>
      <c r="M1392" s="113" t="s">
        <v>3409</v>
      </c>
      <c r="N1392" s="370"/>
    </row>
    <row r="1393" spans="1:14">
      <c r="A1393" s="113" t="s">
        <v>2883</v>
      </c>
      <c r="B1393" s="113" t="s">
        <v>388</v>
      </c>
      <c r="C1393" s="113">
        <v>98</v>
      </c>
      <c r="D1393" s="113">
        <v>98</v>
      </c>
      <c r="E1393" s="113">
        <v>94.7</v>
      </c>
      <c r="F1393" s="113">
        <v>95.3</v>
      </c>
      <c r="G1393" s="113">
        <v>94.7</v>
      </c>
      <c r="H1393" s="113">
        <v>97</v>
      </c>
      <c r="I1393" s="113">
        <v>15031</v>
      </c>
      <c r="J1393" s="113">
        <v>1439443.75</v>
      </c>
      <c r="K1393" s="115">
        <v>43399</v>
      </c>
      <c r="L1393" s="113">
        <v>180</v>
      </c>
      <c r="M1393" s="113" t="s">
        <v>2884</v>
      </c>
      <c r="N1393" s="370"/>
    </row>
    <row r="1394" spans="1:14">
      <c r="A1394" s="113" t="s">
        <v>2334</v>
      </c>
      <c r="B1394" s="113" t="s">
        <v>388</v>
      </c>
      <c r="C1394" s="113">
        <v>395.2</v>
      </c>
      <c r="D1394" s="113">
        <v>404.95</v>
      </c>
      <c r="E1394" s="113">
        <v>387.1</v>
      </c>
      <c r="F1394" s="113">
        <v>390.7</v>
      </c>
      <c r="G1394" s="113">
        <v>395</v>
      </c>
      <c r="H1394" s="113">
        <v>402.8</v>
      </c>
      <c r="I1394" s="113">
        <v>278</v>
      </c>
      <c r="J1394" s="113">
        <v>109753.45</v>
      </c>
      <c r="K1394" s="115">
        <v>43399</v>
      </c>
      <c r="L1394" s="113">
        <v>48</v>
      </c>
      <c r="M1394" s="113" t="s">
        <v>2335</v>
      </c>
      <c r="N1394" s="370"/>
    </row>
    <row r="1395" spans="1:14">
      <c r="A1395" s="113" t="s">
        <v>1616</v>
      </c>
      <c r="B1395" s="113" t="s">
        <v>388</v>
      </c>
      <c r="C1395" s="113">
        <v>525</v>
      </c>
      <c r="D1395" s="113">
        <v>525</v>
      </c>
      <c r="E1395" s="113">
        <v>512.65</v>
      </c>
      <c r="F1395" s="113">
        <v>517.9</v>
      </c>
      <c r="G1395" s="113">
        <v>517.79999999999995</v>
      </c>
      <c r="H1395" s="113">
        <v>525.20000000000005</v>
      </c>
      <c r="I1395" s="113">
        <v>65591</v>
      </c>
      <c r="J1395" s="113">
        <v>33996180.450000003</v>
      </c>
      <c r="K1395" s="115">
        <v>43399</v>
      </c>
      <c r="L1395" s="113">
        <v>5116</v>
      </c>
      <c r="M1395" s="113" t="s">
        <v>3410</v>
      </c>
      <c r="N1395" s="370"/>
    </row>
    <row r="1396" spans="1:14">
      <c r="A1396" s="113" t="s">
        <v>1617</v>
      </c>
      <c r="B1396" s="113" t="s">
        <v>388</v>
      </c>
      <c r="C1396" s="113">
        <v>56.1</v>
      </c>
      <c r="D1396" s="113">
        <v>58.45</v>
      </c>
      <c r="E1396" s="113">
        <v>56.1</v>
      </c>
      <c r="F1396" s="113">
        <v>57.55</v>
      </c>
      <c r="G1396" s="113">
        <v>57.55</v>
      </c>
      <c r="H1396" s="113">
        <v>56.8</v>
      </c>
      <c r="I1396" s="113">
        <v>194750</v>
      </c>
      <c r="J1396" s="113">
        <v>11168954.699999999</v>
      </c>
      <c r="K1396" s="115">
        <v>43399</v>
      </c>
      <c r="L1396" s="113">
        <v>792</v>
      </c>
      <c r="M1396" s="113" t="s">
        <v>1618</v>
      </c>
      <c r="N1396" s="370"/>
    </row>
    <row r="1397" spans="1:14">
      <c r="A1397" s="113" t="s">
        <v>1619</v>
      </c>
      <c r="B1397" s="113" t="s">
        <v>2767</v>
      </c>
      <c r="C1397" s="113">
        <v>1.55</v>
      </c>
      <c r="D1397" s="113">
        <v>1.55</v>
      </c>
      <c r="E1397" s="113">
        <v>1.55</v>
      </c>
      <c r="F1397" s="113">
        <v>1.55</v>
      </c>
      <c r="G1397" s="113">
        <v>1.55</v>
      </c>
      <c r="H1397" s="113">
        <v>1.5</v>
      </c>
      <c r="I1397" s="113">
        <v>158438</v>
      </c>
      <c r="J1397" s="113">
        <v>245578.9</v>
      </c>
      <c r="K1397" s="115">
        <v>43399</v>
      </c>
      <c r="L1397" s="113">
        <v>57</v>
      </c>
      <c r="M1397" s="113" t="s">
        <v>2016</v>
      </c>
      <c r="N1397" s="370"/>
    </row>
    <row r="1398" spans="1:14">
      <c r="A1398" s="113" t="s">
        <v>142</v>
      </c>
      <c r="B1398" s="113" t="s">
        <v>388</v>
      </c>
      <c r="C1398" s="113">
        <v>558.75</v>
      </c>
      <c r="D1398" s="113">
        <v>561.5</v>
      </c>
      <c r="E1398" s="113">
        <v>550</v>
      </c>
      <c r="F1398" s="113">
        <v>554.04999999999995</v>
      </c>
      <c r="G1398" s="113">
        <v>550.9</v>
      </c>
      <c r="H1398" s="113">
        <v>558.75</v>
      </c>
      <c r="I1398" s="113">
        <v>4002009</v>
      </c>
      <c r="J1398" s="113">
        <v>2221906037.8000002</v>
      </c>
      <c r="K1398" s="115">
        <v>43399</v>
      </c>
      <c r="L1398" s="113">
        <v>88459</v>
      </c>
      <c r="M1398" s="113" t="s">
        <v>1620</v>
      </c>
      <c r="N1398" s="370"/>
    </row>
    <row r="1399" spans="1:14">
      <c r="A1399" s="113" t="s">
        <v>1621</v>
      </c>
      <c r="B1399" s="113" t="s">
        <v>388</v>
      </c>
      <c r="C1399" s="113">
        <v>318.60000000000002</v>
      </c>
      <c r="D1399" s="113">
        <v>318.60000000000002</v>
      </c>
      <c r="E1399" s="113">
        <v>299.55</v>
      </c>
      <c r="F1399" s="113">
        <v>310.55</v>
      </c>
      <c r="G1399" s="113">
        <v>312.89999999999998</v>
      </c>
      <c r="H1399" s="113">
        <v>314.89999999999998</v>
      </c>
      <c r="I1399" s="113">
        <v>352083</v>
      </c>
      <c r="J1399" s="113">
        <v>107056668.25</v>
      </c>
      <c r="K1399" s="115">
        <v>43399</v>
      </c>
      <c r="L1399" s="113">
        <v>7891</v>
      </c>
      <c r="M1399" s="113" t="s">
        <v>2196</v>
      </c>
      <c r="N1399" s="370"/>
    </row>
    <row r="1400" spans="1:14">
      <c r="A1400" s="113" t="s">
        <v>143</v>
      </c>
      <c r="B1400" s="113" t="s">
        <v>388</v>
      </c>
      <c r="C1400" s="113">
        <v>616.65</v>
      </c>
      <c r="D1400" s="113">
        <v>635.45000000000005</v>
      </c>
      <c r="E1400" s="113">
        <v>601.5</v>
      </c>
      <c r="F1400" s="113">
        <v>620.1</v>
      </c>
      <c r="G1400" s="113">
        <v>619.75</v>
      </c>
      <c r="H1400" s="113">
        <v>615.4</v>
      </c>
      <c r="I1400" s="113">
        <v>1388966</v>
      </c>
      <c r="J1400" s="113">
        <v>861381529.85000002</v>
      </c>
      <c r="K1400" s="115">
        <v>43399</v>
      </c>
      <c r="L1400" s="113">
        <v>28132</v>
      </c>
      <c r="M1400" s="113" t="s">
        <v>1622</v>
      </c>
      <c r="N1400" s="370"/>
    </row>
    <row r="1401" spans="1:14">
      <c r="A1401" s="113" t="s">
        <v>1623</v>
      </c>
      <c r="B1401" s="113" t="s">
        <v>388</v>
      </c>
      <c r="C1401" s="113">
        <v>119.4</v>
      </c>
      <c r="D1401" s="113">
        <v>120</v>
      </c>
      <c r="E1401" s="113">
        <v>115.3</v>
      </c>
      <c r="F1401" s="113">
        <v>119.9</v>
      </c>
      <c r="G1401" s="113">
        <v>120</v>
      </c>
      <c r="H1401" s="113">
        <v>117.15</v>
      </c>
      <c r="I1401" s="113">
        <v>1530</v>
      </c>
      <c r="J1401" s="113">
        <v>180204.2</v>
      </c>
      <c r="K1401" s="115">
        <v>43399</v>
      </c>
      <c r="L1401" s="113">
        <v>74</v>
      </c>
      <c r="M1401" s="113" t="s">
        <v>1624</v>
      </c>
      <c r="N1401" s="370"/>
    </row>
    <row r="1402" spans="1:14">
      <c r="A1402" s="113" t="s">
        <v>2885</v>
      </c>
      <c r="B1402" s="113" t="s">
        <v>388</v>
      </c>
      <c r="C1402" s="113">
        <v>5.7</v>
      </c>
      <c r="D1402" s="113">
        <v>6.15</v>
      </c>
      <c r="E1402" s="113">
        <v>5.65</v>
      </c>
      <c r="F1402" s="113">
        <v>5.9</v>
      </c>
      <c r="G1402" s="113">
        <v>5.9</v>
      </c>
      <c r="H1402" s="113">
        <v>5.9</v>
      </c>
      <c r="I1402" s="113">
        <v>6500</v>
      </c>
      <c r="J1402" s="113">
        <v>37349.35</v>
      </c>
      <c r="K1402" s="115">
        <v>43399</v>
      </c>
      <c r="L1402" s="113">
        <v>34</v>
      </c>
      <c r="M1402" s="113" t="s">
        <v>2886</v>
      </c>
      <c r="N1402" s="370"/>
    </row>
    <row r="1403" spans="1:14">
      <c r="A1403" s="113" t="s">
        <v>1625</v>
      </c>
      <c r="B1403" s="113" t="s">
        <v>388</v>
      </c>
      <c r="C1403" s="113">
        <v>245.45</v>
      </c>
      <c r="D1403" s="113">
        <v>248</v>
      </c>
      <c r="E1403" s="113">
        <v>245</v>
      </c>
      <c r="F1403" s="113">
        <v>245.35</v>
      </c>
      <c r="G1403" s="113">
        <v>247</v>
      </c>
      <c r="H1403" s="113">
        <v>245.45</v>
      </c>
      <c r="I1403" s="113">
        <v>24200</v>
      </c>
      <c r="J1403" s="113">
        <v>5934356.0499999998</v>
      </c>
      <c r="K1403" s="115">
        <v>43399</v>
      </c>
      <c r="L1403" s="113">
        <v>906</v>
      </c>
      <c r="M1403" s="113" t="s">
        <v>1626</v>
      </c>
      <c r="N1403" s="370"/>
    </row>
    <row r="1404" spans="1:14">
      <c r="A1404" s="113" t="s">
        <v>1627</v>
      </c>
      <c r="B1404" s="113" t="s">
        <v>388</v>
      </c>
      <c r="C1404" s="113">
        <v>223</v>
      </c>
      <c r="D1404" s="113">
        <v>236</v>
      </c>
      <c r="E1404" s="113">
        <v>221.95</v>
      </c>
      <c r="F1404" s="113">
        <v>232.95</v>
      </c>
      <c r="G1404" s="113">
        <v>234</v>
      </c>
      <c r="H1404" s="113">
        <v>221.55</v>
      </c>
      <c r="I1404" s="113">
        <v>39884</v>
      </c>
      <c r="J1404" s="113">
        <v>9199079.1999999993</v>
      </c>
      <c r="K1404" s="115">
        <v>43399</v>
      </c>
      <c r="L1404" s="113">
        <v>2618</v>
      </c>
      <c r="M1404" s="113" t="s">
        <v>1628</v>
      </c>
      <c r="N1404" s="370"/>
    </row>
    <row r="1405" spans="1:14">
      <c r="A1405" s="113" t="s">
        <v>1629</v>
      </c>
      <c r="B1405" s="113" t="s">
        <v>388</v>
      </c>
      <c r="C1405" s="113">
        <v>995</v>
      </c>
      <c r="D1405" s="113">
        <v>1001</v>
      </c>
      <c r="E1405" s="113">
        <v>980</v>
      </c>
      <c r="F1405" s="113">
        <v>984.4</v>
      </c>
      <c r="G1405" s="113">
        <v>988</v>
      </c>
      <c r="H1405" s="113">
        <v>998.45</v>
      </c>
      <c r="I1405" s="113">
        <v>104717</v>
      </c>
      <c r="J1405" s="113">
        <v>104166424.09999999</v>
      </c>
      <c r="K1405" s="115">
        <v>43399</v>
      </c>
      <c r="L1405" s="113">
        <v>2427</v>
      </c>
      <c r="M1405" s="113" t="s">
        <v>1630</v>
      </c>
      <c r="N1405" s="370"/>
    </row>
    <row r="1406" spans="1:14">
      <c r="A1406" s="113" t="s">
        <v>2336</v>
      </c>
      <c r="B1406" s="113" t="s">
        <v>388</v>
      </c>
      <c r="C1406" s="113">
        <v>22.25</v>
      </c>
      <c r="D1406" s="113">
        <v>22.7</v>
      </c>
      <c r="E1406" s="113">
        <v>21.3</v>
      </c>
      <c r="F1406" s="113">
        <v>22.45</v>
      </c>
      <c r="G1406" s="113">
        <v>22.5</v>
      </c>
      <c r="H1406" s="113">
        <v>21.75</v>
      </c>
      <c r="I1406" s="113">
        <v>12481</v>
      </c>
      <c r="J1406" s="113">
        <v>275657.34999999998</v>
      </c>
      <c r="K1406" s="115">
        <v>43399</v>
      </c>
      <c r="L1406" s="113">
        <v>73</v>
      </c>
      <c r="M1406" s="113" t="s">
        <v>2337</v>
      </c>
      <c r="N1406" s="370"/>
    </row>
    <row r="1407" spans="1:14">
      <c r="A1407" s="113" t="s">
        <v>2614</v>
      </c>
      <c r="B1407" s="113" t="s">
        <v>388</v>
      </c>
      <c r="C1407" s="113">
        <v>9.0500000000000007</v>
      </c>
      <c r="D1407" s="113">
        <v>9.0500000000000007</v>
      </c>
      <c r="E1407" s="113">
        <v>8.5</v>
      </c>
      <c r="F1407" s="113">
        <v>8.6</v>
      </c>
      <c r="G1407" s="113">
        <v>8.6</v>
      </c>
      <c r="H1407" s="113">
        <v>8.75</v>
      </c>
      <c r="I1407" s="113">
        <v>11289</v>
      </c>
      <c r="J1407" s="113">
        <v>98233.2</v>
      </c>
      <c r="K1407" s="115">
        <v>43399</v>
      </c>
      <c r="L1407" s="113">
        <v>43</v>
      </c>
      <c r="M1407" s="113" t="s">
        <v>2615</v>
      </c>
      <c r="N1407" s="370"/>
    </row>
    <row r="1408" spans="1:14">
      <c r="A1408" s="113" t="s">
        <v>2616</v>
      </c>
      <c r="B1408" s="113" t="s">
        <v>388</v>
      </c>
      <c r="C1408" s="113">
        <v>4.6500000000000004</v>
      </c>
      <c r="D1408" s="113">
        <v>4.6500000000000004</v>
      </c>
      <c r="E1408" s="113">
        <v>4.5</v>
      </c>
      <c r="F1408" s="113">
        <v>4.55</v>
      </c>
      <c r="G1408" s="113">
        <v>4.55</v>
      </c>
      <c r="H1408" s="113">
        <v>4.4000000000000004</v>
      </c>
      <c r="I1408" s="113">
        <v>14245</v>
      </c>
      <c r="J1408" s="113">
        <v>65626.95</v>
      </c>
      <c r="K1408" s="115">
        <v>43399</v>
      </c>
      <c r="L1408" s="113">
        <v>15</v>
      </c>
      <c r="M1408" s="113" t="s">
        <v>2617</v>
      </c>
      <c r="N1408" s="370"/>
    </row>
    <row r="1409" spans="1:14">
      <c r="A1409" s="113" t="s">
        <v>1631</v>
      </c>
      <c r="B1409" s="113" t="s">
        <v>388</v>
      </c>
      <c r="C1409" s="113">
        <v>36.549999999999997</v>
      </c>
      <c r="D1409" s="113">
        <v>38.049999999999997</v>
      </c>
      <c r="E1409" s="113">
        <v>36.549999999999997</v>
      </c>
      <c r="F1409" s="113">
        <v>37.9</v>
      </c>
      <c r="G1409" s="113">
        <v>37.9</v>
      </c>
      <c r="H1409" s="113">
        <v>37</v>
      </c>
      <c r="I1409" s="113">
        <v>335</v>
      </c>
      <c r="J1409" s="113">
        <v>12687.1</v>
      </c>
      <c r="K1409" s="115">
        <v>43399</v>
      </c>
      <c r="L1409" s="113">
        <v>13</v>
      </c>
      <c r="M1409" s="113" t="s">
        <v>1632</v>
      </c>
      <c r="N1409" s="370"/>
    </row>
    <row r="1410" spans="1:14">
      <c r="A1410" s="113" t="s">
        <v>1633</v>
      </c>
      <c r="B1410" s="113" t="s">
        <v>388</v>
      </c>
      <c r="C1410" s="113">
        <v>208.75</v>
      </c>
      <c r="D1410" s="113">
        <v>214.4</v>
      </c>
      <c r="E1410" s="113">
        <v>207</v>
      </c>
      <c r="F1410" s="113">
        <v>211.5</v>
      </c>
      <c r="G1410" s="113">
        <v>209.3</v>
      </c>
      <c r="H1410" s="113">
        <v>209.9</v>
      </c>
      <c r="I1410" s="113">
        <v>46171</v>
      </c>
      <c r="J1410" s="113">
        <v>9749038.75</v>
      </c>
      <c r="K1410" s="115">
        <v>43399</v>
      </c>
      <c r="L1410" s="113">
        <v>1618</v>
      </c>
      <c r="M1410" s="113" t="s">
        <v>1634</v>
      </c>
      <c r="N1410" s="370"/>
    </row>
    <row r="1411" spans="1:14">
      <c r="A1411" s="113" t="s">
        <v>1635</v>
      </c>
      <c r="B1411" s="113" t="s">
        <v>388</v>
      </c>
      <c r="C1411" s="113">
        <v>44</v>
      </c>
      <c r="D1411" s="113">
        <v>44</v>
      </c>
      <c r="E1411" s="113">
        <v>40.799999999999997</v>
      </c>
      <c r="F1411" s="113">
        <v>43.35</v>
      </c>
      <c r="G1411" s="113">
        <v>44</v>
      </c>
      <c r="H1411" s="113">
        <v>43.7</v>
      </c>
      <c r="I1411" s="113">
        <v>26363</v>
      </c>
      <c r="J1411" s="113">
        <v>1135826.1000000001</v>
      </c>
      <c r="K1411" s="115">
        <v>43399</v>
      </c>
      <c r="L1411" s="113">
        <v>163</v>
      </c>
      <c r="M1411" s="113" t="s">
        <v>2285</v>
      </c>
      <c r="N1411" s="370"/>
    </row>
    <row r="1412" spans="1:14">
      <c r="A1412" s="113" t="s">
        <v>376</v>
      </c>
      <c r="B1412" s="113" t="s">
        <v>388</v>
      </c>
      <c r="C1412" s="113">
        <v>226.2</v>
      </c>
      <c r="D1412" s="113">
        <v>232.8</v>
      </c>
      <c r="E1412" s="113">
        <v>222.2</v>
      </c>
      <c r="F1412" s="113">
        <v>227</v>
      </c>
      <c r="G1412" s="113">
        <v>226.8</v>
      </c>
      <c r="H1412" s="113">
        <v>227.3</v>
      </c>
      <c r="I1412" s="113">
        <v>412120</v>
      </c>
      <c r="J1412" s="113">
        <v>93881174.799999997</v>
      </c>
      <c r="K1412" s="115">
        <v>43399</v>
      </c>
      <c r="L1412" s="113">
        <v>9720</v>
      </c>
      <c r="M1412" s="113" t="s">
        <v>1636</v>
      </c>
      <c r="N1412" s="370"/>
    </row>
    <row r="1413" spans="1:14">
      <c r="A1413" s="113" t="s">
        <v>1637</v>
      </c>
      <c r="B1413" s="113" t="s">
        <v>388</v>
      </c>
      <c r="C1413" s="113">
        <v>5.95</v>
      </c>
      <c r="D1413" s="113">
        <v>6.15</v>
      </c>
      <c r="E1413" s="113">
        <v>5.8</v>
      </c>
      <c r="F1413" s="113">
        <v>6.05</v>
      </c>
      <c r="G1413" s="113">
        <v>6.05</v>
      </c>
      <c r="H1413" s="113">
        <v>6.05</v>
      </c>
      <c r="I1413" s="113">
        <v>22512061</v>
      </c>
      <c r="J1413" s="113">
        <v>134014341.65000001</v>
      </c>
      <c r="K1413" s="115">
        <v>43399</v>
      </c>
      <c r="L1413" s="113">
        <v>12971</v>
      </c>
      <c r="M1413" s="113" t="s">
        <v>1638</v>
      </c>
      <c r="N1413" s="370"/>
    </row>
    <row r="1414" spans="1:14">
      <c r="A1414" s="113" t="s">
        <v>1639</v>
      </c>
      <c r="B1414" s="113" t="s">
        <v>388</v>
      </c>
      <c r="C1414" s="113">
        <v>98.9</v>
      </c>
      <c r="D1414" s="113">
        <v>99.2</v>
      </c>
      <c r="E1414" s="113">
        <v>97.2</v>
      </c>
      <c r="F1414" s="113">
        <v>98.45</v>
      </c>
      <c r="G1414" s="113">
        <v>97.85</v>
      </c>
      <c r="H1414" s="113">
        <v>97.8</v>
      </c>
      <c r="I1414" s="113">
        <v>101764</v>
      </c>
      <c r="J1414" s="113">
        <v>10057540.949999999</v>
      </c>
      <c r="K1414" s="115">
        <v>43399</v>
      </c>
      <c r="L1414" s="113">
        <v>495</v>
      </c>
      <c r="M1414" s="113" t="s">
        <v>1640</v>
      </c>
      <c r="N1414" s="370"/>
    </row>
    <row r="1415" spans="1:14">
      <c r="A1415" s="113" t="s">
        <v>1641</v>
      </c>
      <c r="B1415" s="113" t="s">
        <v>388</v>
      </c>
      <c r="C1415" s="113">
        <v>1384</v>
      </c>
      <c r="D1415" s="113">
        <v>1400.05</v>
      </c>
      <c r="E1415" s="113">
        <v>1379</v>
      </c>
      <c r="F1415" s="113">
        <v>1379.4</v>
      </c>
      <c r="G1415" s="113">
        <v>1379.1</v>
      </c>
      <c r="H1415" s="113">
        <v>1390.25</v>
      </c>
      <c r="I1415" s="113">
        <v>4460</v>
      </c>
      <c r="J1415" s="113">
        <v>6179801.7999999998</v>
      </c>
      <c r="K1415" s="115">
        <v>43399</v>
      </c>
      <c r="L1415" s="113">
        <v>467</v>
      </c>
      <c r="M1415" s="113" t="s">
        <v>1642</v>
      </c>
      <c r="N1415" s="370"/>
    </row>
    <row r="1416" spans="1:14">
      <c r="A1416" s="113" t="s">
        <v>1643</v>
      </c>
      <c r="B1416" s="113" t="s">
        <v>388</v>
      </c>
      <c r="C1416" s="113">
        <v>286.05</v>
      </c>
      <c r="D1416" s="113">
        <v>288.8</v>
      </c>
      <c r="E1416" s="113">
        <v>274</v>
      </c>
      <c r="F1416" s="113">
        <v>279.2</v>
      </c>
      <c r="G1416" s="113">
        <v>275.60000000000002</v>
      </c>
      <c r="H1416" s="113">
        <v>286.39999999999998</v>
      </c>
      <c r="I1416" s="113">
        <v>982</v>
      </c>
      <c r="J1416" s="113">
        <v>276744.40000000002</v>
      </c>
      <c r="K1416" s="115">
        <v>43399</v>
      </c>
      <c r="L1416" s="113">
        <v>97</v>
      </c>
      <c r="M1416" s="113" t="s">
        <v>1644</v>
      </c>
      <c r="N1416" s="370"/>
    </row>
    <row r="1417" spans="1:14">
      <c r="A1417" s="113" t="s">
        <v>1645</v>
      </c>
      <c r="B1417" s="113" t="s">
        <v>388</v>
      </c>
      <c r="C1417" s="113">
        <v>933.4</v>
      </c>
      <c r="D1417" s="113">
        <v>937.15</v>
      </c>
      <c r="E1417" s="113">
        <v>915.05</v>
      </c>
      <c r="F1417" s="113">
        <v>923.2</v>
      </c>
      <c r="G1417" s="113">
        <v>920</v>
      </c>
      <c r="H1417" s="113">
        <v>933.15</v>
      </c>
      <c r="I1417" s="113">
        <v>5726</v>
      </c>
      <c r="J1417" s="113">
        <v>5292767.6500000004</v>
      </c>
      <c r="K1417" s="115">
        <v>43399</v>
      </c>
      <c r="L1417" s="113">
        <v>1441</v>
      </c>
      <c r="M1417" s="113" t="s">
        <v>1646</v>
      </c>
      <c r="N1417" s="370"/>
    </row>
    <row r="1418" spans="1:14">
      <c r="A1418" s="113" t="s">
        <v>1647</v>
      </c>
      <c r="B1418" s="113" t="s">
        <v>388</v>
      </c>
      <c r="C1418" s="113">
        <v>3.2</v>
      </c>
      <c r="D1418" s="113">
        <v>3.4</v>
      </c>
      <c r="E1418" s="113">
        <v>3.1</v>
      </c>
      <c r="F1418" s="113">
        <v>3.4</v>
      </c>
      <c r="G1418" s="113">
        <v>3.4</v>
      </c>
      <c r="H1418" s="113">
        <v>3.25</v>
      </c>
      <c r="I1418" s="113">
        <v>25595</v>
      </c>
      <c r="J1418" s="113">
        <v>85119.4</v>
      </c>
      <c r="K1418" s="115">
        <v>43399</v>
      </c>
      <c r="L1418" s="113">
        <v>90</v>
      </c>
      <c r="M1418" s="113" t="s">
        <v>1648</v>
      </c>
      <c r="N1418" s="370"/>
    </row>
    <row r="1419" spans="1:14">
      <c r="A1419" s="113" t="s">
        <v>144</v>
      </c>
      <c r="B1419" s="113" t="s">
        <v>388</v>
      </c>
      <c r="C1419" s="113">
        <v>31.7</v>
      </c>
      <c r="D1419" s="113">
        <v>31.7</v>
      </c>
      <c r="E1419" s="113">
        <v>30.65</v>
      </c>
      <c r="F1419" s="113">
        <v>31.2</v>
      </c>
      <c r="G1419" s="113">
        <v>31.2</v>
      </c>
      <c r="H1419" s="113">
        <v>31.25</v>
      </c>
      <c r="I1419" s="113">
        <v>2567901</v>
      </c>
      <c r="J1419" s="113">
        <v>79988246.549999997</v>
      </c>
      <c r="K1419" s="115">
        <v>43399</v>
      </c>
      <c r="L1419" s="113">
        <v>4974</v>
      </c>
      <c r="M1419" s="113" t="s">
        <v>1649</v>
      </c>
      <c r="N1419" s="370"/>
    </row>
    <row r="1420" spans="1:14">
      <c r="A1420" s="113" t="s">
        <v>1650</v>
      </c>
      <c r="B1420" s="113" t="s">
        <v>388</v>
      </c>
      <c r="C1420" s="113">
        <v>582.95000000000005</v>
      </c>
      <c r="D1420" s="113">
        <v>584.79999999999995</v>
      </c>
      <c r="E1420" s="113">
        <v>564.95000000000005</v>
      </c>
      <c r="F1420" s="113">
        <v>570.79999999999995</v>
      </c>
      <c r="G1420" s="113">
        <v>569.5</v>
      </c>
      <c r="H1420" s="113">
        <v>576.75</v>
      </c>
      <c r="I1420" s="113">
        <v>42718</v>
      </c>
      <c r="J1420" s="113">
        <v>24692457.449999999</v>
      </c>
      <c r="K1420" s="115">
        <v>43399</v>
      </c>
      <c r="L1420" s="113">
        <v>6040</v>
      </c>
      <c r="M1420" s="113" t="s">
        <v>1651</v>
      </c>
      <c r="N1420" s="370"/>
    </row>
    <row r="1421" spans="1:14">
      <c r="A1421" s="113" t="s">
        <v>3742</v>
      </c>
      <c r="B1421" s="113" t="s">
        <v>388</v>
      </c>
      <c r="C1421" s="113">
        <v>84.6</v>
      </c>
      <c r="D1421" s="113">
        <v>84.6</v>
      </c>
      <c r="E1421" s="113">
        <v>78.099999999999994</v>
      </c>
      <c r="F1421" s="113">
        <v>81</v>
      </c>
      <c r="G1421" s="113">
        <v>81</v>
      </c>
      <c r="H1421" s="113">
        <v>77.599999999999994</v>
      </c>
      <c r="I1421" s="113">
        <v>643</v>
      </c>
      <c r="J1421" s="113">
        <v>52126.05</v>
      </c>
      <c r="K1421" s="115">
        <v>43399</v>
      </c>
      <c r="L1421" s="113">
        <v>29</v>
      </c>
      <c r="M1421" s="113" t="s">
        <v>3743</v>
      </c>
      <c r="N1421" s="370"/>
    </row>
    <row r="1422" spans="1:14">
      <c r="A1422" s="113" t="s">
        <v>1652</v>
      </c>
      <c r="B1422" s="113" t="s">
        <v>388</v>
      </c>
      <c r="C1422" s="113">
        <v>159.1</v>
      </c>
      <c r="D1422" s="113">
        <v>161.80000000000001</v>
      </c>
      <c r="E1422" s="113">
        <v>156.1</v>
      </c>
      <c r="F1422" s="113">
        <v>160.25</v>
      </c>
      <c r="G1422" s="113">
        <v>160</v>
      </c>
      <c r="H1422" s="113">
        <v>160.30000000000001</v>
      </c>
      <c r="I1422" s="113">
        <v>12330</v>
      </c>
      <c r="J1422" s="113">
        <v>1963608.05</v>
      </c>
      <c r="K1422" s="115">
        <v>43399</v>
      </c>
      <c r="L1422" s="113">
        <v>404</v>
      </c>
      <c r="M1422" s="113" t="s">
        <v>1653</v>
      </c>
      <c r="N1422" s="370"/>
    </row>
    <row r="1423" spans="1:14">
      <c r="A1423" s="113" t="s">
        <v>1654</v>
      </c>
      <c r="B1423" s="113" t="s">
        <v>388</v>
      </c>
      <c r="C1423" s="113">
        <v>149.9</v>
      </c>
      <c r="D1423" s="113">
        <v>156</v>
      </c>
      <c r="E1423" s="113">
        <v>147</v>
      </c>
      <c r="F1423" s="113">
        <v>153.4</v>
      </c>
      <c r="G1423" s="113">
        <v>151.94999999999999</v>
      </c>
      <c r="H1423" s="113">
        <v>149</v>
      </c>
      <c r="I1423" s="113">
        <v>138896</v>
      </c>
      <c r="J1423" s="113">
        <v>21142274.399999999</v>
      </c>
      <c r="K1423" s="115">
        <v>43399</v>
      </c>
      <c r="L1423" s="113">
        <v>8069</v>
      </c>
      <c r="M1423" s="113" t="s">
        <v>1655</v>
      </c>
      <c r="N1423" s="370"/>
    </row>
    <row r="1424" spans="1:14">
      <c r="A1424" s="113" t="s">
        <v>1656</v>
      </c>
      <c r="B1424" s="113" t="s">
        <v>388</v>
      </c>
      <c r="C1424" s="113">
        <v>213.85</v>
      </c>
      <c r="D1424" s="113">
        <v>215</v>
      </c>
      <c r="E1424" s="113">
        <v>195</v>
      </c>
      <c r="F1424" s="113">
        <v>206.95</v>
      </c>
      <c r="G1424" s="113">
        <v>205.3</v>
      </c>
      <c r="H1424" s="113">
        <v>213.45</v>
      </c>
      <c r="I1424" s="113">
        <v>22410</v>
      </c>
      <c r="J1424" s="113">
        <v>4605585.3499999996</v>
      </c>
      <c r="K1424" s="115">
        <v>43399</v>
      </c>
      <c r="L1424" s="113">
        <v>1000</v>
      </c>
      <c r="M1424" s="113" t="s">
        <v>1657</v>
      </c>
      <c r="N1424" s="370"/>
    </row>
    <row r="1425" spans="1:14">
      <c r="A1425" s="113" t="s">
        <v>2680</v>
      </c>
      <c r="B1425" s="113" t="s">
        <v>388</v>
      </c>
      <c r="C1425" s="113">
        <v>33.85</v>
      </c>
      <c r="D1425" s="113">
        <v>34.4</v>
      </c>
      <c r="E1425" s="113">
        <v>33</v>
      </c>
      <c r="F1425" s="113">
        <v>33.1</v>
      </c>
      <c r="G1425" s="113">
        <v>33.049999999999997</v>
      </c>
      <c r="H1425" s="113">
        <v>33.799999999999997</v>
      </c>
      <c r="I1425" s="113">
        <v>65893</v>
      </c>
      <c r="J1425" s="113">
        <v>2210249.6</v>
      </c>
      <c r="K1425" s="115">
        <v>43399</v>
      </c>
      <c r="L1425" s="113">
        <v>355</v>
      </c>
      <c r="M1425" s="113" t="s">
        <v>2681</v>
      </c>
      <c r="N1425" s="370"/>
    </row>
    <row r="1426" spans="1:14">
      <c r="A1426" s="113" t="s">
        <v>2946</v>
      </c>
      <c r="B1426" s="113" t="s">
        <v>388</v>
      </c>
      <c r="C1426" s="113">
        <v>120.5</v>
      </c>
      <c r="D1426" s="113">
        <v>129.80000000000001</v>
      </c>
      <c r="E1426" s="113">
        <v>118.65</v>
      </c>
      <c r="F1426" s="113">
        <v>126.3</v>
      </c>
      <c r="G1426" s="113">
        <v>125.55</v>
      </c>
      <c r="H1426" s="113">
        <v>121.05</v>
      </c>
      <c r="I1426" s="113">
        <v>82499</v>
      </c>
      <c r="J1426" s="113">
        <v>10237608.9</v>
      </c>
      <c r="K1426" s="115">
        <v>43399</v>
      </c>
      <c r="L1426" s="113">
        <v>1113</v>
      </c>
      <c r="M1426" s="113" t="s">
        <v>2949</v>
      </c>
      <c r="N1426" s="370"/>
    </row>
    <row r="1427" spans="1:14">
      <c r="A1427" s="113" t="s">
        <v>2887</v>
      </c>
      <c r="B1427" s="113" t="s">
        <v>388</v>
      </c>
      <c r="C1427" s="113">
        <v>31.25</v>
      </c>
      <c r="D1427" s="113">
        <v>31.65</v>
      </c>
      <c r="E1427" s="113">
        <v>30.55</v>
      </c>
      <c r="F1427" s="113">
        <v>30.75</v>
      </c>
      <c r="G1427" s="113">
        <v>30.9</v>
      </c>
      <c r="H1427" s="113">
        <v>31.25</v>
      </c>
      <c r="I1427" s="113">
        <v>113318</v>
      </c>
      <c r="J1427" s="113">
        <v>3512242.85</v>
      </c>
      <c r="K1427" s="115">
        <v>43399</v>
      </c>
      <c r="L1427" s="113">
        <v>311</v>
      </c>
      <c r="M1427" s="113" t="s">
        <v>2888</v>
      </c>
      <c r="N1427" s="370"/>
    </row>
    <row r="1428" spans="1:14">
      <c r="A1428" s="113" t="s">
        <v>2970</v>
      </c>
      <c r="B1428" s="113" t="s">
        <v>2767</v>
      </c>
      <c r="C1428" s="113">
        <v>5</v>
      </c>
      <c r="D1428" s="113">
        <v>5</v>
      </c>
      <c r="E1428" s="113">
        <v>4.95</v>
      </c>
      <c r="F1428" s="113">
        <v>5</v>
      </c>
      <c r="G1428" s="113">
        <v>5</v>
      </c>
      <c r="H1428" s="113">
        <v>5.2</v>
      </c>
      <c r="I1428" s="113">
        <v>653</v>
      </c>
      <c r="J1428" s="113">
        <v>3233.35</v>
      </c>
      <c r="K1428" s="115">
        <v>43399</v>
      </c>
      <c r="L1428" s="113">
        <v>4</v>
      </c>
      <c r="M1428" s="113" t="s">
        <v>2971</v>
      </c>
      <c r="N1428" s="370"/>
    </row>
    <row r="1429" spans="1:14">
      <c r="A1429" s="113" t="s">
        <v>1658</v>
      </c>
      <c r="B1429" s="113" t="s">
        <v>2767</v>
      </c>
      <c r="C1429" s="113">
        <v>3.35</v>
      </c>
      <c r="D1429" s="113">
        <v>3.65</v>
      </c>
      <c r="E1429" s="113">
        <v>3.35</v>
      </c>
      <c r="F1429" s="113">
        <v>3.65</v>
      </c>
      <c r="G1429" s="113">
        <v>3.65</v>
      </c>
      <c r="H1429" s="113">
        <v>3.5</v>
      </c>
      <c r="I1429" s="113">
        <v>10313</v>
      </c>
      <c r="J1429" s="113">
        <v>35052.449999999997</v>
      </c>
      <c r="K1429" s="115">
        <v>43399</v>
      </c>
      <c r="L1429" s="113">
        <v>41</v>
      </c>
      <c r="M1429" s="113" t="s">
        <v>1659</v>
      </c>
      <c r="N1429" s="370"/>
    </row>
    <row r="1430" spans="1:14">
      <c r="A1430" s="113" t="s">
        <v>2154</v>
      </c>
      <c r="B1430" s="113" t="s">
        <v>388</v>
      </c>
      <c r="C1430" s="113">
        <v>30</v>
      </c>
      <c r="D1430" s="113">
        <v>30.5</v>
      </c>
      <c r="E1430" s="113">
        <v>29.15</v>
      </c>
      <c r="F1430" s="113">
        <v>30.4</v>
      </c>
      <c r="G1430" s="113">
        <v>30</v>
      </c>
      <c r="H1430" s="113">
        <v>30.1</v>
      </c>
      <c r="I1430" s="113">
        <v>11735</v>
      </c>
      <c r="J1430" s="113">
        <v>350960.55</v>
      </c>
      <c r="K1430" s="115">
        <v>43399</v>
      </c>
      <c r="L1430" s="113">
        <v>86</v>
      </c>
      <c r="M1430" s="113" t="s">
        <v>2155</v>
      </c>
      <c r="N1430" s="370"/>
    </row>
    <row r="1431" spans="1:14">
      <c r="A1431" s="113" t="s">
        <v>2092</v>
      </c>
      <c r="B1431" s="113" t="s">
        <v>388</v>
      </c>
      <c r="C1431" s="113">
        <v>8012</v>
      </c>
      <c r="D1431" s="113">
        <v>8100</v>
      </c>
      <c r="E1431" s="113">
        <v>7901</v>
      </c>
      <c r="F1431" s="113">
        <v>7989.35</v>
      </c>
      <c r="G1431" s="113">
        <v>7910</v>
      </c>
      <c r="H1431" s="113">
        <v>8075.4</v>
      </c>
      <c r="I1431" s="113">
        <v>590</v>
      </c>
      <c r="J1431" s="113">
        <v>4737292.95</v>
      </c>
      <c r="K1431" s="115">
        <v>43399</v>
      </c>
      <c r="L1431" s="113">
        <v>169</v>
      </c>
      <c r="M1431" s="113" t="s">
        <v>2093</v>
      </c>
      <c r="N1431" s="370"/>
    </row>
    <row r="1432" spans="1:14">
      <c r="A1432" s="113" t="s">
        <v>145</v>
      </c>
      <c r="B1432" s="113" t="s">
        <v>388</v>
      </c>
      <c r="C1432" s="113">
        <v>664</v>
      </c>
      <c r="D1432" s="113">
        <v>675</v>
      </c>
      <c r="E1432" s="113">
        <v>652.5</v>
      </c>
      <c r="F1432" s="113">
        <v>671</v>
      </c>
      <c r="G1432" s="113">
        <v>670.55</v>
      </c>
      <c r="H1432" s="113">
        <v>666.5</v>
      </c>
      <c r="I1432" s="113">
        <v>436332</v>
      </c>
      <c r="J1432" s="113">
        <v>291153543.14999998</v>
      </c>
      <c r="K1432" s="115">
        <v>43399</v>
      </c>
      <c r="L1432" s="113">
        <v>16987</v>
      </c>
      <c r="M1432" s="113" t="s">
        <v>1660</v>
      </c>
      <c r="N1432" s="370"/>
    </row>
    <row r="1433" spans="1:14">
      <c r="A1433" s="113" t="s">
        <v>1661</v>
      </c>
      <c r="B1433" s="113" t="s">
        <v>388</v>
      </c>
      <c r="C1433" s="113">
        <v>95.55</v>
      </c>
      <c r="D1433" s="113">
        <v>96.1</v>
      </c>
      <c r="E1433" s="113">
        <v>93.55</v>
      </c>
      <c r="F1433" s="113">
        <v>94.4</v>
      </c>
      <c r="G1433" s="113">
        <v>94</v>
      </c>
      <c r="H1433" s="113">
        <v>94.7</v>
      </c>
      <c r="I1433" s="113">
        <v>316329</v>
      </c>
      <c r="J1433" s="113">
        <v>29919718.75</v>
      </c>
      <c r="K1433" s="115">
        <v>43399</v>
      </c>
      <c r="L1433" s="113">
        <v>2777</v>
      </c>
      <c r="M1433" s="113" t="s">
        <v>1662</v>
      </c>
      <c r="N1433" s="370"/>
    </row>
    <row r="1434" spans="1:14">
      <c r="A1434" s="113" t="s">
        <v>146</v>
      </c>
      <c r="B1434" s="113" t="s">
        <v>388</v>
      </c>
      <c r="C1434" s="113">
        <v>448.1</v>
      </c>
      <c r="D1434" s="113">
        <v>459</v>
      </c>
      <c r="E1434" s="113">
        <v>435.7</v>
      </c>
      <c r="F1434" s="113">
        <v>446.45</v>
      </c>
      <c r="G1434" s="113">
        <v>445.65</v>
      </c>
      <c r="H1434" s="113">
        <v>449.85</v>
      </c>
      <c r="I1434" s="113">
        <v>473980</v>
      </c>
      <c r="J1434" s="113">
        <v>211072269.30000001</v>
      </c>
      <c r="K1434" s="115">
        <v>43399</v>
      </c>
      <c r="L1434" s="113">
        <v>11583</v>
      </c>
      <c r="M1434" s="113" t="s">
        <v>1663</v>
      </c>
      <c r="N1434" s="370"/>
    </row>
    <row r="1435" spans="1:14">
      <c r="A1435" s="113" t="s">
        <v>354</v>
      </c>
      <c r="B1435" s="113" t="s">
        <v>388</v>
      </c>
      <c r="C1435" s="113">
        <v>958</v>
      </c>
      <c r="D1435" s="113">
        <v>976</v>
      </c>
      <c r="E1435" s="113">
        <v>923.85</v>
      </c>
      <c r="F1435" s="113">
        <v>967.1</v>
      </c>
      <c r="G1435" s="113">
        <v>967.9</v>
      </c>
      <c r="H1435" s="113">
        <v>955.35</v>
      </c>
      <c r="I1435" s="113">
        <v>737378</v>
      </c>
      <c r="J1435" s="113">
        <v>700731717.89999998</v>
      </c>
      <c r="K1435" s="115">
        <v>43399</v>
      </c>
      <c r="L1435" s="113">
        <v>42769</v>
      </c>
      <c r="M1435" s="113" t="s">
        <v>1664</v>
      </c>
      <c r="N1435" s="370"/>
    </row>
    <row r="1436" spans="1:14">
      <c r="A1436" s="113" t="s">
        <v>147</v>
      </c>
      <c r="B1436" s="113" t="s">
        <v>388</v>
      </c>
      <c r="C1436" s="113">
        <v>223</v>
      </c>
      <c r="D1436" s="113">
        <v>223</v>
      </c>
      <c r="E1436" s="113">
        <v>215.75</v>
      </c>
      <c r="F1436" s="113">
        <v>217.6</v>
      </c>
      <c r="G1436" s="113">
        <v>216.9</v>
      </c>
      <c r="H1436" s="113">
        <v>222.1</v>
      </c>
      <c r="I1436" s="113">
        <v>1254856</v>
      </c>
      <c r="J1436" s="113">
        <v>274998495.10000002</v>
      </c>
      <c r="K1436" s="115">
        <v>43399</v>
      </c>
      <c r="L1436" s="113">
        <v>13742</v>
      </c>
      <c r="M1436" s="113" t="s">
        <v>1665</v>
      </c>
      <c r="N1436" s="370"/>
    </row>
    <row r="1437" spans="1:14">
      <c r="A1437" s="113" t="s">
        <v>1666</v>
      </c>
      <c r="B1437" s="113" t="s">
        <v>388</v>
      </c>
      <c r="C1437" s="113">
        <v>660.5</v>
      </c>
      <c r="D1437" s="113">
        <v>667.55</v>
      </c>
      <c r="E1437" s="113">
        <v>656.35</v>
      </c>
      <c r="F1437" s="113">
        <v>660.35</v>
      </c>
      <c r="G1437" s="113">
        <v>659.5</v>
      </c>
      <c r="H1437" s="113">
        <v>659.9</v>
      </c>
      <c r="I1437" s="113">
        <v>15393</v>
      </c>
      <c r="J1437" s="113">
        <v>10176669.6</v>
      </c>
      <c r="K1437" s="115">
        <v>43399</v>
      </c>
      <c r="L1437" s="113">
        <v>1389</v>
      </c>
      <c r="M1437" s="113" t="s">
        <v>1667</v>
      </c>
      <c r="N1437" s="370"/>
    </row>
    <row r="1438" spans="1:14">
      <c r="A1438" s="113" t="s">
        <v>1668</v>
      </c>
      <c r="B1438" s="113" t="s">
        <v>388</v>
      </c>
      <c r="C1438" s="113">
        <v>635.1</v>
      </c>
      <c r="D1438" s="113">
        <v>654.54999999999995</v>
      </c>
      <c r="E1438" s="113">
        <v>620.54999999999995</v>
      </c>
      <c r="F1438" s="113">
        <v>636.70000000000005</v>
      </c>
      <c r="G1438" s="113">
        <v>620.54999999999995</v>
      </c>
      <c r="H1438" s="113">
        <v>644.54999999999995</v>
      </c>
      <c r="I1438" s="113">
        <v>89316</v>
      </c>
      <c r="J1438" s="113">
        <v>57262585.5</v>
      </c>
      <c r="K1438" s="115">
        <v>43399</v>
      </c>
      <c r="L1438" s="113">
        <v>4500</v>
      </c>
      <c r="M1438" s="113" t="s">
        <v>1669</v>
      </c>
      <c r="N1438" s="370"/>
    </row>
    <row r="1439" spans="1:14">
      <c r="A1439" s="113" t="s">
        <v>148</v>
      </c>
      <c r="B1439" s="113" t="s">
        <v>388</v>
      </c>
      <c r="C1439" s="113">
        <v>166</v>
      </c>
      <c r="D1439" s="113">
        <v>172.8</v>
      </c>
      <c r="E1439" s="113">
        <v>165.9</v>
      </c>
      <c r="F1439" s="113">
        <v>168.5</v>
      </c>
      <c r="G1439" s="113">
        <v>167.8</v>
      </c>
      <c r="H1439" s="113">
        <v>165.35</v>
      </c>
      <c r="I1439" s="113">
        <v>19584723</v>
      </c>
      <c r="J1439" s="113">
        <v>3323608869.6999998</v>
      </c>
      <c r="K1439" s="115">
        <v>43399</v>
      </c>
      <c r="L1439" s="113">
        <v>133143</v>
      </c>
      <c r="M1439" s="113" t="s">
        <v>1670</v>
      </c>
      <c r="N1439" s="370"/>
    </row>
    <row r="1440" spans="1:14">
      <c r="A1440" s="113" t="s">
        <v>149</v>
      </c>
      <c r="B1440" s="113" t="s">
        <v>388</v>
      </c>
      <c r="C1440" s="113">
        <v>91.3</v>
      </c>
      <c r="D1440" s="113">
        <v>94.35</v>
      </c>
      <c r="E1440" s="113">
        <v>90.85</v>
      </c>
      <c r="F1440" s="113">
        <v>91.2</v>
      </c>
      <c r="G1440" s="113">
        <v>91.1</v>
      </c>
      <c r="H1440" s="113">
        <v>91.3</v>
      </c>
      <c r="I1440" s="113">
        <v>4106456</v>
      </c>
      <c r="J1440" s="113">
        <v>378821583.5</v>
      </c>
      <c r="K1440" s="115">
        <v>43399</v>
      </c>
      <c r="L1440" s="113">
        <v>22463</v>
      </c>
      <c r="M1440" s="113" t="s">
        <v>1671</v>
      </c>
      <c r="N1440" s="370"/>
    </row>
    <row r="1441" spans="1:14">
      <c r="A1441" s="113" t="s">
        <v>150</v>
      </c>
      <c r="B1441" s="113" t="s">
        <v>388</v>
      </c>
      <c r="C1441" s="113">
        <v>68.900000000000006</v>
      </c>
      <c r="D1441" s="113">
        <v>70.75</v>
      </c>
      <c r="E1441" s="113">
        <v>68</v>
      </c>
      <c r="F1441" s="113">
        <v>68.900000000000006</v>
      </c>
      <c r="G1441" s="113">
        <v>69</v>
      </c>
      <c r="H1441" s="113">
        <v>69</v>
      </c>
      <c r="I1441" s="113">
        <v>5515389</v>
      </c>
      <c r="J1441" s="113">
        <v>382096252.89999998</v>
      </c>
      <c r="K1441" s="115">
        <v>43399</v>
      </c>
      <c r="L1441" s="113">
        <v>27282</v>
      </c>
      <c r="M1441" s="113" t="s">
        <v>1672</v>
      </c>
      <c r="N1441" s="370"/>
    </row>
    <row r="1442" spans="1:14">
      <c r="A1442" s="113" t="s">
        <v>1673</v>
      </c>
      <c r="B1442" s="113" t="s">
        <v>388</v>
      </c>
      <c r="C1442" s="113">
        <v>794</v>
      </c>
      <c r="D1442" s="113">
        <v>803.15</v>
      </c>
      <c r="E1442" s="113">
        <v>781</v>
      </c>
      <c r="F1442" s="113">
        <v>784.4</v>
      </c>
      <c r="G1442" s="113">
        <v>783</v>
      </c>
      <c r="H1442" s="113">
        <v>790</v>
      </c>
      <c r="I1442" s="113">
        <v>84655</v>
      </c>
      <c r="J1442" s="113">
        <v>67117324.700000003</v>
      </c>
      <c r="K1442" s="115">
        <v>43399</v>
      </c>
      <c r="L1442" s="113">
        <v>4458</v>
      </c>
      <c r="M1442" s="113" t="s">
        <v>1674</v>
      </c>
      <c r="N1442" s="370"/>
    </row>
    <row r="1443" spans="1:14">
      <c r="A1443" s="113" t="s">
        <v>151</v>
      </c>
      <c r="B1443" s="113" t="s">
        <v>388</v>
      </c>
      <c r="C1443" s="113">
        <v>547.6</v>
      </c>
      <c r="D1443" s="113">
        <v>561.6</v>
      </c>
      <c r="E1443" s="113">
        <v>541.1</v>
      </c>
      <c r="F1443" s="113">
        <v>551.54999999999995</v>
      </c>
      <c r="G1443" s="113">
        <v>551.6</v>
      </c>
      <c r="H1443" s="113">
        <v>545.75</v>
      </c>
      <c r="I1443" s="113">
        <v>6099413</v>
      </c>
      <c r="J1443" s="113">
        <v>3371320247.1999998</v>
      </c>
      <c r="K1443" s="115">
        <v>43399</v>
      </c>
      <c r="L1443" s="113">
        <v>94931</v>
      </c>
      <c r="M1443" s="113" t="s">
        <v>1675</v>
      </c>
      <c r="N1443" s="370"/>
    </row>
    <row r="1444" spans="1:14">
      <c r="A1444" s="113" t="s">
        <v>1676</v>
      </c>
      <c r="B1444" s="113" t="s">
        <v>388</v>
      </c>
      <c r="C1444" s="113">
        <v>53.3</v>
      </c>
      <c r="D1444" s="113">
        <v>54.3</v>
      </c>
      <c r="E1444" s="113">
        <v>52.15</v>
      </c>
      <c r="F1444" s="113">
        <v>52.75</v>
      </c>
      <c r="G1444" s="113">
        <v>52.85</v>
      </c>
      <c r="H1444" s="113">
        <v>52.95</v>
      </c>
      <c r="I1444" s="113">
        <v>55739</v>
      </c>
      <c r="J1444" s="113">
        <v>2967779.1</v>
      </c>
      <c r="K1444" s="115">
        <v>43399</v>
      </c>
      <c r="L1444" s="113">
        <v>710</v>
      </c>
      <c r="M1444" s="113" t="s">
        <v>1677</v>
      </c>
      <c r="N1444" s="370"/>
    </row>
    <row r="1445" spans="1:14">
      <c r="A1445" s="113" t="s">
        <v>329</v>
      </c>
      <c r="B1445" s="113" t="s">
        <v>388</v>
      </c>
      <c r="C1445" s="113">
        <v>276</v>
      </c>
      <c r="D1445" s="113">
        <v>276.05</v>
      </c>
      <c r="E1445" s="113">
        <v>268.05</v>
      </c>
      <c r="F1445" s="113">
        <v>270.7</v>
      </c>
      <c r="G1445" s="113">
        <v>273</v>
      </c>
      <c r="H1445" s="113">
        <v>272.89999999999998</v>
      </c>
      <c r="I1445" s="113">
        <v>8859</v>
      </c>
      <c r="J1445" s="113">
        <v>2407286.2999999998</v>
      </c>
      <c r="K1445" s="115">
        <v>43399</v>
      </c>
      <c r="L1445" s="113">
        <v>491</v>
      </c>
      <c r="M1445" s="113" t="s">
        <v>1946</v>
      </c>
      <c r="N1445" s="370"/>
    </row>
    <row r="1446" spans="1:14">
      <c r="A1446" s="113" t="s">
        <v>3511</v>
      </c>
      <c r="B1446" s="113" t="s">
        <v>388</v>
      </c>
      <c r="C1446" s="113">
        <v>352</v>
      </c>
      <c r="D1446" s="113">
        <v>354.05</v>
      </c>
      <c r="E1446" s="113">
        <v>352</v>
      </c>
      <c r="F1446" s="113">
        <v>354</v>
      </c>
      <c r="G1446" s="113">
        <v>354</v>
      </c>
      <c r="H1446" s="113">
        <v>353.25</v>
      </c>
      <c r="I1446" s="113">
        <v>6</v>
      </c>
      <c r="J1446" s="113">
        <v>2120.0500000000002</v>
      </c>
      <c r="K1446" s="115">
        <v>43399</v>
      </c>
      <c r="L1446" s="113">
        <v>4</v>
      </c>
      <c r="M1446" s="113" t="s">
        <v>3512</v>
      </c>
      <c r="N1446" s="370"/>
    </row>
    <row r="1447" spans="1:14">
      <c r="A1447" s="113" t="s">
        <v>2043</v>
      </c>
      <c r="B1447" s="113" t="s">
        <v>388</v>
      </c>
      <c r="C1447" s="113">
        <v>608.95000000000005</v>
      </c>
      <c r="D1447" s="113">
        <v>608.95000000000005</v>
      </c>
      <c r="E1447" s="113">
        <v>577.20000000000005</v>
      </c>
      <c r="F1447" s="113">
        <v>580.25</v>
      </c>
      <c r="G1447" s="113">
        <v>578.04999999999995</v>
      </c>
      <c r="H1447" s="113">
        <v>600.04999999999995</v>
      </c>
      <c r="I1447" s="113">
        <v>57857</v>
      </c>
      <c r="J1447" s="113">
        <v>34577235.649999999</v>
      </c>
      <c r="K1447" s="115">
        <v>43399</v>
      </c>
      <c r="L1447" s="113">
        <v>1606</v>
      </c>
      <c r="M1447" s="113" t="s">
        <v>2044</v>
      </c>
      <c r="N1447" s="370"/>
    </row>
    <row r="1448" spans="1:14">
      <c r="A1448" s="113" t="s">
        <v>1678</v>
      </c>
      <c r="B1448" s="113" t="s">
        <v>388</v>
      </c>
      <c r="C1448" s="113">
        <v>16.55</v>
      </c>
      <c r="D1448" s="113">
        <v>16.55</v>
      </c>
      <c r="E1448" s="113">
        <v>15.5</v>
      </c>
      <c r="F1448" s="113">
        <v>15.6</v>
      </c>
      <c r="G1448" s="113">
        <v>15.9</v>
      </c>
      <c r="H1448" s="113">
        <v>15.85</v>
      </c>
      <c r="I1448" s="113">
        <v>16781</v>
      </c>
      <c r="J1448" s="113">
        <v>264360.65000000002</v>
      </c>
      <c r="K1448" s="115">
        <v>43399</v>
      </c>
      <c r="L1448" s="113">
        <v>88</v>
      </c>
      <c r="M1448" s="113" t="s">
        <v>1679</v>
      </c>
      <c r="N1448" s="370"/>
    </row>
    <row r="1449" spans="1:14">
      <c r="A1449" s="113" t="s">
        <v>2992</v>
      </c>
      <c r="B1449" s="113" t="s">
        <v>388</v>
      </c>
      <c r="C1449" s="113">
        <v>566.04999999999995</v>
      </c>
      <c r="D1449" s="113">
        <v>579</v>
      </c>
      <c r="E1449" s="113">
        <v>566.04999999999995</v>
      </c>
      <c r="F1449" s="113">
        <v>574.65</v>
      </c>
      <c r="G1449" s="113">
        <v>570</v>
      </c>
      <c r="H1449" s="113">
        <v>575.4</v>
      </c>
      <c r="I1449" s="113">
        <v>9873</v>
      </c>
      <c r="J1449" s="113">
        <v>5674541.25</v>
      </c>
      <c r="K1449" s="115">
        <v>43399</v>
      </c>
      <c r="L1449" s="113">
        <v>1509</v>
      </c>
      <c r="M1449" s="113" t="s">
        <v>2993</v>
      </c>
      <c r="N1449" s="370"/>
    </row>
    <row r="1450" spans="1:14">
      <c r="A1450" s="113" t="s">
        <v>2310</v>
      </c>
      <c r="B1450" s="113" t="s">
        <v>388</v>
      </c>
      <c r="C1450" s="113">
        <v>422.95</v>
      </c>
      <c r="D1450" s="113">
        <v>422.95</v>
      </c>
      <c r="E1450" s="113">
        <v>401.05</v>
      </c>
      <c r="F1450" s="113">
        <v>403.6</v>
      </c>
      <c r="G1450" s="113">
        <v>403.05</v>
      </c>
      <c r="H1450" s="113">
        <v>415</v>
      </c>
      <c r="I1450" s="113">
        <v>1087</v>
      </c>
      <c r="J1450" s="113">
        <v>444961.5</v>
      </c>
      <c r="K1450" s="115">
        <v>43399</v>
      </c>
      <c r="L1450" s="113">
        <v>130</v>
      </c>
      <c r="M1450" s="113" t="s">
        <v>2311</v>
      </c>
      <c r="N1450" s="370"/>
    </row>
    <row r="1451" spans="1:14">
      <c r="A1451" s="113" t="s">
        <v>152</v>
      </c>
      <c r="B1451" s="113" t="s">
        <v>388</v>
      </c>
      <c r="C1451" s="113">
        <v>1853.9</v>
      </c>
      <c r="D1451" s="113">
        <v>1853.9</v>
      </c>
      <c r="E1451" s="113">
        <v>1791.1</v>
      </c>
      <c r="F1451" s="113">
        <v>1799.1</v>
      </c>
      <c r="G1451" s="113">
        <v>1796</v>
      </c>
      <c r="H1451" s="113">
        <v>1853</v>
      </c>
      <c r="I1451" s="113">
        <v>2285970</v>
      </c>
      <c r="J1451" s="113">
        <v>4145736813.3000002</v>
      </c>
      <c r="K1451" s="115">
        <v>43399</v>
      </c>
      <c r="L1451" s="113">
        <v>166483</v>
      </c>
      <c r="M1451" s="113" t="s">
        <v>1680</v>
      </c>
      <c r="N1451" s="370"/>
    </row>
    <row r="1452" spans="1:14">
      <c r="A1452" s="113" t="s">
        <v>1681</v>
      </c>
      <c r="B1452" s="113" t="s">
        <v>388</v>
      </c>
      <c r="C1452" s="113">
        <v>129.05000000000001</v>
      </c>
      <c r="D1452" s="113">
        <v>131.30000000000001</v>
      </c>
      <c r="E1452" s="113">
        <v>129</v>
      </c>
      <c r="F1452" s="113">
        <v>129.05000000000001</v>
      </c>
      <c r="G1452" s="113">
        <v>129.85</v>
      </c>
      <c r="H1452" s="113">
        <v>129.69999999999999</v>
      </c>
      <c r="I1452" s="113">
        <v>36971</v>
      </c>
      <c r="J1452" s="113">
        <v>4788068.3</v>
      </c>
      <c r="K1452" s="115">
        <v>43399</v>
      </c>
      <c r="L1452" s="113">
        <v>629</v>
      </c>
      <c r="M1452" s="113" t="s">
        <v>1682</v>
      </c>
      <c r="N1452" s="370"/>
    </row>
    <row r="1453" spans="1:14">
      <c r="A1453" s="113" t="s">
        <v>1683</v>
      </c>
      <c r="B1453" s="113" t="s">
        <v>388</v>
      </c>
      <c r="C1453" s="113">
        <v>2458.25</v>
      </c>
      <c r="D1453" s="113">
        <v>2570</v>
      </c>
      <c r="E1453" s="113">
        <v>2403.5500000000002</v>
      </c>
      <c r="F1453" s="113">
        <v>2514.1999999999998</v>
      </c>
      <c r="G1453" s="113">
        <v>2510</v>
      </c>
      <c r="H1453" s="113">
        <v>2481.1</v>
      </c>
      <c r="I1453" s="113">
        <v>8274</v>
      </c>
      <c r="J1453" s="113">
        <v>20464199.949999999</v>
      </c>
      <c r="K1453" s="115">
        <v>43399</v>
      </c>
      <c r="L1453" s="113">
        <v>1955</v>
      </c>
      <c r="M1453" s="113" t="s">
        <v>1684</v>
      </c>
      <c r="N1453" s="370"/>
    </row>
    <row r="1454" spans="1:14">
      <c r="A1454" s="113" t="s">
        <v>153</v>
      </c>
      <c r="B1454" s="113" t="s">
        <v>388</v>
      </c>
      <c r="C1454" s="113">
        <v>655.95</v>
      </c>
      <c r="D1454" s="113">
        <v>656.9</v>
      </c>
      <c r="E1454" s="113">
        <v>640.4</v>
      </c>
      <c r="F1454" s="113">
        <v>653.29999999999995</v>
      </c>
      <c r="G1454" s="113">
        <v>653.35</v>
      </c>
      <c r="H1454" s="113">
        <v>651.4</v>
      </c>
      <c r="I1454" s="113">
        <v>1397821</v>
      </c>
      <c r="J1454" s="113">
        <v>910095900</v>
      </c>
      <c r="K1454" s="115">
        <v>43399</v>
      </c>
      <c r="L1454" s="113">
        <v>31871</v>
      </c>
      <c r="M1454" s="113" t="s">
        <v>1685</v>
      </c>
      <c r="N1454" s="370"/>
    </row>
    <row r="1455" spans="1:14">
      <c r="A1455" s="113" t="s">
        <v>2618</v>
      </c>
      <c r="B1455" s="113" t="s">
        <v>388</v>
      </c>
      <c r="C1455" s="113">
        <v>136</v>
      </c>
      <c r="D1455" s="113">
        <v>142</v>
      </c>
      <c r="E1455" s="113">
        <v>132.75</v>
      </c>
      <c r="F1455" s="113">
        <v>135</v>
      </c>
      <c r="G1455" s="113">
        <v>135</v>
      </c>
      <c r="H1455" s="113">
        <v>137.30000000000001</v>
      </c>
      <c r="I1455" s="113">
        <v>789</v>
      </c>
      <c r="J1455" s="113">
        <v>109048.75</v>
      </c>
      <c r="K1455" s="115">
        <v>43399</v>
      </c>
      <c r="L1455" s="113">
        <v>34</v>
      </c>
      <c r="M1455" s="113" t="s">
        <v>2619</v>
      </c>
      <c r="N1455" s="370"/>
    </row>
    <row r="1456" spans="1:14">
      <c r="A1456" s="113" t="s">
        <v>2168</v>
      </c>
      <c r="B1456" s="113" t="s">
        <v>388</v>
      </c>
      <c r="C1456" s="113">
        <v>232.35</v>
      </c>
      <c r="D1456" s="113">
        <v>241</v>
      </c>
      <c r="E1456" s="113">
        <v>232.35</v>
      </c>
      <c r="F1456" s="113">
        <v>237.55</v>
      </c>
      <c r="G1456" s="113">
        <v>234.15</v>
      </c>
      <c r="H1456" s="113">
        <v>234.85</v>
      </c>
      <c r="I1456" s="113">
        <v>98086</v>
      </c>
      <c r="J1456" s="113">
        <v>23331178.899999999</v>
      </c>
      <c r="K1456" s="115">
        <v>43399</v>
      </c>
      <c r="L1456" s="113">
        <v>6681</v>
      </c>
      <c r="M1456" s="113" t="s">
        <v>2169</v>
      </c>
      <c r="N1456" s="370"/>
    </row>
    <row r="1457" spans="1:14">
      <c r="A1457" s="113" t="s">
        <v>2889</v>
      </c>
      <c r="B1457" s="113" t="s">
        <v>388</v>
      </c>
      <c r="C1457" s="113">
        <v>24.5</v>
      </c>
      <c r="D1457" s="113">
        <v>25.5</v>
      </c>
      <c r="E1457" s="113">
        <v>23.5</v>
      </c>
      <c r="F1457" s="113">
        <v>24.2</v>
      </c>
      <c r="G1457" s="113">
        <v>23.65</v>
      </c>
      <c r="H1457" s="113">
        <v>24.55</v>
      </c>
      <c r="I1457" s="113">
        <v>1484</v>
      </c>
      <c r="J1457" s="113">
        <v>35758.800000000003</v>
      </c>
      <c r="K1457" s="115">
        <v>43399</v>
      </c>
      <c r="L1457" s="113">
        <v>36</v>
      </c>
      <c r="M1457" s="113" t="s">
        <v>2890</v>
      </c>
      <c r="N1457" s="370"/>
    </row>
    <row r="1458" spans="1:14">
      <c r="A1458" s="113" t="s">
        <v>1686</v>
      </c>
      <c r="B1458" s="113" t="s">
        <v>388</v>
      </c>
      <c r="C1458" s="113">
        <v>55.05</v>
      </c>
      <c r="D1458" s="113">
        <v>56.2</v>
      </c>
      <c r="E1458" s="113">
        <v>55</v>
      </c>
      <c r="F1458" s="113">
        <v>55.25</v>
      </c>
      <c r="G1458" s="113">
        <v>55.2</v>
      </c>
      <c r="H1458" s="113">
        <v>55.5</v>
      </c>
      <c r="I1458" s="113">
        <v>11346</v>
      </c>
      <c r="J1458" s="113">
        <v>628407.30000000005</v>
      </c>
      <c r="K1458" s="115">
        <v>43399</v>
      </c>
      <c r="L1458" s="113">
        <v>338</v>
      </c>
      <c r="M1458" s="113" t="s">
        <v>1687</v>
      </c>
      <c r="N1458" s="370"/>
    </row>
    <row r="1459" spans="1:14">
      <c r="A1459" s="113" t="s">
        <v>2620</v>
      </c>
      <c r="B1459" s="113" t="s">
        <v>388</v>
      </c>
      <c r="C1459" s="113">
        <v>20.55</v>
      </c>
      <c r="D1459" s="113">
        <v>20.55</v>
      </c>
      <c r="E1459" s="113">
        <v>19.8</v>
      </c>
      <c r="F1459" s="113">
        <v>19.95</v>
      </c>
      <c r="G1459" s="113">
        <v>20.2</v>
      </c>
      <c r="H1459" s="113">
        <v>20.55</v>
      </c>
      <c r="I1459" s="113">
        <v>67107</v>
      </c>
      <c r="J1459" s="113">
        <v>1344927.05</v>
      </c>
      <c r="K1459" s="115">
        <v>43399</v>
      </c>
      <c r="L1459" s="113">
        <v>257</v>
      </c>
      <c r="M1459" s="113" t="s">
        <v>2621</v>
      </c>
      <c r="N1459" s="370"/>
    </row>
    <row r="1460" spans="1:14">
      <c r="A1460" s="113" t="s">
        <v>1688</v>
      </c>
      <c r="B1460" s="113" t="s">
        <v>388</v>
      </c>
      <c r="C1460" s="113">
        <v>56.5</v>
      </c>
      <c r="D1460" s="113">
        <v>57.3</v>
      </c>
      <c r="E1460" s="113">
        <v>55.8</v>
      </c>
      <c r="F1460" s="113">
        <v>56.15</v>
      </c>
      <c r="G1460" s="113">
        <v>55.8</v>
      </c>
      <c r="H1460" s="113">
        <v>56.5</v>
      </c>
      <c r="I1460" s="113">
        <v>116343</v>
      </c>
      <c r="J1460" s="113">
        <v>6559738.6500000004</v>
      </c>
      <c r="K1460" s="115">
        <v>43399</v>
      </c>
      <c r="L1460" s="113">
        <v>1985</v>
      </c>
      <c r="M1460" s="113" t="s">
        <v>1689</v>
      </c>
      <c r="N1460" s="370"/>
    </row>
    <row r="1461" spans="1:14">
      <c r="A1461" s="113" t="s">
        <v>1690</v>
      </c>
      <c r="B1461" s="113" t="s">
        <v>388</v>
      </c>
      <c r="C1461" s="113">
        <v>123.5</v>
      </c>
      <c r="D1461" s="113">
        <v>125.75</v>
      </c>
      <c r="E1461" s="113">
        <v>120.85</v>
      </c>
      <c r="F1461" s="113">
        <v>122.95</v>
      </c>
      <c r="G1461" s="113">
        <v>123.7</v>
      </c>
      <c r="H1461" s="113">
        <v>123.3</v>
      </c>
      <c r="I1461" s="113">
        <v>45274</v>
      </c>
      <c r="J1461" s="113">
        <v>5587642.9500000002</v>
      </c>
      <c r="K1461" s="115">
        <v>43399</v>
      </c>
      <c r="L1461" s="113">
        <v>993</v>
      </c>
      <c r="M1461" s="113" t="s">
        <v>1691</v>
      </c>
      <c r="N1461" s="370"/>
    </row>
    <row r="1462" spans="1:14">
      <c r="A1462" s="113" t="s">
        <v>3582</v>
      </c>
      <c r="B1462" s="113" t="s">
        <v>2767</v>
      </c>
      <c r="C1462" s="113">
        <v>5.15</v>
      </c>
      <c r="D1462" s="113">
        <v>5.15</v>
      </c>
      <c r="E1462" s="113">
        <v>4.75</v>
      </c>
      <c r="F1462" s="113">
        <v>4.9000000000000004</v>
      </c>
      <c r="G1462" s="113">
        <v>4.75</v>
      </c>
      <c r="H1462" s="113">
        <v>4.95</v>
      </c>
      <c r="I1462" s="113">
        <v>140</v>
      </c>
      <c r="J1462" s="113">
        <v>685</v>
      </c>
      <c r="K1462" s="115">
        <v>43399</v>
      </c>
      <c r="L1462" s="113">
        <v>2</v>
      </c>
      <c r="M1462" s="113" t="s">
        <v>3583</v>
      </c>
      <c r="N1462" s="370"/>
    </row>
    <row r="1463" spans="1:14">
      <c r="A1463" s="113" t="s">
        <v>1692</v>
      </c>
      <c r="B1463" s="113" t="s">
        <v>388</v>
      </c>
      <c r="C1463" s="113">
        <v>11.4</v>
      </c>
      <c r="D1463" s="113">
        <v>11.8</v>
      </c>
      <c r="E1463" s="113">
        <v>10.75</v>
      </c>
      <c r="F1463" s="113">
        <v>11.75</v>
      </c>
      <c r="G1463" s="113">
        <v>11.7</v>
      </c>
      <c r="H1463" s="113">
        <v>11.25</v>
      </c>
      <c r="I1463" s="113">
        <v>21796</v>
      </c>
      <c r="J1463" s="113">
        <v>251090.3</v>
      </c>
      <c r="K1463" s="115">
        <v>43399</v>
      </c>
      <c r="L1463" s="113">
        <v>94</v>
      </c>
      <c r="M1463" s="113" t="s">
        <v>1693</v>
      </c>
      <c r="N1463" s="370"/>
    </row>
    <row r="1464" spans="1:14">
      <c r="A1464" s="113" t="s">
        <v>2338</v>
      </c>
      <c r="B1464" s="113" t="s">
        <v>388</v>
      </c>
      <c r="C1464" s="113">
        <v>393.9</v>
      </c>
      <c r="D1464" s="113">
        <v>393.9</v>
      </c>
      <c r="E1464" s="113">
        <v>361.05</v>
      </c>
      <c r="F1464" s="113">
        <v>366.25</v>
      </c>
      <c r="G1464" s="113">
        <v>366.5</v>
      </c>
      <c r="H1464" s="113">
        <v>379.1</v>
      </c>
      <c r="I1464" s="113">
        <v>1773</v>
      </c>
      <c r="J1464" s="113">
        <v>659794.25</v>
      </c>
      <c r="K1464" s="115">
        <v>43399</v>
      </c>
      <c r="L1464" s="113">
        <v>144</v>
      </c>
      <c r="M1464" s="113" t="s">
        <v>2339</v>
      </c>
      <c r="N1464" s="370"/>
    </row>
    <row r="1465" spans="1:14">
      <c r="A1465" s="113" t="s">
        <v>2985</v>
      </c>
      <c r="B1465" s="113" t="s">
        <v>388</v>
      </c>
      <c r="C1465" s="113">
        <v>184.9</v>
      </c>
      <c r="D1465" s="113">
        <v>185</v>
      </c>
      <c r="E1465" s="113">
        <v>182.05</v>
      </c>
      <c r="F1465" s="113">
        <v>183.5</v>
      </c>
      <c r="G1465" s="113">
        <v>182.1</v>
      </c>
      <c r="H1465" s="113">
        <v>187.25</v>
      </c>
      <c r="I1465" s="113">
        <v>3987</v>
      </c>
      <c r="J1465" s="113">
        <v>733795.1</v>
      </c>
      <c r="K1465" s="115">
        <v>43399</v>
      </c>
      <c r="L1465" s="113">
        <v>60</v>
      </c>
      <c r="M1465" s="113" t="s">
        <v>2198</v>
      </c>
      <c r="N1465" s="370"/>
    </row>
    <row r="1466" spans="1:14">
      <c r="A1466" s="113" t="s">
        <v>2057</v>
      </c>
      <c r="B1466" s="113" t="s">
        <v>388</v>
      </c>
      <c r="C1466" s="113">
        <v>314.7</v>
      </c>
      <c r="D1466" s="113">
        <v>314.7</v>
      </c>
      <c r="E1466" s="113">
        <v>288</v>
      </c>
      <c r="F1466" s="113">
        <v>291.85000000000002</v>
      </c>
      <c r="G1466" s="113">
        <v>291</v>
      </c>
      <c r="H1466" s="113">
        <v>310</v>
      </c>
      <c r="I1466" s="113">
        <v>3313</v>
      </c>
      <c r="J1466" s="113">
        <v>997687</v>
      </c>
      <c r="K1466" s="115">
        <v>43399</v>
      </c>
      <c r="L1466" s="113">
        <v>132</v>
      </c>
      <c r="M1466" s="113" t="s">
        <v>2058</v>
      </c>
      <c r="N1466" s="370"/>
    </row>
    <row r="1467" spans="1:14">
      <c r="A1467" s="113" t="s">
        <v>215</v>
      </c>
      <c r="B1467" s="113" t="s">
        <v>388</v>
      </c>
      <c r="C1467" s="113">
        <v>975.9</v>
      </c>
      <c r="D1467" s="113">
        <v>1010.9</v>
      </c>
      <c r="E1467" s="113">
        <v>973.05</v>
      </c>
      <c r="F1467" s="113">
        <v>1001</v>
      </c>
      <c r="G1467" s="113">
        <v>1000</v>
      </c>
      <c r="H1467" s="113">
        <v>970.75</v>
      </c>
      <c r="I1467" s="113">
        <v>21397</v>
      </c>
      <c r="J1467" s="113">
        <v>21328506</v>
      </c>
      <c r="K1467" s="115">
        <v>43399</v>
      </c>
      <c r="L1467" s="113">
        <v>2186</v>
      </c>
      <c r="M1467" s="113" t="s">
        <v>1694</v>
      </c>
      <c r="N1467" s="370"/>
    </row>
    <row r="1468" spans="1:14">
      <c r="A1468" s="113" t="s">
        <v>1695</v>
      </c>
      <c r="B1468" s="113" t="s">
        <v>388</v>
      </c>
      <c r="C1468" s="113">
        <v>27.55</v>
      </c>
      <c r="D1468" s="113">
        <v>27.7</v>
      </c>
      <c r="E1468" s="113">
        <v>27</v>
      </c>
      <c r="F1468" s="113">
        <v>27.2</v>
      </c>
      <c r="G1468" s="113">
        <v>27.5</v>
      </c>
      <c r="H1468" s="113">
        <v>27.2</v>
      </c>
      <c r="I1468" s="113">
        <v>19022</v>
      </c>
      <c r="J1468" s="113">
        <v>519603.25</v>
      </c>
      <c r="K1468" s="115">
        <v>43399</v>
      </c>
      <c r="L1468" s="113">
        <v>140</v>
      </c>
      <c r="M1468" s="113" t="s">
        <v>1696</v>
      </c>
      <c r="N1468" s="370"/>
    </row>
    <row r="1469" spans="1:14">
      <c r="A1469" s="113" t="s">
        <v>1697</v>
      </c>
      <c r="B1469" s="113" t="s">
        <v>388</v>
      </c>
      <c r="C1469" s="113">
        <v>206</v>
      </c>
      <c r="D1469" s="113">
        <v>206</v>
      </c>
      <c r="E1469" s="113">
        <v>202.1</v>
      </c>
      <c r="F1469" s="113">
        <v>202.6</v>
      </c>
      <c r="G1469" s="113">
        <v>202.5</v>
      </c>
      <c r="H1469" s="113">
        <v>205.95</v>
      </c>
      <c r="I1469" s="113">
        <v>488982</v>
      </c>
      <c r="J1469" s="113">
        <v>99361965.599999994</v>
      </c>
      <c r="K1469" s="115">
        <v>43399</v>
      </c>
      <c r="L1469" s="113">
        <v>10066</v>
      </c>
      <c r="M1469" s="113" t="s">
        <v>1698</v>
      </c>
      <c r="N1469" s="370"/>
    </row>
    <row r="1470" spans="1:14">
      <c r="A1470" s="113" t="s">
        <v>1699</v>
      </c>
      <c r="B1470" s="113" t="s">
        <v>388</v>
      </c>
      <c r="C1470" s="113">
        <v>566.9</v>
      </c>
      <c r="D1470" s="113">
        <v>575</v>
      </c>
      <c r="E1470" s="113">
        <v>552.1</v>
      </c>
      <c r="F1470" s="113">
        <v>559.25</v>
      </c>
      <c r="G1470" s="113">
        <v>556</v>
      </c>
      <c r="H1470" s="113">
        <v>566.9</v>
      </c>
      <c r="I1470" s="113">
        <v>32552</v>
      </c>
      <c r="J1470" s="113">
        <v>18508914.600000001</v>
      </c>
      <c r="K1470" s="115">
        <v>43399</v>
      </c>
      <c r="L1470" s="113">
        <v>980</v>
      </c>
      <c r="M1470" s="113" t="s">
        <v>1700</v>
      </c>
      <c r="N1470" s="370"/>
    </row>
    <row r="1471" spans="1:14">
      <c r="A1471" s="113" t="s">
        <v>2622</v>
      </c>
      <c r="B1471" s="113" t="s">
        <v>388</v>
      </c>
      <c r="C1471" s="113">
        <v>15</v>
      </c>
      <c r="D1471" s="113">
        <v>15.15</v>
      </c>
      <c r="E1471" s="113">
        <v>14.65</v>
      </c>
      <c r="F1471" s="113">
        <v>15.1</v>
      </c>
      <c r="G1471" s="113">
        <v>15.15</v>
      </c>
      <c r="H1471" s="113">
        <v>15.05</v>
      </c>
      <c r="I1471" s="113">
        <v>59747</v>
      </c>
      <c r="J1471" s="113">
        <v>894227.8</v>
      </c>
      <c r="K1471" s="115">
        <v>43399</v>
      </c>
      <c r="L1471" s="113">
        <v>141</v>
      </c>
      <c r="M1471" s="113" t="s">
        <v>2623</v>
      </c>
      <c r="N1471" s="370"/>
    </row>
    <row r="1472" spans="1:14">
      <c r="A1472" s="113" t="s">
        <v>1701</v>
      </c>
      <c r="B1472" s="113" t="s">
        <v>388</v>
      </c>
      <c r="C1472" s="113">
        <v>4934.95</v>
      </c>
      <c r="D1472" s="113">
        <v>4983.3</v>
      </c>
      <c r="E1472" s="113">
        <v>4923.5</v>
      </c>
      <c r="F1472" s="113">
        <v>4938.95</v>
      </c>
      <c r="G1472" s="113">
        <v>4932</v>
      </c>
      <c r="H1472" s="113">
        <v>4965.6000000000004</v>
      </c>
      <c r="I1472" s="113">
        <v>390</v>
      </c>
      <c r="J1472" s="113">
        <v>1929072.5</v>
      </c>
      <c r="K1472" s="115">
        <v>43399</v>
      </c>
      <c r="L1472" s="113">
        <v>130</v>
      </c>
      <c r="M1472" s="113" t="s">
        <v>1702</v>
      </c>
      <c r="N1472" s="370"/>
    </row>
    <row r="1473" spans="1:14">
      <c r="A1473" s="113" t="s">
        <v>2303</v>
      </c>
      <c r="B1473" s="113" t="s">
        <v>388</v>
      </c>
      <c r="C1473" s="113">
        <v>491.2</v>
      </c>
      <c r="D1473" s="113">
        <v>494.95</v>
      </c>
      <c r="E1473" s="113">
        <v>480.15</v>
      </c>
      <c r="F1473" s="113">
        <v>484.9</v>
      </c>
      <c r="G1473" s="113">
        <v>484.75</v>
      </c>
      <c r="H1473" s="113">
        <v>489.9</v>
      </c>
      <c r="I1473" s="113">
        <v>13986</v>
      </c>
      <c r="J1473" s="113">
        <v>6804881.6500000004</v>
      </c>
      <c r="K1473" s="115">
        <v>43399</v>
      </c>
      <c r="L1473" s="113">
        <v>2661</v>
      </c>
      <c r="M1473" s="113" t="s">
        <v>2304</v>
      </c>
      <c r="N1473" s="370"/>
    </row>
    <row r="1474" spans="1:14">
      <c r="A1474" s="113" t="s">
        <v>1703</v>
      </c>
      <c r="B1474" s="113" t="s">
        <v>388</v>
      </c>
      <c r="C1474" s="113">
        <v>553.20000000000005</v>
      </c>
      <c r="D1474" s="113">
        <v>566.5</v>
      </c>
      <c r="E1474" s="113">
        <v>540.1</v>
      </c>
      <c r="F1474" s="113">
        <v>561.75</v>
      </c>
      <c r="G1474" s="113">
        <v>564.9</v>
      </c>
      <c r="H1474" s="113">
        <v>550.95000000000005</v>
      </c>
      <c r="I1474" s="113">
        <v>10137</v>
      </c>
      <c r="J1474" s="113">
        <v>5650284.0499999998</v>
      </c>
      <c r="K1474" s="115">
        <v>43399</v>
      </c>
      <c r="L1474" s="113">
        <v>507</v>
      </c>
      <c r="M1474" s="113" t="s">
        <v>1704</v>
      </c>
      <c r="N1474" s="370"/>
    </row>
    <row r="1475" spans="1:14">
      <c r="A1475" s="113" t="s">
        <v>2393</v>
      </c>
      <c r="B1475" s="113" t="s">
        <v>388</v>
      </c>
      <c r="C1475" s="113">
        <v>293.05</v>
      </c>
      <c r="D1475" s="113">
        <v>300</v>
      </c>
      <c r="E1475" s="113">
        <v>291.89999999999998</v>
      </c>
      <c r="F1475" s="113">
        <v>292.8</v>
      </c>
      <c r="G1475" s="113">
        <v>291.89999999999998</v>
      </c>
      <c r="H1475" s="113">
        <v>297.55</v>
      </c>
      <c r="I1475" s="113">
        <v>12897</v>
      </c>
      <c r="J1475" s="113">
        <v>3802415.25</v>
      </c>
      <c r="K1475" s="115">
        <v>43399</v>
      </c>
      <c r="L1475" s="113">
        <v>697</v>
      </c>
      <c r="M1475" s="113" t="s">
        <v>2394</v>
      </c>
      <c r="N1475" s="370"/>
    </row>
    <row r="1476" spans="1:14">
      <c r="A1476" s="113" t="s">
        <v>2944</v>
      </c>
      <c r="B1476" s="113" t="s">
        <v>388</v>
      </c>
      <c r="C1476" s="113">
        <v>16.649999999999999</v>
      </c>
      <c r="D1476" s="113">
        <v>18</v>
      </c>
      <c r="E1476" s="113">
        <v>16.649999999999999</v>
      </c>
      <c r="F1476" s="113">
        <v>17.8</v>
      </c>
      <c r="G1476" s="113">
        <v>18</v>
      </c>
      <c r="H1476" s="113">
        <v>17.05</v>
      </c>
      <c r="I1476" s="113">
        <v>94704</v>
      </c>
      <c r="J1476" s="113">
        <v>1637352.25</v>
      </c>
      <c r="K1476" s="115">
        <v>43399</v>
      </c>
      <c r="L1476" s="113">
        <v>364</v>
      </c>
      <c r="M1476" s="113" t="s">
        <v>2945</v>
      </c>
      <c r="N1476" s="370"/>
    </row>
    <row r="1477" spans="1:14">
      <c r="A1477" s="113" t="s">
        <v>1705</v>
      </c>
      <c r="B1477" s="113" t="s">
        <v>388</v>
      </c>
      <c r="C1477" s="113">
        <v>268.5</v>
      </c>
      <c r="D1477" s="113">
        <v>277.64999999999998</v>
      </c>
      <c r="E1477" s="113">
        <v>265</v>
      </c>
      <c r="F1477" s="113">
        <v>271</v>
      </c>
      <c r="G1477" s="113">
        <v>271</v>
      </c>
      <c r="H1477" s="113">
        <v>272.25</v>
      </c>
      <c r="I1477" s="113">
        <v>5507</v>
      </c>
      <c r="J1477" s="113">
        <v>1488880.65</v>
      </c>
      <c r="K1477" s="115">
        <v>43399</v>
      </c>
      <c r="L1477" s="113">
        <v>371</v>
      </c>
      <c r="M1477" s="113" t="s">
        <v>1706</v>
      </c>
      <c r="N1477" s="370"/>
    </row>
    <row r="1478" spans="1:14">
      <c r="A1478" s="113" t="s">
        <v>3625</v>
      </c>
      <c r="B1478" s="113" t="s">
        <v>388</v>
      </c>
      <c r="C1478" s="113">
        <v>28.6</v>
      </c>
      <c r="D1478" s="113">
        <v>28.6</v>
      </c>
      <c r="E1478" s="113">
        <v>27.1</v>
      </c>
      <c r="F1478" s="113">
        <v>28.55</v>
      </c>
      <c r="G1478" s="113">
        <v>28.55</v>
      </c>
      <c r="H1478" s="113">
        <v>27.3</v>
      </c>
      <c r="I1478" s="113">
        <v>300</v>
      </c>
      <c r="J1478" s="113">
        <v>8423.5</v>
      </c>
      <c r="K1478" s="115">
        <v>43399</v>
      </c>
      <c r="L1478" s="113">
        <v>6</v>
      </c>
      <c r="M1478" s="113" t="s">
        <v>3626</v>
      </c>
      <c r="N1478" s="370"/>
    </row>
    <row r="1479" spans="1:14">
      <c r="A1479" s="113" t="s">
        <v>1707</v>
      </c>
      <c r="B1479" s="113" t="s">
        <v>388</v>
      </c>
      <c r="C1479" s="113">
        <v>111.95</v>
      </c>
      <c r="D1479" s="113">
        <v>112.7</v>
      </c>
      <c r="E1479" s="113">
        <v>109.5</v>
      </c>
      <c r="F1479" s="113">
        <v>112.1</v>
      </c>
      <c r="G1479" s="113">
        <v>111.5</v>
      </c>
      <c r="H1479" s="113">
        <v>111.05</v>
      </c>
      <c r="I1479" s="113">
        <v>55270</v>
      </c>
      <c r="J1479" s="113">
        <v>6148090.2999999998</v>
      </c>
      <c r="K1479" s="115">
        <v>43399</v>
      </c>
      <c r="L1479" s="113">
        <v>1174</v>
      </c>
      <c r="M1479" s="113" t="s">
        <v>1708</v>
      </c>
      <c r="N1479" s="370"/>
    </row>
    <row r="1480" spans="1:14">
      <c r="A1480" s="113" t="s">
        <v>1709</v>
      </c>
      <c r="B1480" s="113" t="s">
        <v>388</v>
      </c>
      <c r="C1480" s="113">
        <v>525.54999999999995</v>
      </c>
      <c r="D1480" s="113">
        <v>528</v>
      </c>
      <c r="E1480" s="113">
        <v>517.1</v>
      </c>
      <c r="F1480" s="113">
        <v>518.6</v>
      </c>
      <c r="G1480" s="113">
        <v>518</v>
      </c>
      <c r="H1480" s="113">
        <v>529.15</v>
      </c>
      <c r="I1480" s="113">
        <v>8696</v>
      </c>
      <c r="J1480" s="113">
        <v>4524354.05</v>
      </c>
      <c r="K1480" s="115">
        <v>43399</v>
      </c>
      <c r="L1480" s="113">
        <v>886</v>
      </c>
      <c r="M1480" s="113" t="s">
        <v>1710</v>
      </c>
      <c r="N1480" s="370"/>
    </row>
    <row r="1481" spans="1:14">
      <c r="A1481" s="113" t="s">
        <v>1711</v>
      </c>
      <c r="B1481" s="113" t="s">
        <v>388</v>
      </c>
      <c r="C1481" s="113">
        <v>149.25</v>
      </c>
      <c r="D1481" s="113">
        <v>152.5</v>
      </c>
      <c r="E1481" s="113">
        <v>147.85</v>
      </c>
      <c r="F1481" s="113">
        <v>148.85</v>
      </c>
      <c r="G1481" s="113">
        <v>148.5</v>
      </c>
      <c r="H1481" s="113">
        <v>149.75</v>
      </c>
      <c r="I1481" s="113">
        <v>246149</v>
      </c>
      <c r="J1481" s="113">
        <v>36903269.700000003</v>
      </c>
      <c r="K1481" s="115">
        <v>43399</v>
      </c>
      <c r="L1481" s="113">
        <v>4363</v>
      </c>
      <c r="M1481" s="113" t="s">
        <v>1712</v>
      </c>
      <c r="N1481" s="370"/>
    </row>
    <row r="1482" spans="1:14">
      <c r="A1482" s="113" t="s">
        <v>2624</v>
      </c>
      <c r="B1482" s="113" t="s">
        <v>388</v>
      </c>
      <c r="C1482" s="113">
        <v>63.75</v>
      </c>
      <c r="D1482" s="113">
        <v>64.8</v>
      </c>
      <c r="E1482" s="113">
        <v>61</v>
      </c>
      <c r="F1482" s="113">
        <v>61.7</v>
      </c>
      <c r="G1482" s="113">
        <v>61.95</v>
      </c>
      <c r="H1482" s="113">
        <v>63.4</v>
      </c>
      <c r="I1482" s="113">
        <v>3995</v>
      </c>
      <c r="J1482" s="113">
        <v>251832.15</v>
      </c>
      <c r="K1482" s="115">
        <v>43399</v>
      </c>
      <c r="L1482" s="113">
        <v>64</v>
      </c>
      <c r="M1482" s="113" t="s">
        <v>2625</v>
      </c>
      <c r="N1482" s="370"/>
    </row>
    <row r="1483" spans="1:14">
      <c r="A1483" s="113" t="s">
        <v>1713</v>
      </c>
      <c r="B1483" s="113" t="s">
        <v>388</v>
      </c>
      <c r="C1483" s="113">
        <v>112.7</v>
      </c>
      <c r="D1483" s="113">
        <v>117</v>
      </c>
      <c r="E1483" s="113">
        <v>110.7</v>
      </c>
      <c r="F1483" s="113">
        <v>114.7</v>
      </c>
      <c r="G1483" s="113">
        <v>114.4</v>
      </c>
      <c r="H1483" s="113">
        <v>111.8</v>
      </c>
      <c r="I1483" s="113">
        <v>324238</v>
      </c>
      <c r="J1483" s="113">
        <v>37197471.850000001</v>
      </c>
      <c r="K1483" s="115">
        <v>43399</v>
      </c>
      <c r="L1483" s="113">
        <v>3399</v>
      </c>
      <c r="M1483" s="113" t="s">
        <v>3011</v>
      </c>
      <c r="N1483" s="370"/>
    </row>
    <row r="1484" spans="1:14">
      <c r="A1484" s="113" t="s">
        <v>154</v>
      </c>
      <c r="B1484" s="113" t="s">
        <v>388</v>
      </c>
      <c r="C1484" s="113">
        <v>790</v>
      </c>
      <c r="D1484" s="113">
        <v>820</v>
      </c>
      <c r="E1484" s="113">
        <v>786.65</v>
      </c>
      <c r="F1484" s="113">
        <v>806.9</v>
      </c>
      <c r="G1484" s="113">
        <v>807.5</v>
      </c>
      <c r="H1484" s="113">
        <v>791.25</v>
      </c>
      <c r="I1484" s="113">
        <v>3738778</v>
      </c>
      <c r="J1484" s="113">
        <v>3024733431.9499998</v>
      </c>
      <c r="K1484" s="115">
        <v>43399</v>
      </c>
      <c r="L1484" s="113">
        <v>110364</v>
      </c>
      <c r="M1484" s="113" t="s">
        <v>1714</v>
      </c>
      <c r="N1484" s="370"/>
    </row>
    <row r="1485" spans="1:14">
      <c r="A1485" s="113" t="s">
        <v>2039</v>
      </c>
      <c r="B1485" s="113" t="s">
        <v>388</v>
      </c>
      <c r="C1485" s="113">
        <v>37.5</v>
      </c>
      <c r="D1485" s="113">
        <v>39.5</v>
      </c>
      <c r="E1485" s="113">
        <v>36.1</v>
      </c>
      <c r="F1485" s="113">
        <v>36.9</v>
      </c>
      <c r="G1485" s="113">
        <v>37.799999999999997</v>
      </c>
      <c r="H1485" s="113">
        <v>37.9</v>
      </c>
      <c r="I1485" s="113">
        <v>13063</v>
      </c>
      <c r="J1485" s="113">
        <v>486813.25</v>
      </c>
      <c r="K1485" s="115">
        <v>43399</v>
      </c>
      <c r="L1485" s="113">
        <v>188</v>
      </c>
      <c r="M1485" s="113" t="s">
        <v>2040</v>
      </c>
      <c r="N1485" s="370"/>
    </row>
    <row r="1486" spans="1:14">
      <c r="A1486" s="113" t="s">
        <v>1715</v>
      </c>
      <c r="B1486" s="113" t="s">
        <v>388</v>
      </c>
      <c r="C1486" s="113">
        <v>39.049999999999997</v>
      </c>
      <c r="D1486" s="113">
        <v>39.25</v>
      </c>
      <c r="E1486" s="113">
        <v>37.35</v>
      </c>
      <c r="F1486" s="113">
        <v>37.9</v>
      </c>
      <c r="G1486" s="113">
        <v>37.799999999999997</v>
      </c>
      <c r="H1486" s="113">
        <v>38.5</v>
      </c>
      <c r="I1486" s="113">
        <v>622498</v>
      </c>
      <c r="J1486" s="113">
        <v>23782568</v>
      </c>
      <c r="K1486" s="115">
        <v>43399</v>
      </c>
      <c r="L1486" s="113">
        <v>3008</v>
      </c>
      <c r="M1486" s="113" t="s">
        <v>1716</v>
      </c>
      <c r="N1486" s="370"/>
    </row>
    <row r="1487" spans="1:14">
      <c r="A1487" s="113" t="s">
        <v>1717</v>
      </c>
      <c r="B1487" s="113" t="s">
        <v>388</v>
      </c>
      <c r="C1487" s="113">
        <v>253</v>
      </c>
      <c r="D1487" s="113">
        <v>256</v>
      </c>
      <c r="E1487" s="113">
        <v>247.1</v>
      </c>
      <c r="F1487" s="113">
        <v>248.35</v>
      </c>
      <c r="G1487" s="113">
        <v>248.95</v>
      </c>
      <c r="H1487" s="113">
        <v>250.5</v>
      </c>
      <c r="I1487" s="113">
        <v>43141</v>
      </c>
      <c r="J1487" s="113">
        <v>10849278.800000001</v>
      </c>
      <c r="K1487" s="115">
        <v>43399</v>
      </c>
      <c r="L1487" s="113">
        <v>1408</v>
      </c>
      <c r="M1487" s="113" t="s">
        <v>1718</v>
      </c>
      <c r="N1487" s="370"/>
    </row>
    <row r="1488" spans="1:14">
      <c r="A1488" s="113" t="s">
        <v>3482</v>
      </c>
      <c r="B1488" s="113" t="s">
        <v>2767</v>
      </c>
      <c r="C1488" s="113">
        <v>2.1</v>
      </c>
      <c r="D1488" s="113">
        <v>2.1</v>
      </c>
      <c r="E1488" s="113">
        <v>2</v>
      </c>
      <c r="F1488" s="113">
        <v>2.1</v>
      </c>
      <c r="G1488" s="113">
        <v>2.1</v>
      </c>
      <c r="H1488" s="113">
        <v>2</v>
      </c>
      <c r="I1488" s="113">
        <v>4354</v>
      </c>
      <c r="J1488" s="113">
        <v>9008.4</v>
      </c>
      <c r="K1488" s="115">
        <v>43399</v>
      </c>
      <c r="L1488" s="113">
        <v>16</v>
      </c>
      <c r="M1488" s="113" t="s">
        <v>3483</v>
      </c>
      <c r="N1488" s="370"/>
    </row>
    <row r="1489" spans="1:14">
      <c r="A1489" s="113" t="s">
        <v>1719</v>
      </c>
      <c r="B1489" s="113" t="s">
        <v>388</v>
      </c>
      <c r="C1489" s="113">
        <v>42.1</v>
      </c>
      <c r="D1489" s="113">
        <v>44.4</v>
      </c>
      <c r="E1489" s="113">
        <v>41.1</v>
      </c>
      <c r="F1489" s="113">
        <v>42.7</v>
      </c>
      <c r="G1489" s="113">
        <v>42.95</v>
      </c>
      <c r="H1489" s="113">
        <v>42.65</v>
      </c>
      <c r="I1489" s="113">
        <v>2609</v>
      </c>
      <c r="J1489" s="113">
        <v>111080.25</v>
      </c>
      <c r="K1489" s="115">
        <v>43399</v>
      </c>
      <c r="L1489" s="113">
        <v>75</v>
      </c>
      <c r="M1489" s="113" t="s">
        <v>1720</v>
      </c>
      <c r="N1489" s="370"/>
    </row>
    <row r="1490" spans="1:14">
      <c r="A1490" s="113" t="s">
        <v>216</v>
      </c>
      <c r="B1490" s="113" t="s">
        <v>388</v>
      </c>
      <c r="C1490" s="113">
        <v>1589</v>
      </c>
      <c r="D1490" s="113">
        <v>1655</v>
      </c>
      <c r="E1490" s="113">
        <v>1573.35</v>
      </c>
      <c r="F1490" s="113">
        <v>1626</v>
      </c>
      <c r="G1490" s="113">
        <v>1630</v>
      </c>
      <c r="H1490" s="113">
        <v>1579</v>
      </c>
      <c r="I1490" s="113">
        <v>216340</v>
      </c>
      <c r="J1490" s="113">
        <v>350997143.30000001</v>
      </c>
      <c r="K1490" s="115">
        <v>43399</v>
      </c>
      <c r="L1490" s="113">
        <v>17019</v>
      </c>
      <c r="M1490" s="113" t="s">
        <v>1721</v>
      </c>
      <c r="N1490" s="370"/>
    </row>
    <row r="1491" spans="1:14">
      <c r="A1491" s="113" t="s">
        <v>217</v>
      </c>
      <c r="B1491" s="113" t="s">
        <v>388</v>
      </c>
      <c r="C1491" s="113">
        <v>223</v>
      </c>
      <c r="D1491" s="113">
        <v>230.65</v>
      </c>
      <c r="E1491" s="113">
        <v>223</v>
      </c>
      <c r="F1491" s="113">
        <v>225.35</v>
      </c>
      <c r="G1491" s="113">
        <v>224.7</v>
      </c>
      <c r="H1491" s="113">
        <v>224.6</v>
      </c>
      <c r="I1491" s="113">
        <v>1290762</v>
      </c>
      <c r="J1491" s="113">
        <v>293209407.05000001</v>
      </c>
      <c r="K1491" s="115">
        <v>43399</v>
      </c>
      <c r="L1491" s="113">
        <v>16281</v>
      </c>
      <c r="M1491" s="113" t="s">
        <v>1722</v>
      </c>
      <c r="N1491" s="370"/>
    </row>
    <row r="1492" spans="1:14">
      <c r="A1492" s="113" t="s">
        <v>1723</v>
      </c>
      <c r="B1492" s="113" t="s">
        <v>388</v>
      </c>
      <c r="C1492" s="113">
        <v>177.75</v>
      </c>
      <c r="D1492" s="113">
        <v>184.9</v>
      </c>
      <c r="E1492" s="113">
        <v>172</v>
      </c>
      <c r="F1492" s="113">
        <v>176.7</v>
      </c>
      <c r="G1492" s="113">
        <v>177.8</v>
      </c>
      <c r="H1492" s="113">
        <v>179</v>
      </c>
      <c r="I1492" s="113">
        <v>3702</v>
      </c>
      <c r="J1492" s="113">
        <v>660236.4</v>
      </c>
      <c r="K1492" s="115">
        <v>43399</v>
      </c>
      <c r="L1492" s="113">
        <v>189</v>
      </c>
      <c r="M1492" s="113" t="s">
        <v>1724</v>
      </c>
      <c r="N1492" s="370"/>
    </row>
    <row r="1493" spans="1:14">
      <c r="A1493" s="113" t="s">
        <v>2626</v>
      </c>
      <c r="B1493" s="113" t="s">
        <v>388</v>
      </c>
      <c r="C1493" s="113">
        <v>5.25</v>
      </c>
      <c r="D1493" s="113">
        <v>5.25</v>
      </c>
      <c r="E1493" s="113">
        <v>5.25</v>
      </c>
      <c r="F1493" s="113">
        <v>5.25</v>
      </c>
      <c r="G1493" s="113">
        <v>5.25</v>
      </c>
      <c r="H1493" s="113">
        <v>5</v>
      </c>
      <c r="I1493" s="113">
        <v>14686</v>
      </c>
      <c r="J1493" s="113">
        <v>77101.5</v>
      </c>
      <c r="K1493" s="115">
        <v>43399</v>
      </c>
      <c r="L1493" s="113">
        <v>54</v>
      </c>
      <c r="M1493" s="113" t="s">
        <v>2627</v>
      </c>
      <c r="N1493" s="370"/>
    </row>
    <row r="1494" spans="1:14">
      <c r="A1494" s="113" t="s">
        <v>1725</v>
      </c>
      <c r="B1494" s="113" t="s">
        <v>388</v>
      </c>
      <c r="C1494" s="113">
        <v>320.25</v>
      </c>
      <c r="D1494" s="113">
        <v>330</v>
      </c>
      <c r="E1494" s="113">
        <v>317</v>
      </c>
      <c r="F1494" s="113">
        <v>322.89999999999998</v>
      </c>
      <c r="G1494" s="113">
        <v>323.8</v>
      </c>
      <c r="H1494" s="113">
        <v>319.95</v>
      </c>
      <c r="I1494" s="113">
        <v>44172</v>
      </c>
      <c r="J1494" s="113">
        <v>14284992.449999999</v>
      </c>
      <c r="K1494" s="115">
        <v>43399</v>
      </c>
      <c r="L1494" s="113">
        <v>1654</v>
      </c>
      <c r="M1494" s="113" t="s">
        <v>1950</v>
      </c>
      <c r="N1494" s="370"/>
    </row>
    <row r="1495" spans="1:14">
      <c r="A1495" s="113" t="s">
        <v>2628</v>
      </c>
      <c r="B1495" s="113" t="s">
        <v>388</v>
      </c>
      <c r="C1495" s="113">
        <v>115.2</v>
      </c>
      <c r="D1495" s="113">
        <v>117.85</v>
      </c>
      <c r="E1495" s="113">
        <v>114</v>
      </c>
      <c r="F1495" s="113">
        <v>115</v>
      </c>
      <c r="G1495" s="113">
        <v>115.4</v>
      </c>
      <c r="H1495" s="113">
        <v>115.2</v>
      </c>
      <c r="I1495" s="113">
        <v>11990</v>
      </c>
      <c r="J1495" s="113">
        <v>1388927.95</v>
      </c>
      <c r="K1495" s="115">
        <v>43399</v>
      </c>
      <c r="L1495" s="113">
        <v>463</v>
      </c>
      <c r="M1495" s="113" t="s">
        <v>2629</v>
      </c>
      <c r="N1495" s="370"/>
    </row>
    <row r="1496" spans="1:14">
      <c r="A1496" s="113" t="s">
        <v>1726</v>
      </c>
      <c r="B1496" s="113" t="s">
        <v>388</v>
      </c>
      <c r="C1496" s="113">
        <v>63</v>
      </c>
      <c r="D1496" s="113">
        <v>63.6</v>
      </c>
      <c r="E1496" s="113">
        <v>61.5</v>
      </c>
      <c r="F1496" s="113">
        <v>61.9</v>
      </c>
      <c r="G1496" s="113">
        <v>61.75</v>
      </c>
      <c r="H1496" s="113">
        <v>62.85</v>
      </c>
      <c r="I1496" s="113">
        <v>621001</v>
      </c>
      <c r="J1496" s="113">
        <v>38835324.799999997</v>
      </c>
      <c r="K1496" s="115">
        <v>43399</v>
      </c>
      <c r="L1496" s="113">
        <v>6090</v>
      </c>
      <c r="M1496" s="113" t="s">
        <v>1727</v>
      </c>
      <c r="N1496" s="370"/>
    </row>
    <row r="1497" spans="1:14">
      <c r="A1497" s="113" t="s">
        <v>2258</v>
      </c>
      <c r="B1497" s="113" t="s">
        <v>388</v>
      </c>
      <c r="C1497" s="113">
        <v>72.25</v>
      </c>
      <c r="D1497" s="113">
        <v>76</v>
      </c>
      <c r="E1497" s="113">
        <v>68.099999999999994</v>
      </c>
      <c r="F1497" s="113">
        <v>70.900000000000006</v>
      </c>
      <c r="G1497" s="113">
        <v>71</v>
      </c>
      <c r="H1497" s="113">
        <v>72.95</v>
      </c>
      <c r="I1497" s="113">
        <v>72557</v>
      </c>
      <c r="J1497" s="113">
        <v>5190145.95</v>
      </c>
      <c r="K1497" s="115">
        <v>43399</v>
      </c>
      <c r="L1497" s="113">
        <v>1228</v>
      </c>
      <c r="M1497" s="113" t="s">
        <v>2259</v>
      </c>
      <c r="N1497" s="370"/>
    </row>
    <row r="1498" spans="1:14">
      <c r="A1498" s="113" t="s">
        <v>1728</v>
      </c>
      <c r="B1498" s="113" t="s">
        <v>388</v>
      </c>
      <c r="C1498" s="113">
        <v>13.55</v>
      </c>
      <c r="D1498" s="113">
        <v>14.25</v>
      </c>
      <c r="E1498" s="113">
        <v>13.5</v>
      </c>
      <c r="F1498" s="113">
        <v>13.8</v>
      </c>
      <c r="G1498" s="113">
        <v>13.75</v>
      </c>
      <c r="H1498" s="113">
        <v>13.75</v>
      </c>
      <c r="I1498" s="113">
        <v>44989</v>
      </c>
      <c r="J1498" s="113">
        <v>621552.85</v>
      </c>
      <c r="K1498" s="115">
        <v>43399</v>
      </c>
      <c r="L1498" s="113">
        <v>162</v>
      </c>
      <c r="M1498" s="113" t="s">
        <v>2287</v>
      </c>
      <c r="N1498" s="370"/>
    </row>
    <row r="1499" spans="1:14">
      <c r="A1499" s="113" t="s">
        <v>379</v>
      </c>
      <c r="B1499" s="113" t="s">
        <v>388</v>
      </c>
      <c r="C1499" s="113">
        <v>97.55</v>
      </c>
      <c r="D1499" s="113">
        <v>101</v>
      </c>
      <c r="E1499" s="113">
        <v>94.9</v>
      </c>
      <c r="F1499" s="113">
        <v>99.45</v>
      </c>
      <c r="G1499" s="113">
        <v>101</v>
      </c>
      <c r="H1499" s="113">
        <v>96.2</v>
      </c>
      <c r="I1499" s="113">
        <v>47259</v>
      </c>
      <c r="J1499" s="113">
        <v>4632624.9000000004</v>
      </c>
      <c r="K1499" s="115">
        <v>43399</v>
      </c>
      <c r="L1499" s="113">
        <v>664</v>
      </c>
      <c r="M1499" s="113" t="s">
        <v>1729</v>
      </c>
      <c r="N1499" s="370"/>
    </row>
    <row r="1500" spans="1:14">
      <c r="A1500" s="113" t="s">
        <v>1730</v>
      </c>
      <c r="B1500" s="113" t="s">
        <v>388</v>
      </c>
      <c r="C1500" s="113">
        <v>45.7</v>
      </c>
      <c r="D1500" s="113">
        <v>46.6</v>
      </c>
      <c r="E1500" s="113">
        <v>44.85</v>
      </c>
      <c r="F1500" s="113">
        <v>45.6</v>
      </c>
      <c r="G1500" s="113">
        <v>45.25</v>
      </c>
      <c r="H1500" s="113">
        <v>45.65</v>
      </c>
      <c r="I1500" s="113">
        <v>712002</v>
      </c>
      <c r="J1500" s="113">
        <v>32535869.699999999</v>
      </c>
      <c r="K1500" s="115">
        <v>43399</v>
      </c>
      <c r="L1500" s="113">
        <v>4117</v>
      </c>
      <c r="M1500" s="113" t="s">
        <v>1731</v>
      </c>
      <c r="N1500" s="370"/>
    </row>
    <row r="1501" spans="1:14">
      <c r="A1501" s="113" t="s">
        <v>1732</v>
      </c>
      <c r="B1501" s="113" t="s">
        <v>388</v>
      </c>
      <c r="C1501" s="113">
        <v>775.05</v>
      </c>
      <c r="D1501" s="113">
        <v>779.75</v>
      </c>
      <c r="E1501" s="113">
        <v>760</v>
      </c>
      <c r="F1501" s="113">
        <v>770.3</v>
      </c>
      <c r="G1501" s="113">
        <v>770</v>
      </c>
      <c r="H1501" s="113">
        <v>774.65</v>
      </c>
      <c r="I1501" s="113">
        <v>1699</v>
      </c>
      <c r="J1501" s="113">
        <v>1310625.1000000001</v>
      </c>
      <c r="K1501" s="115">
        <v>43399</v>
      </c>
      <c r="L1501" s="113">
        <v>657</v>
      </c>
      <c r="M1501" s="113" t="s">
        <v>1733</v>
      </c>
      <c r="N1501" s="370"/>
    </row>
    <row r="1502" spans="1:14">
      <c r="A1502" s="113" t="s">
        <v>1734</v>
      </c>
      <c r="B1502" s="113" t="s">
        <v>388</v>
      </c>
      <c r="C1502" s="113">
        <v>6200.1</v>
      </c>
      <c r="D1502" s="113">
        <v>6504.9</v>
      </c>
      <c r="E1502" s="113">
        <v>6121</v>
      </c>
      <c r="F1502" s="113">
        <v>6440.75</v>
      </c>
      <c r="G1502" s="113">
        <v>6410</v>
      </c>
      <c r="H1502" s="113">
        <v>6232.8</v>
      </c>
      <c r="I1502" s="113">
        <v>7515</v>
      </c>
      <c r="J1502" s="113">
        <v>47796277.799999997</v>
      </c>
      <c r="K1502" s="115">
        <v>43399</v>
      </c>
      <c r="L1502" s="113">
        <v>1785</v>
      </c>
      <c r="M1502" s="113" t="s">
        <v>1735</v>
      </c>
      <c r="N1502" s="370"/>
    </row>
    <row r="1503" spans="1:14">
      <c r="A1503" s="113" t="s">
        <v>2260</v>
      </c>
      <c r="B1503" s="113" t="s">
        <v>388</v>
      </c>
      <c r="C1503" s="113">
        <v>63.25</v>
      </c>
      <c r="D1503" s="113">
        <v>65</v>
      </c>
      <c r="E1503" s="113">
        <v>62.95</v>
      </c>
      <c r="F1503" s="113">
        <v>63.85</v>
      </c>
      <c r="G1503" s="113">
        <v>64</v>
      </c>
      <c r="H1503" s="113">
        <v>63.6</v>
      </c>
      <c r="I1503" s="113">
        <v>6497</v>
      </c>
      <c r="J1503" s="113">
        <v>414540.65</v>
      </c>
      <c r="K1503" s="115">
        <v>43399</v>
      </c>
      <c r="L1503" s="113">
        <v>131</v>
      </c>
      <c r="M1503" s="113" t="s">
        <v>2261</v>
      </c>
      <c r="N1503" s="370"/>
    </row>
    <row r="1504" spans="1:14">
      <c r="A1504" s="113" t="s">
        <v>2630</v>
      </c>
      <c r="B1504" s="113" t="s">
        <v>388</v>
      </c>
      <c r="C1504" s="113">
        <v>4.0999999999999996</v>
      </c>
      <c r="D1504" s="113">
        <v>4.0999999999999996</v>
      </c>
      <c r="E1504" s="113">
        <v>3.95</v>
      </c>
      <c r="F1504" s="113">
        <v>3.95</v>
      </c>
      <c r="G1504" s="113">
        <v>4</v>
      </c>
      <c r="H1504" s="113">
        <v>4.05</v>
      </c>
      <c r="I1504" s="113">
        <v>545865</v>
      </c>
      <c r="J1504" s="113">
        <v>2185391.7000000002</v>
      </c>
      <c r="K1504" s="115">
        <v>43399</v>
      </c>
      <c r="L1504" s="113">
        <v>582</v>
      </c>
      <c r="M1504" s="113" t="s">
        <v>2631</v>
      </c>
      <c r="N1504" s="370"/>
    </row>
    <row r="1505" spans="1:14">
      <c r="A1505" s="113" t="s">
        <v>2982</v>
      </c>
      <c r="B1505" s="113" t="s">
        <v>2767</v>
      </c>
      <c r="C1505" s="113">
        <v>0.9</v>
      </c>
      <c r="D1505" s="113">
        <v>0.95</v>
      </c>
      <c r="E1505" s="113">
        <v>0.85</v>
      </c>
      <c r="F1505" s="113">
        <v>0.95</v>
      </c>
      <c r="G1505" s="113">
        <v>0.95</v>
      </c>
      <c r="H1505" s="113">
        <v>0.9</v>
      </c>
      <c r="I1505" s="113">
        <v>227</v>
      </c>
      <c r="J1505" s="113">
        <v>207.95</v>
      </c>
      <c r="K1505" s="115">
        <v>43399</v>
      </c>
      <c r="L1505" s="113">
        <v>3</v>
      </c>
      <c r="M1505" s="113" t="s">
        <v>2983</v>
      </c>
      <c r="N1505" s="370"/>
    </row>
    <row r="1506" spans="1:14">
      <c r="A1506" s="113" t="s">
        <v>244</v>
      </c>
      <c r="B1506" s="113" t="s">
        <v>388</v>
      </c>
      <c r="C1506" s="113">
        <v>36.950000000000003</v>
      </c>
      <c r="D1506" s="113">
        <v>38</v>
      </c>
      <c r="E1506" s="113">
        <v>36.35</v>
      </c>
      <c r="F1506" s="113">
        <v>36.950000000000003</v>
      </c>
      <c r="G1506" s="113">
        <v>36.85</v>
      </c>
      <c r="H1506" s="113">
        <v>36.65</v>
      </c>
      <c r="I1506" s="113">
        <v>6136549</v>
      </c>
      <c r="J1506" s="113">
        <v>228744281</v>
      </c>
      <c r="K1506" s="115">
        <v>43399</v>
      </c>
      <c r="L1506" s="113">
        <v>15584</v>
      </c>
      <c r="M1506" s="113" t="s">
        <v>1736</v>
      </c>
      <c r="N1506" s="370"/>
    </row>
    <row r="1507" spans="1:14">
      <c r="A1507" s="113" t="s">
        <v>2891</v>
      </c>
      <c r="B1507" s="113" t="s">
        <v>388</v>
      </c>
      <c r="C1507" s="113">
        <v>206.8</v>
      </c>
      <c r="D1507" s="113">
        <v>212.45</v>
      </c>
      <c r="E1507" s="113">
        <v>193.6</v>
      </c>
      <c r="F1507" s="113">
        <v>209.35</v>
      </c>
      <c r="G1507" s="113">
        <v>210</v>
      </c>
      <c r="H1507" s="113">
        <v>202.35</v>
      </c>
      <c r="I1507" s="113">
        <v>62062</v>
      </c>
      <c r="J1507" s="113">
        <v>12885758.75</v>
      </c>
      <c r="K1507" s="115">
        <v>43399</v>
      </c>
      <c r="L1507" s="113">
        <v>1447</v>
      </c>
      <c r="M1507" s="113" t="s">
        <v>2892</v>
      </c>
      <c r="N1507" s="370"/>
    </row>
    <row r="1508" spans="1:14">
      <c r="A1508" s="113" t="s">
        <v>155</v>
      </c>
      <c r="B1508" s="113" t="s">
        <v>388</v>
      </c>
      <c r="C1508" s="113">
        <v>522</v>
      </c>
      <c r="D1508" s="113">
        <v>529.20000000000005</v>
      </c>
      <c r="E1508" s="113">
        <v>514.29999999999995</v>
      </c>
      <c r="F1508" s="113">
        <v>525.45000000000005</v>
      </c>
      <c r="G1508" s="113">
        <v>525.35</v>
      </c>
      <c r="H1508" s="113">
        <v>519.15</v>
      </c>
      <c r="I1508" s="113">
        <v>876937</v>
      </c>
      <c r="J1508" s="113">
        <v>459686154.39999998</v>
      </c>
      <c r="K1508" s="115">
        <v>43399</v>
      </c>
      <c r="L1508" s="113">
        <v>17760</v>
      </c>
      <c r="M1508" s="113" t="s">
        <v>1737</v>
      </c>
      <c r="N1508" s="370"/>
    </row>
    <row r="1509" spans="1:14">
      <c r="A1509" s="113" t="s">
        <v>1738</v>
      </c>
      <c r="B1509" s="113" t="s">
        <v>388</v>
      </c>
      <c r="C1509" s="113">
        <v>2284</v>
      </c>
      <c r="D1509" s="113">
        <v>2344.9</v>
      </c>
      <c r="E1509" s="113">
        <v>2272</v>
      </c>
      <c r="F1509" s="113">
        <v>2297.1999999999998</v>
      </c>
      <c r="G1509" s="113">
        <v>2280</v>
      </c>
      <c r="H1509" s="113">
        <v>2281.25</v>
      </c>
      <c r="I1509" s="113">
        <v>3064</v>
      </c>
      <c r="J1509" s="113">
        <v>7085053.1500000004</v>
      </c>
      <c r="K1509" s="115">
        <v>43399</v>
      </c>
      <c r="L1509" s="113">
        <v>1176</v>
      </c>
      <c r="M1509" s="113" t="s">
        <v>1739</v>
      </c>
      <c r="N1509" s="370"/>
    </row>
    <row r="1510" spans="1:14">
      <c r="A1510" s="113" t="s">
        <v>1740</v>
      </c>
      <c r="B1510" s="113" t="s">
        <v>388</v>
      </c>
      <c r="C1510" s="113">
        <v>382</v>
      </c>
      <c r="D1510" s="113">
        <v>382.7</v>
      </c>
      <c r="E1510" s="113">
        <v>370</v>
      </c>
      <c r="F1510" s="113">
        <v>371.6</v>
      </c>
      <c r="G1510" s="113">
        <v>371.05</v>
      </c>
      <c r="H1510" s="113">
        <v>380.2</v>
      </c>
      <c r="I1510" s="113">
        <v>10880</v>
      </c>
      <c r="J1510" s="113">
        <v>4072411.65</v>
      </c>
      <c r="K1510" s="115">
        <v>43399</v>
      </c>
      <c r="L1510" s="113">
        <v>1342</v>
      </c>
      <c r="M1510" s="113" t="s">
        <v>1741</v>
      </c>
      <c r="N1510" s="370"/>
    </row>
    <row r="1511" spans="1:14">
      <c r="A1511" s="113" t="s">
        <v>2632</v>
      </c>
      <c r="B1511" s="113" t="s">
        <v>388</v>
      </c>
      <c r="C1511" s="113">
        <v>4.55</v>
      </c>
      <c r="D1511" s="113">
        <v>4.5999999999999996</v>
      </c>
      <c r="E1511" s="113">
        <v>4.3499999999999996</v>
      </c>
      <c r="F1511" s="113">
        <v>4.3499999999999996</v>
      </c>
      <c r="G1511" s="113">
        <v>4.3499999999999996</v>
      </c>
      <c r="H1511" s="113">
        <v>4.55</v>
      </c>
      <c r="I1511" s="113">
        <v>5262</v>
      </c>
      <c r="J1511" s="113">
        <v>23250.400000000001</v>
      </c>
      <c r="K1511" s="115">
        <v>43399</v>
      </c>
      <c r="L1511" s="113">
        <v>37</v>
      </c>
      <c r="M1511" s="113" t="s">
        <v>2633</v>
      </c>
      <c r="N1511" s="370"/>
    </row>
    <row r="1512" spans="1:14">
      <c r="A1512" s="113" t="s">
        <v>1742</v>
      </c>
      <c r="B1512" s="113" t="s">
        <v>388</v>
      </c>
      <c r="C1512" s="113">
        <v>66.5</v>
      </c>
      <c r="D1512" s="113">
        <v>67.650000000000006</v>
      </c>
      <c r="E1512" s="113">
        <v>64.400000000000006</v>
      </c>
      <c r="F1512" s="113">
        <v>66.349999999999994</v>
      </c>
      <c r="G1512" s="113">
        <v>66.099999999999994</v>
      </c>
      <c r="H1512" s="113">
        <v>66.7</v>
      </c>
      <c r="I1512" s="113">
        <v>273072</v>
      </c>
      <c r="J1512" s="113">
        <v>17994796.600000001</v>
      </c>
      <c r="K1512" s="115">
        <v>43399</v>
      </c>
      <c r="L1512" s="113">
        <v>2844</v>
      </c>
      <c r="M1512" s="113" t="s">
        <v>1743</v>
      </c>
      <c r="N1512" s="370"/>
    </row>
    <row r="1513" spans="1:14">
      <c r="A1513" s="113" t="s">
        <v>156</v>
      </c>
      <c r="B1513" s="113" t="s">
        <v>388</v>
      </c>
      <c r="C1513" s="113">
        <v>1157</v>
      </c>
      <c r="D1513" s="113">
        <v>1172.55</v>
      </c>
      <c r="E1513" s="113">
        <v>1106</v>
      </c>
      <c r="F1513" s="113">
        <v>1114.75</v>
      </c>
      <c r="G1513" s="113">
        <v>1112</v>
      </c>
      <c r="H1513" s="113">
        <v>1163.75</v>
      </c>
      <c r="I1513" s="113">
        <v>687569</v>
      </c>
      <c r="J1513" s="113">
        <v>782065940.10000002</v>
      </c>
      <c r="K1513" s="115">
        <v>43399</v>
      </c>
      <c r="L1513" s="113">
        <v>30805</v>
      </c>
      <c r="M1513" s="113" t="s">
        <v>1744</v>
      </c>
      <c r="N1513" s="370"/>
    </row>
    <row r="1514" spans="1:14">
      <c r="A1514" s="113" t="s">
        <v>1745</v>
      </c>
      <c r="B1514" s="113" t="s">
        <v>388</v>
      </c>
      <c r="C1514" s="113">
        <v>179.05</v>
      </c>
      <c r="D1514" s="113">
        <v>182.95</v>
      </c>
      <c r="E1514" s="113">
        <v>175</v>
      </c>
      <c r="F1514" s="113">
        <v>176.75</v>
      </c>
      <c r="G1514" s="113">
        <v>176.05</v>
      </c>
      <c r="H1514" s="113">
        <v>179.05</v>
      </c>
      <c r="I1514" s="113">
        <v>11988</v>
      </c>
      <c r="J1514" s="113">
        <v>2139451.35</v>
      </c>
      <c r="K1514" s="115">
        <v>43399</v>
      </c>
      <c r="L1514" s="113">
        <v>535</v>
      </c>
      <c r="M1514" s="113" t="s">
        <v>1746</v>
      </c>
      <c r="N1514" s="370"/>
    </row>
    <row r="1515" spans="1:14">
      <c r="A1515" s="113" t="s">
        <v>157</v>
      </c>
      <c r="B1515" s="113" t="s">
        <v>388</v>
      </c>
      <c r="C1515" s="113">
        <v>16.55</v>
      </c>
      <c r="D1515" s="113">
        <v>16.7</v>
      </c>
      <c r="E1515" s="113">
        <v>16.350000000000001</v>
      </c>
      <c r="F1515" s="113">
        <v>16.600000000000001</v>
      </c>
      <c r="G1515" s="113">
        <v>16.649999999999999</v>
      </c>
      <c r="H1515" s="113">
        <v>16.45</v>
      </c>
      <c r="I1515" s="113">
        <v>197224</v>
      </c>
      <c r="J1515" s="113">
        <v>3252750.95</v>
      </c>
      <c r="K1515" s="115">
        <v>43399</v>
      </c>
      <c r="L1515" s="113">
        <v>926</v>
      </c>
      <c r="M1515" s="113" t="s">
        <v>1747</v>
      </c>
      <c r="N1515" s="370"/>
    </row>
    <row r="1516" spans="1:14">
      <c r="A1516" s="113" t="s">
        <v>1748</v>
      </c>
      <c r="B1516" s="113" t="s">
        <v>388</v>
      </c>
      <c r="C1516" s="113">
        <v>264.45</v>
      </c>
      <c r="D1516" s="113">
        <v>268.45</v>
      </c>
      <c r="E1516" s="113">
        <v>260.3</v>
      </c>
      <c r="F1516" s="113">
        <v>265.25</v>
      </c>
      <c r="G1516" s="113">
        <v>267.05</v>
      </c>
      <c r="H1516" s="113">
        <v>265.10000000000002</v>
      </c>
      <c r="I1516" s="113">
        <v>39930</v>
      </c>
      <c r="J1516" s="113">
        <v>10509346.5</v>
      </c>
      <c r="K1516" s="115">
        <v>43399</v>
      </c>
      <c r="L1516" s="113">
        <v>1706</v>
      </c>
      <c r="M1516" s="113" t="s">
        <v>1749</v>
      </c>
      <c r="N1516" s="370"/>
    </row>
    <row r="1517" spans="1:14">
      <c r="A1517" s="113" t="s">
        <v>1750</v>
      </c>
      <c r="B1517" s="113" t="s">
        <v>388</v>
      </c>
      <c r="C1517" s="113">
        <v>298.95</v>
      </c>
      <c r="D1517" s="113">
        <v>324.25</v>
      </c>
      <c r="E1517" s="113">
        <v>295.05</v>
      </c>
      <c r="F1517" s="113">
        <v>312.55</v>
      </c>
      <c r="G1517" s="113">
        <v>313</v>
      </c>
      <c r="H1517" s="113">
        <v>296.05</v>
      </c>
      <c r="I1517" s="113">
        <v>12292</v>
      </c>
      <c r="J1517" s="113">
        <v>3838811.6</v>
      </c>
      <c r="K1517" s="115">
        <v>43399</v>
      </c>
      <c r="L1517" s="113">
        <v>677</v>
      </c>
      <c r="M1517" s="113" t="s">
        <v>1751</v>
      </c>
      <c r="N1517" s="370"/>
    </row>
    <row r="1518" spans="1:14">
      <c r="A1518" s="113" t="s">
        <v>1752</v>
      </c>
      <c r="B1518" s="113" t="s">
        <v>2767</v>
      </c>
      <c r="C1518" s="113">
        <v>14.9</v>
      </c>
      <c r="D1518" s="113">
        <v>14.9</v>
      </c>
      <c r="E1518" s="113">
        <v>14.3</v>
      </c>
      <c r="F1518" s="113">
        <v>14.65</v>
      </c>
      <c r="G1518" s="113">
        <v>14.8</v>
      </c>
      <c r="H1518" s="113">
        <v>14.45</v>
      </c>
      <c r="I1518" s="113">
        <v>18161</v>
      </c>
      <c r="J1518" s="113">
        <v>264918.25</v>
      </c>
      <c r="K1518" s="115">
        <v>43399</v>
      </c>
      <c r="L1518" s="113">
        <v>114</v>
      </c>
      <c r="M1518" s="113" t="s">
        <v>1753</v>
      </c>
      <c r="N1518" s="113"/>
    </row>
    <row r="1519" spans="1:14">
      <c r="A1519" s="113" t="s">
        <v>1754</v>
      </c>
      <c r="B1519" s="113" t="s">
        <v>388</v>
      </c>
      <c r="C1519" s="113">
        <v>8.5500000000000007</v>
      </c>
      <c r="D1519" s="113">
        <v>8.5500000000000007</v>
      </c>
      <c r="E1519" s="113">
        <v>8.0500000000000007</v>
      </c>
      <c r="F1519" s="113">
        <v>8.25</v>
      </c>
      <c r="G1519" s="113">
        <v>8.25</v>
      </c>
      <c r="H1519" s="113">
        <v>8.4</v>
      </c>
      <c r="I1519" s="113">
        <v>96436</v>
      </c>
      <c r="J1519" s="113">
        <v>792182.45</v>
      </c>
      <c r="K1519" s="115">
        <v>43399</v>
      </c>
      <c r="L1519" s="113">
        <v>319</v>
      </c>
      <c r="M1519" s="113" t="s">
        <v>1755</v>
      </c>
      <c r="N1519" s="113"/>
    </row>
    <row r="1520" spans="1:14">
      <c r="A1520" s="113" t="s">
        <v>1756</v>
      </c>
      <c r="B1520" s="113" t="s">
        <v>388</v>
      </c>
      <c r="C1520" s="113">
        <v>198</v>
      </c>
      <c r="D1520" s="113">
        <v>198</v>
      </c>
      <c r="E1520" s="113">
        <v>166.5</v>
      </c>
      <c r="F1520" s="113">
        <v>181</v>
      </c>
      <c r="G1520" s="113">
        <v>182.2</v>
      </c>
      <c r="H1520" s="113">
        <v>220</v>
      </c>
      <c r="I1520" s="113">
        <v>24670631</v>
      </c>
      <c r="J1520" s="113">
        <v>4419444682.9499998</v>
      </c>
      <c r="K1520" s="115">
        <v>43399</v>
      </c>
      <c r="L1520" s="113">
        <v>210978</v>
      </c>
      <c r="M1520" s="113" t="s">
        <v>1757</v>
      </c>
      <c r="N1520" s="113"/>
    </row>
    <row r="1521" spans="1:14">
      <c r="A1521" s="113" t="s">
        <v>158</v>
      </c>
      <c r="B1521" s="113" t="s">
        <v>388</v>
      </c>
      <c r="C1521" s="113">
        <v>3351.2</v>
      </c>
      <c r="D1521" s="113">
        <v>3399.4</v>
      </c>
      <c r="E1521" s="113">
        <v>3292</v>
      </c>
      <c r="F1521" s="113">
        <v>3386.7</v>
      </c>
      <c r="G1521" s="113">
        <v>3380</v>
      </c>
      <c r="H1521" s="113">
        <v>3347.5</v>
      </c>
      <c r="I1521" s="113">
        <v>270475</v>
      </c>
      <c r="J1521" s="113">
        <v>912208818.85000002</v>
      </c>
      <c r="K1521" s="115">
        <v>43399</v>
      </c>
      <c r="L1521" s="113">
        <v>16893</v>
      </c>
      <c r="M1521" s="113" t="s">
        <v>1758</v>
      </c>
      <c r="N1521" s="370"/>
    </row>
    <row r="1522" spans="1:14">
      <c r="A1522" s="113" t="s">
        <v>1759</v>
      </c>
      <c r="B1522" s="113" t="s">
        <v>388</v>
      </c>
      <c r="C1522" s="113">
        <v>55.3</v>
      </c>
      <c r="D1522" s="113">
        <v>57.5</v>
      </c>
      <c r="E1522" s="113">
        <v>55.05</v>
      </c>
      <c r="F1522" s="113">
        <v>56.4</v>
      </c>
      <c r="G1522" s="113">
        <v>57.5</v>
      </c>
      <c r="H1522" s="113">
        <v>56.1</v>
      </c>
      <c r="I1522" s="113">
        <v>4932</v>
      </c>
      <c r="J1522" s="113">
        <v>275591.84999999998</v>
      </c>
      <c r="K1522" s="115">
        <v>43399</v>
      </c>
      <c r="L1522" s="113">
        <v>86</v>
      </c>
      <c r="M1522" s="113" t="s">
        <v>1760</v>
      </c>
      <c r="N1522" s="370"/>
    </row>
    <row r="1523" spans="1:14">
      <c r="A1523" s="113" t="s">
        <v>3849</v>
      </c>
      <c r="B1523" s="113" t="s">
        <v>2767</v>
      </c>
      <c r="C1523" s="113">
        <v>1.8</v>
      </c>
      <c r="D1523" s="113">
        <v>1.8</v>
      </c>
      <c r="E1523" s="113">
        <v>1.8</v>
      </c>
      <c r="F1523" s="113">
        <v>1.8</v>
      </c>
      <c r="G1523" s="113">
        <v>1.8</v>
      </c>
      <c r="H1523" s="113">
        <v>1.75</v>
      </c>
      <c r="I1523" s="113">
        <v>50</v>
      </c>
      <c r="J1523" s="113">
        <v>90</v>
      </c>
      <c r="K1523" s="115">
        <v>43399</v>
      </c>
      <c r="L1523" s="113">
        <v>1</v>
      </c>
      <c r="M1523" s="113" t="s">
        <v>3850</v>
      </c>
      <c r="N1523" s="370"/>
    </row>
    <row r="1524" spans="1:14">
      <c r="A1524" s="113" t="s">
        <v>1761</v>
      </c>
      <c r="B1524" s="113" t="s">
        <v>388</v>
      </c>
      <c r="C1524" s="113">
        <v>209.2</v>
      </c>
      <c r="D1524" s="113">
        <v>209.8</v>
      </c>
      <c r="E1524" s="113">
        <v>203.5</v>
      </c>
      <c r="F1524" s="113">
        <v>206.4</v>
      </c>
      <c r="G1524" s="113">
        <v>205.05</v>
      </c>
      <c r="H1524" s="113">
        <v>208.6</v>
      </c>
      <c r="I1524" s="113">
        <v>18061</v>
      </c>
      <c r="J1524" s="113">
        <v>3730649.95</v>
      </c>
      <c r="K1524" s="115">
        <v>43399</v>
      </c>
      <c r="L1524" s="113">
        <v>726</v>
      </c>
      <c r="M1524" s="113" t="s">
        <v>1762</v>
      </c>
      <c r="N1524" s="370"/>
    </row>
    <row r="1525" spans="1:14">
      <c r="A1525" s="113" t="s">
        <v>1763</v>
      </c>
      <c r="B1525" s="113" t="s">
        <v>388</v>
      </c>
      <c r="C1525" s="113">
        <v>92.9</v>
      </c>
      <c r="D1525" s="113">
        <v>92.9</v>
      </c>
      <c r="E1525" s="113">
        <v>88.75</v>
      </c>
      <c r="F1525" s="113">
        <v>88.85</v>
      </c>
      <c r="G1525" s="113">
        <v>88.75</v>
      </c>
      <c r="H1525" s="113">
        <v>90.35</v>
      </c>
      <c r="I1525" s="113">
        <v>3262</v>
      </c>
      <c r="J1525" s="113">
        <v>291444.40000000002</v>
      </c>
      <c r="K1525" s="115">
        <v>43399</v>
      </c>
      <c r="L1525" s="113">
        <v>200</v>
      </c>
      <c r="M1525" s="113" t="s">
        <v>1764</v>
      </c>
      <c r="N1525" s="370"/>
    </row>
    <row r="1526" spans="1:14">
      <c r="A1526" s="113" t="s">
        <v>159</v>
      </c>
      <c r="B1526" s="113" t="s">
        <v>388</v>
      </c>
      <c r="C1526" s="113">
        <v>63.7</v>
      </c>
      <c r="D1526" s="113">
        <v>64</v>
      </c>
      <c r="E1526" s="113">
        <v>61.25</v>
      </c>
      <c r="F1526" s="113">
        <v>62.15</v>
      </c>
      <c r="G1526" s="113">
        <v>62.25</v>
      </c>
      <c r="H1526" s="113">
        <v>63.65</v>
      </c>
      <c r="I1526" s="113">
        <v>13037189</v>
      </c>
      <c r="J1526" s="113">
        <v>815208409.60000002</v>
      </c>
      <c r="K1526" s="115">
        <v>43399</v>
      </c>
      <c r="L1526" s="113">
        <v>30681</v>
      </c>
      <c r="M1526" s="113" t="s">
        <v>1765</v>
      </c>
      <c r="N1526" s="370"/>
    </row>
    <row r="1527" spans="1:14">
      <c r="A1527" s="113" t="s">
        <v>2156</v>
      </c>
      <c r="B1527" s="113" t="s">
        <v>388</v>
      </c>
      <c r="C1527" s="113">
        <v>56.8</v>
      </c>
      <c r="D1527" s="113">
        <v>56.8</v>
      </c>
      <c r="E1527" s="113">
        <v>53.9</v>
      </c>
      <c r="F1527" s="113">
        <v>54.95</v>
      </c>
      <c r="G1527" s="113">
        <v>55.4</v>
      </c>
      <c r="H1527" s="113">
        <v>55.15</v>
      </c>
      <c r="I1527" s="113">
        <v>98441</v>
      </c>
      <c r="J1527" s="113">
        <v>5431533.4500000002</v>
      </c>
      <c r="K1527" s="115">
        <v>43399</v>
      </c>
      <c r="L1527" s="113">
        <v>683</v>
      </c>
      <c r="M1527" s="113" t="s">
        <v>2935</v>
      </c>
      <c r="N1527" s="370"/>
    </row>
    <row r="1528" spans="1:14">
      <c r="A1528" s="113" t="s">
        <v>160</v>
      </c>
      <c r="B1528" s="113" t="s">
        <v>388</v>
      </c>
      <c r="C1528" s="113">
        <v>2.2000000000000002</v>
      </c>
      <c r="D1528" s="113">
        <v>2.25</v>
      </c>
      <c r="E1528" s="113">
        <v>2.1</v>
      </c>
      <c r="F1528" s="113">
        <v>2.2000000000000002</v>
      </c>
      <c r="G1528" s="113">
        <v>2.15</v>
      </c>
      <c r="H1528" s="113">
        <v>2.2000000000000002</v>
      </c>
      <c r="I1528" s="113">
        <v>15085293</v>
      </c>
      <c r="J1528" s="113">
        <v>33048625.300000001</v>
      </c>
      <c r="K1528" s="115">
        <v>43399</v>
      </c>
      <c r="L1528" s="113">
        <v>3125</v>
      </c>
      <c r="M1528" s="113" t="s">
        <v>1766</v>
      </c>
      <c r="N1528" s="370"/>
    </row>
    <row r="1529" spans="1:14">
      <c r="A1529" s="113" t="s">
        <v>1767</v>
      </c>
      <c r="B1529" s="113" t="s">
        <v>388</v>
      </c>
      <c r="C1529" s="113">
        <v>9.6999999999999993</v>
      </c>
      <c r="D1529" s="113">
        <v>9.75</v>
      </c>
      <c r="E1529" s="113">
        <v>9.5</v>
      </c>
      <c r="F1529" s="113">
        <v>9.6</v>
      </c>
      <c r="G1529" s="113">
        <v>9.65</v>
      </c>
      <c r="H1529" s="113">
        <v>9.65</v>
      </c>
      <c r="I1529" s="113">
        <v>338261</v>
      </c>
      <c r="J1529" s="113">
        <v>3253952.7</v>
      </c>
      <c r="K1529" s="115">
        <v>43399</v>
      </c>
      <c r="L1529" s="113">
        <v>425</v>
      </c>
      <c r="M1529" s="113" t="s">
        <v>1768</v>
      </c>
      <c r="N1529" s="370"/>
    </row>
    <row r="1530" spans="1:14">
      <c r="A1530" s="113" t="s">
        <v>2976</v>
      </c>
      <c r="B1530" s="113" t="s">
        <v>388</v>
      </c>
      <c r="C1530" s="113">
        <v>346.45</v>
      </c>
      <c r="D1530" s="113">
        <v>346.45</v>
      </c>
      <c r="E1530" s="113">
        <v>343.9</v>
      </c>
      <c r="F1530" s="113">
        <v>343.9</v>
      </c>
      <c r="G1530" s="113">
        <v>343.9</v>
      </c>
      <c r="H1530" s="113">
        <v>343.9</v>
      </c>
      <c r="I1530" s="113">
        <v>162</v>
      </c>
      <c r="J1530" s="113">
        <v>55916.1</v>
      </c>
      <c r="K1530" s="115">
        <v>43399</v>
      </c>
      <c r="L1530" s="113">
        <v>16</v>
      </c>
      <c r="M1530" s="113" t="s">
        <v>2977</v>
      </c>
      <c r="N1530" s="370"/>
    </row>
    <row r="1531" spans="1:14">
      <c r="A1531" s="113" t="s">
        <v>1769</v>
      </c>
      <c r="B1531" s="113" t="s">
        <v>388</v>
      </c>
      <c r="C1531" s="113">
        <v>222</v>
      </c>
      <c r="D1531" s="113">
        <v>236.9</v>
      </c>
      <c r="E1531" s="113">
        <v>218</v>
      </c>
      <c r="F1531" s="113">
        <v>231.2</v>
      </c>
      <c r="G1531" s="113">
        <v>229.15</v>
      </c>
      <c r="H1531" s="113">
        <v>222.4</v>
      </c>
      <c r="I1531" s="113">
        <v>120066</v>
      </c>
      <c r="J1531" s="113">
        <v>27524948.699999999</v>
      </c>
      <c r="K1531" s="115">
        <v>43399</v>
      </c>
      <c r="L1531" s="113">
        <v>2832</v>
      </c>
      <c r="M1531" s="113" t="s">
        <v>1770</v>
      </c>
      <c r="N1531" s="370"/>
    </row>
    <row r="1532" spans="1:14">
      <c r="A1532" s="113" t="s">
        <v>161</v>
      </c>
      <c r="B1532" s="113" t="s">
        <v>388</v>
      </c>
      <c r="C1532" s="113">
        <v>602.9</v>
      </c>
      <c r="D1532" s="113">
        <v>626.4</v>
      </c>
      <c r="E1532" s="113">
        <v>585</v>
      </c>
      <c r="F1532" s="113">
        <v>622.70000000000005</v>
      </c>
      <c r="G1532" s="113">
        <v>620</v>
      </c>
      <c r="H1532" s="113">
        <v>599.45000000000005</v>
      </c>
      <c r="I1532" s="113">
        <v>4592411</v>
      </c>
      <c r="J1532" s="113">
        <v>2790639506.0500002</v>
      </c>
      <c r="K1532" s="115">
        <v>43399</v>
      </c>
      <c r="L1532" s="113">
        <v>124933</v>
      </c>
      <c r="M1532" s="113" t="s">
        <v>1771</v>
      </c>
      <c r="N1532" s="370"/>
    </row>
    <row r="1533" spans="1:14">
      <c r="A1533" s="113" t="s">
        <v>2751</v>
      </c>
      <c r="B1533" s="113" t="s">
        <v>2767</v>
      </c>
      <c r="C1533" s="113">
        <v>2.5</v>
      </c>
      <c r="D1533" s="113">
        <v>2.5</v>
      </c>
      <c r="E1533" s="113">
        <v>2.5</v>
      </c>
      <c r="F1533" s="113">
        <v>2.5</v>
      </c>
      <c r="G1533" s="113">
        <v>2.5</v>
      </c>
      <c r="H1533" s="113">
        <v>2.6</v>
      </c>
      <c r="I1533" s="113">
        <v>264120</v>
      </c>
      <c r="J1533" s="113">
        <v>660300</v>
      </c>
      <c r="K1533" s="115">
        <v>43399</v>
      </c>
      <c r="L1533" s="113">
        <v>420</v>
      </c>
      <c r="M1533" s="113" t="s">
        <v>2752</v>
      </c>
      <c r="N1533" s="370"/>
    </row>
    <row r="1534" spans="1:14">
      <c r="A1534" s="113" t="s">
        <v>1772</v>
      </c>
      <c r="B1534" s="113" t="s">
        <v>388</v>
      </c>
      <c r="C1534" s="113">
        <v>27.8</v>
      </c>
      <c r="D1534" s="113">
        <v>28.35</v>
      </c>
      <c r="E1534" s="113">
        <v>27.3</v>
      </c>
      <c r="F1534" s="113">
        <v>27.4</v>
      </c>
      <c r="G1534" s="113">
        <v>27.5</v>
      </c>
      <c r="H1534" s="113">
        <v>27.9</v>
      </c>
      <c r="I1534" s="113">
        <v>421679</v>
      </c>
      <c r="J1534" s="113">
        <v>11655643.300000001</v>
      </c>
      <c r="K1534" s="115">
        <v>43399</v>
      </c>
      <c r="L1534" s="113">
        <v>1111</v>
      </c>
      <c r="M1534" s="113" t="s">
        <v>1773</v>
      </c>
      <c r="N1534" s="370"/>
    </row>
    <row r="1535" spans="1:14">
      <c r="A1535" s="113" t="s">
        <v>2634</v>
      </c>
      <c r="B1535" s="113" t="s">
        <v>2767</v>
      </c>
      <c r="C1535" s="113">
        <v>1.35</v>
      </c>
      <c r="D1535" s="113">
        <v>1.45</v>
      </c>
      <c r="E1535" s="113">
        <v>1.35</v>
      </c>
      <c r="F1535" s="113">
        <v>1.35</v>
      </c>
      <c r="G1535" s="113">
        <v>1.35</v>
      </c>
      <c r="H1535" s="113">
        <v>1.4</v>
      </c>
      <c r="I1535" s="113">
        <v>8299</v>
      </c>
      <c r="J1535" s="113">
        <v>11280.15</v>
      </c>
      <c r="K1535" s="115">
        <v>43399</v>
      </c>
      <c r="L1535" s="113">
        <v>24</v>
      </c>
      <c r="M1535" s="113" t="s">
        <v>2635</v>
      </c>
      <c r="N1535" s="370"/>
    </row>
    <row r="1536" spans="1:14">
      <c r="A1536" s="113" t="s">
        <v>2204</v>
      </c>
      <c r="B1536" s="113" t="s">
        <v>388</v>
      </c>
      <c r="C1536" s="113">
        <v>260</v>
      </c>
      <c r="D1536" s="113">
        <v>264</v>
      </c>
      <c r="E1536" s="113">
        <v>256.05</v>
      </c>
      <c r="F1536" s="113">
        <v>264</v>
      </c>
      <c r="G1536" s="113">
        <v>264</v>
      </c>
      <c r="H1536" s="113">
        <v>264.97000000000003</v>
      </c>
      <c r="I1536" s="113">
        <v>88</v>
      </c>
      <c r="J1536" s="113">
        <v>23070.080000000002</v>
      </c>
      <c r="K1536" s="115">
        <v>43399</v>
      </c>
      <c r="L1536" s="113">
        <v>14</v>
      </c>
      <c r="M1536" s="113" t="s">
        <v>2205</v>
      </c>
      <c r="N1536" s="370"/>
    </row>
    <row r="1537" spans="1:14">
      <c r="A1537" s="113" t="s">
        <v>3000</v>
      </c>
      <c r="B1537" s="113" t="s">
        <v>388</v>
      </c>
      <c r="C1537" s="113">
        <v>1060</v>
      </c>
      <c r="D1537" s="113">
        <v>1070.95</v>
      </c>
      <c r="E1537" s="113">
        <v>1047</v>
      </c>
      <c r="F1537" s="113">
        <v>1048.3</v>
      </c>
      <c r="G1537" s="113">
        <v>1047</v>
      </c>
      <c r="H1537" s="113">
        <v>1073</v>
      </c>
      <c r="I1537" s="113">
        <v>680</v>
      </c>
      <c r="J1537" s="113">
        <v>725629.2</v>
      </c>
      <c r="K1537" s="115">
        <v>43399</v>
      </c>
      <c r="L1537" s="113">
        <v>9</v>
      </c>
      <c r="M1537" s="113" t="s">
        <v>3001</v>
      </c>
      <c r="N1537" s="370"/>
    </row>
    <row r="1538" spans="1:14">
      <c r="A1538" s="113" t="s">
        <v>2994</v>
      </c>
      <c r="B1538" s="113" t="s">
        <v>388</v>
      </c>
      <c r="C1538" s="113">
        <v>353</v>
      </c>
      <c r="D1538" s="113">
        <v>359</v>
      </c>
      <c r="E1538" s="113">
        <v>343.9</v>
      </c>
      <c r="F1538" s="113">
        <v>353.05</v>
      </c>
      <c r="G1538" s="113">
        <v>353.05</v>
      </c>
      <c r="H1538" s="113">
        <v>356.66</v>
      </c>
      <c r="I1538" s="113">
        <v>21672</v>
      </c>
      <c r="J1538" s="113">
        <v>7639227.71</v>
      </c>
      <c r="K1538" s="115">
        <v>43399</v>
      </c>
      <c r="L1538" s="113">
        <v>29</v>
      </c>
      <c r="M1538" s="113" t="s">
        <v>2995</v>
      </c>
      <c r="N1538" s="370"/>
    </row>
    <row r="1539" spans="1:14">
      <c r="A1539" s="113" t="s">
        <v>2753</v>
      </c>
      <c r="B1539" s="113" t="s">
        <v>388</v>
      </c>
      <c r="C1539" s="113">
        <v>10.65</v>
      </c>
      <c r="D1539" s="113">
        <v>10.9</v>
      </c>
      <c r="E1539" s="113">
        <v>10.199999999999999</v>
      </c>
      <c r="F1539" s="113">
        <v>10.9</v>
      </c>
      <c r="G1539" s="113">
        <v>10.9</v>
      </c>
      <c r="H1539" s="113">
        <v>10.4</v>
      </c>
      <c r="I1539" s="113">
        <v>2084784</v>
      </c>
      <c r="J1539" s="113">
        <v>22394741.449999999</v>
      </c>
      <c r="K1539" s="115">
        <v>43399</v>
      </c>
      <c r="L1539" s="113">
        <v>1457</v>
      </c>
      <c r="M1539" s="113" t="s">
        <v>2754</v>
      </c>
      <c r="N1539" s="370"/>
    </row>
    <row r="1540" spans="1:14">
      <c r="A1540" s="113" t="s">
        <v>2340</v>
      </c>
      <c r="B1540" s="113" t="s">
        <v>388</v>
      </c>
      <c r="C1540" s="113">
        <v>136</v>
      </c>
      <c r="D1540" s="113">
        <v>141.94999999999999</v>
      </c>
      <c r="E1540" s="113">
        <v>136</v>
      </c>
      <c r="F1540" s="113">
        <v>138.05000000000001</v>
      </c>
      <c r="G1540" s="113">
        <v>137.9</v>
      </c>
      <c r="H1540" s="113">
        <v>137.55000000000001</v>
      </c>
      <c r="I1540" s="113">
        <v>151896</v>
      </c>
      <c r="J1540" s="113">
        <v>21128318.699999999</v>
      </c>
      <c r="K1540" s="115">
        <v>43399</v>
      </c>
      <c r="L1540" s="113">
        <v>2515</v>
      </c>
      <c r="M1540" s="113" t="s">
        <v>2341</v>
      </c>
      <c r="N1540" s="370"/>
    </row>
    <row r="1541" spans="1:14">
      <c r="A1541" s="113" t="s">
        <v>2893</v>
      </c>
      <c r="B1541" s="113" t="s">
        <v>2767</v>
      </c>
      <c r="C1541" s="113">
        <v>0.1</v>
      </c>
      <c r="D1541" s="113">
        <v>0.1</v>
      </c>
      <c r="E1541" s="113">
        <v>0.05</v>
      </c>
      <c r="F1541" s="113">
        <v>0.1</v>
      </c>
      <c r="G1541" s="113">
        <v>0.1</v>
      </c>
      <c r="H1541" s="113">
        <v>0.1</v>
      </c>
      <c r="I1541" s="113">
        <v>10516970</v>
      </c>
      <c r="J1541" s="113">
        <v>1025796.45</v>
      </c>
      <c r="K1541" s="115">
        <v>43399</v>
      </c>
      <c r="L1541" s="113">
        <v>232</v>
      </c>
      <c r="M1541" s="113" t="s">
        <v>2894</v>
      </c>
      <c r="N1541" s="370"/>
    </row>
    <row r="1542" spans="1:14">
      <c r="A1542" s="113" t="s">
        <v>1774</v>
      </c>
      <c r="B1542" s="113" t="s">
        <v>388</v>
      </c>
      <c r="C1542" s="113">
        <v>292.60000000000002</v>
      </c>
      <c r="D1542" s="113">
        <v>300</v>
      </c>
      <c r="E1542" s="113">
        <v>288.05</v>
      </c>
      <c r="F1542" s="113">
        <v>294.2</v>
      </c>
      <c r="G1542" s="113">
        <v>295</v>
      </c>
      <c r="H1542" s="113">
        <v>294.89999999999998</v>
      </c>
      <c r="I1542" s="113">
        <v>17158</v>
      </c>
      <c r="J1542" s="113">
        <v>5040337.8</v>
      </c>
      <c r="K1542" s="115">
        <v>43399</v>
      </c>
      <c r="L1542" s="113">
        <v>747</v>
      </c>
      <c r="M1542" s="113" t="s">
        <v>1775</v>
      </c>
      <c r="N1542" s="370"/>
    </row>
    <row r="1543" spans="1:14">
      <c r="A1543" s="113" t="s">
        <v>1776</v>
      </c>
      <c r="B1543" s="113" t="s">
        <v>388</v>
      </c>
      <c r="C1543" s="113">
        <v>421.05</v>
      </c>
      <c r="D1543" s="113">
        <v>428</v>
      </c>
      <c r="E1543" s="113">
        <v>415.95</v>
      </c>
      <c r="F1543" s="113">
        <v>418.8</v>
      </c>
      <c r="G1543" s="113">
        <v>420.3</v>
      </c>
      <c r="H1543" s="113">
        <v>420.75</v>
      </c>
      <c r="I1543" s="113">
        <v>5458</v>
      </c>
      <c r="J1543" s="113">
        <v>2297963.25</v>
      </c>
      <c r="K1543" s="115">
        <v>43399</v>
      </c>
      <c r="L1543" s="113">
        <v>580</v>
      </c>
      <c r="M1543" s="113" t="s">
        <v>1777</v>
      </c>
      <c r="N1543" s="370"/>
    </row>
    <row r="1544" spans="1:14">
      <c r="A1544" s="113" t="s">
        <v>2157</v>
      </c>
      <c r="B1544" s="113" t="s">
        <v>388</v>
      </c>
      <c r="C1544" s="113">
        <v>670.35</v>
      </c>
      <c r="D1544" s="113">
        <v>698.95</v>
      </c>
      <c r="E1544" s="113">
        <v>652.4</v>
      </c>
      <c r="F1544" s="113">
        <v>682.25</v>
      </c>
      <c r="G1544" s="113">
        <v>679.65</v>
      </c>
      <c r="H1544" s="113">
        <v>657.3</v>
      </c>
      <c r="I1544" s="113">
        <v>4253</v>
      </c>
      <c r="J1544" s="113">
        <v>2847857.9</v>
      </c>
      <c r="K1544" s="115">
        <v>43399</v>
      </c>
      <c r="L1544" s="113">
        <v>668</v>
      </c>
      <c r="M1544" s="113" t="s">
        <v>2158</v>
      </c>
      <c r="N1544" s="370"/>
    </row>
    <row r="1545" spans="1:14">
      <c r="A1545" s="113" t="s">
        <v>2764</v>
      </c>
      <c r="B1545" s="113" t="s">
        <v>388</v>
      </c>
      <c r="C1545" s="113">
        <v>30.8</v>
      </c>
      <c r="D1545" s="113">
        <v>32.25</v>
      </c>
      <c r="E1545" s="113">
        <v>29.4</v>
      </c>
      <c r="F1545" s="113">
        <v>29.9</v>
      </c>
      <c r="G1545" s="113">
        <v>29.8</v>
      </c>
      <c r="H1545" s="113">
        <v>30.8</v>
      </c>
      <c r="I1545" s="113">
        <v>2954104</v>
      </c>
      <c r="J1545" s="113">
        <v>90127533.900000006</v>
      </c>
      <c r="K1545" s="115">
        <v>43399</v>
      </c>
      <c r="L1545" s="113">
        <v>19506</v>
      </c>
      <c r="M1545" s="113" t="s">
        <v>2895</v>
      </c>
      <c r="N1545" s="370"/>
    </row>
    <row r="1546" spans="1:14">
      <c r="A1546" s="113" t="s">
        <v>1778</v>
      </c>
      <c r="B1546" s="113" t="s">
        <v>388</v>
      </c>
      <c r="C1546" s="113">
        <v>39.549999999999997</v>
      </c>
      <c r="D1546" s="113">
        <v>39.549999999999997</v>
      </c>
      <c r="E1546" s="113">
        <v>38.5</v>
      </c>
      <c r="F1546" s="113">
        <v>38.549999999999997</v>
      </c>
      <c r="G1546" s="113">
        <v>38.700000000000003</v>
      </c>
      <c r="H1546" s="113">
        <v>39.25</v>
      </c>
      <c r="I1546" s="113">
        <v>4787</v>
      </c>
      <c r="J1546" s="113">
        <v>185226.95</v>
      </c>
      <c r="K1546" s="115">
        <v>43399</v>
      </c>
      <c r="L1546" s="113">
        <v>40</v>
      </c>
      <c r="M1546" s="113" t="s">
        <v>1779</v>
      </c>
      <c r="N1546" s="370"/>
    </row>
    <row r="1547" spans="1:14">
      <c r="A1547" s="113" t="s">
        <v>1780</v>
      </c>
      <c r="B1547" s="113" t="s">
        <v>388</v>
      </c>
      <c r="C1547" s="113">
        <v>10.3</v>
      </c>
      <c r="D1547" s="113">
        <v>10.75</v>
      </c>
      <c r="E1547" s="113">
        <v>10.25</v>
      </c>
      <c r="F1547" s="113">
        <v>10.3</v>
      </c>
      <c r="G1547" s="113">
        <v>10.25</v>
      </c>
      <c r="H1547" s="113">
        <v>10.35</v>
      </c>
      <c r="I1547" s="113">
        <v>10242</v>
      </c>
      <c r="J1547" s="113">
        <v>105639.75</v>
      </c>
      <c r="K1547" s="115">
        <v>43399</v>
      </c>
      <c r="L1547" s="113">
        <v>48</v>
      </c>
      <c r="M1547" s="113" t="s">
        <v>1781</v>
      </c>
      <c r="N1547" s="370"/>
    </row>
    <row r="1548" spans="1:14">
      <c r="A1548" s="113" t="s">
        <v>2954</v>
      </c>
      <c r="B1548" s="113" t="s">
        <v>388</v>
      </c>
      <c r="C1548" s="113">
        <v>720</v>
      </c>
      <c r="D1548" s="113">
        <v>729.9</v>
      </c>
      <c r="E1548" s="113">
        <v>682.7</v>
      </c>
      <c r="F1548" s="113">
        <v>693.55</v>
      </c>
      <c r="G1548" s="113">
        <v>690.15</v>
      </c>
      <c r="H1548" s="113">
        <v>726.3</v>
      </c>
      <c r="I1548" s="113">
        <v>30137</v>
      </c>
      <c r="J1548" s="113">
        <v>21111085.550000001</v>
      </c>
      <c r="K1548" s="115">
        <v>43399</v>
      </c>
      <c r="L1548" s="113">
        <v>4376</v>
      </c>
      <c r="M1548" s="113" t="s">
        <v>2955</v>
      </c>
      <c r="N1548" s="370"/>
    </row>
    <row r="1549" spans="1:14">
      <c r="A1549" s="113" t="s">
        <v>1782</v>
      </c>
      <c r="B1549" s="113" t="s">
        <v>388</v>
      </c>
      <c r="C1549" s="113">
        <v>19.850000000000001</v>
      </c>
      <c r="D1549" s="113">
        <v>19.899999999999999</v>
      </c>
      <c r="E1549" s="113">
        <v>18.75</v>
      </c>
      <c r="F1549" s="113">
        <v>18.850000000000001</v>
      </c>
      <c r="G1549" s="113">
        <v>18.8</v>
      </c>
      <c r="H1549" s="113">
        <v>19.8</v>
      </c>
      <c r="I1549" s="113">
        <v>235734</v>
      </c>
      <c r="J1549" s="113">
        <v>4499017.8</v>
      </c>
      <c r="K1549" s="115">
        <v>43399</v>
      </c>
      <c r="L1549" s="113">
        <v>846</v>
      </c>
      <c r="M1549" s="113" t="s">
        <v>1783</v>
      </c>
      <c r="N1549" s="370"/>
    </row>
    <row r="1550" spans="1:14">
      <c r="A1550" s="113" t="s">
        <v>1784</v>
      </c>
      <c r="B1550" s="113" t="s">
        <v>388</v>
      </c>
      <c r="C1550" s="113">
        <v>9.3000000000000007</v>
      </c>
      <c r="D1550" s="113">
        <v>9.4</v>
      </c>
      <c r="E1550" s="113">
        <v>8.6999999999999993</v>
      </c>
      <c r="F1550" s="113">
        <v>8.8000000000000007</v>
      </c>
      <c r="G1550" s="113">
        <v>8.8000000000000007</v>
      </c>
      <c r="H1550" s="113">
        <v>9</v>
      </c>
      <c r="I1550" s="113">
        <v>5951</v>
      </c>
      <c r="J1550" s="113">
        <v>53464.35</v>
      </c>
      <c r="K1550" s="115">
        <v>43399</v>
      </c>
      <c r="L1550" s="113">
        <v>48</v>
      </c>
      <c r="M1550" s="113" t="s">
        <v>1785</v>
      </c>
      <c r="N1550" s="370"/>
    </row>
    <row r="1551" spans="1:14">
      <c r="A1551" s="113" t="s">
        <v>1980</v>
      </c>
      <c r="B1551" s="113" t="s">
        <v>388</v>
      </c>
      <c r="C1551" s="113">
        <v>768.95</v>
      </c>
      <c r="D1551" s="113">
        <v>768.95</v>
      </c>
      <c r="E1551" s="113">
        <v>745.05</v>
      </c>
      <c r="F1551" s="113">
        <v>759.2</v>
      </c>
      <c r="G1551" s="113">
        <v>758</v>
      </c>
      <c r="H1551" s="113">
        <v>766.45</v>
      </c>
      <c r="I1551" s="113">
        <v>13502</v>
      </c>
      <c r="J1551" s="113">
        <v>10222825</v>
      </c>
      <c r="K1551" s="115">
        <v>43399</v>
      </c>
      <c r="L1551" s="113">
        <v>1331</v>
      </c>
      <c r="M1551" s="113" t="s">
        <v>1981</v>
      </c>
      <c r="N1551" s="370"/>
    </row>
    <row r="1552" spans="1:14">
      <c r="A1552" s="113" t="s">
        <v>228</v>
      </c>
      <c r="B1552" s="113" t="s">
        <v>388</v>
      </c>
      <c r="C1552" s="113">
        <v>204.85</v>
      </c>
      <c r="D1552" s="113">
        <v>207.45</v>
      </c>
      <c r="E1552" s="113">
        <v>199</v>
      </c>
      <c r="F1552" s="113">
        <v>203.65</v>
      </c>
      <c r="G1552" s="113">
        <v>203.75</v>
      </c>
      <c r="H1552" s="113">
        <v>204.6</v>
      </c>
      <c r="I1552" s="113">
        <v>12026230</v>
      </c>
      <c r="J1552" s="113">
        <v>2446230631.0999999</v>
      </c>
      <c r="K1552" s="115">
        <v>43399</v>
      </c>
      <c r="L1552" s="113">
        <v>83369</v>
      </c>
      <c r="M1552" s="113" t="s">
        <v>1786</v>
      </c>
      <c r="N1552" s="370"/>
    </row>
    <row r="1553" spans="1:14">
      <c r="A1553" s="113" t="s">
        <v>1787</v>
      </c>
      <c r="B1553" s="113" t="s">
        <v>388</v>
      </c>
      <c r="C1553" s="113">
        <v>2338</v>
      </c>
      <c r="D1553" s="113">
        <v>2425</v>
      </c>
      <c r="E1553" s="113">
        <v>2280</v>
      </c>
      <c r="F1553" s="113">
        <v>2325.6</v>
      </c>
      <c r="G1553" s="113">
        <v>2325.65</v>
      </c>
      <c r="H1553" s="113">
        <v>2322.65</v>
      </c>
      <c r="I1553" s="113">
        <v>66620</v>
      </c>
      <c r="J1553" s="113">
        <v>156432653.59999999</v>
      </c>
      <c r="K1553" s="115">
        <v>43399</v>
      </c>
      <c r="L1553" s="113">
        <v>9575</v>
      </c>
      <c r="M1553" s="113" t="s">
        <v>1788</v>
      </c>
      <c r="N1553" s="370"/>
    </row>
    <row r="1554" spans="1:14">
      <c r="A1554" s="113" t="s">
        <v>1789</v>
      </c>
      <c r="B1554" s="113" t="s">
        <v>388</v>
      </c>
      <c r="C1554" s="113">
        <v>34.75</v>
      </c>
      <c r="D1554" s="113">
        <v>36.35</v>
      </c>
      <c r="E1554" s="113">
        <v>34.75</v>
      </c>
      <c r="F1554" s="113">
        <v>35.35</v>
      </c>
      <c r="G1554" s="113">
        <v>35.4</v>
      </c>
      <c r="H1554" s="113">
        <v>35.9</v>
      </c>
      <c r="I1554" s="113">
        <v>13776</v>
      </c>
      <c r="J1554" s="113">
        <v>489334.1</v>
      </c>
      <c r="K1554" s="115">
        <v>43399</v>
      </c>
      <c r="L1554" s="113">
        <v>191</v>
      </c>
      <c r="M1554" s="113" t="s">
        <v>1790</v>
      </c>
      <c r="N1554" s="370"/>
    </row>
    <row r="1555" spans="1:14">
      <c r="A1555" s="113" t="s">
        <v>1791</v>
      </c>
      <c r="B1555" s="113" t="s">
        <v>388</v>
      </c>
      <c r="C1555" s="113">
        <v>1022.05</v>
      </c>
      <c r="D1555" s="113">
        <v>1045</v>
      </c>
      <c r="E1555" s="113">
        <v>1014</v>
      </c>
      <c r="F1555" s="113">
        <v>1026.5999999999999</v>
      </c>
      <c r="G1555" s="113">
        <v>1032</v>
      </c>
      <c r="H1555" s="113">
        <v>1026</v>
      </c>
      <c r="I1555" s="113">
        <v>1467</v>
      </c>
      <c r="J1555" s="113">
        <v>1503019.25</v>
      </c>
      <c r="K1555" s="115">
        <v>43399</v>
      </c>
      <c r="L1555" s="113">
        <v>417</v>
      </c>
      <c r="M1555" s="113" t="s">
        <v>1792</v>
      </c>
      <c r="N1555" s="370"/>
    </row>
    <row r="1556" spans="1:14">
      <c r="A1556" s="113" t="s">
        <v>385</v>
      </c>
      <c r="B1556" s="113" t="s">
        <v>388</v>
      </c>
      <c r="C1556" s="113">
        <v>104</v>
      </c>
      <c r="D1556" s="113">
        <v>105</v>
      </c>
      <c r="E1556" s="113">
        <v>92.8</v>
      </c>
      <c r="F1556" s="113">
        <v>98.9</v>
      </c>
      <c r="G1556" s="113">
        <v>98.4</v>
      </c>
      <c r="H1556" s="113">
        <v>103.1</v>
      </c>
      <c r="I1556" s="113">
        <v>70257</v>
      </c>
      <c r="J1556" s="113">
        <v>6950592.9000000004</v>
      </c>
      <c r="K1556" s="115">
        <v>43399</v>
      </c>
      <c r="L1556" s="113">
        <v>1336</v>
      </c>
      <c r="M1556" s="113" t="s">
        <v>1793</v>
      </c>
      <c r="N1556" s="370"/>
    </row>
    <row r="1557" spans="1:14">
      <c r="A1557" s="113" t="s">
        <v>1794</v>
      </c>
      <c r="B1557" s="113" t="s">
        <v>388</v>
      </c>
      <c r="C1557" s="113">
        <v>174.65</v>
      </c>
      <c r="D1557" s="113">
        <v>177.5</v>
      </c>
      <c r="E1557" s="113">
        <v>171</v>
      </c>
      <c r="F1557" s="113">
        <v>174.85</v>
      </c>
      <c r="G1557" s="113">
        <v>174.5</v>
      </c>
      <c r="H1557" s="113">
        <v>172.5</v>
      </c>
      <c r="I1557" s="113">
        <v>793723</v>
      </c>
      <c r="J1557" s="113">
        <v>138332175</v>
      </c>
      <c r="K1557" s="115">
        <v>43399</v>
      </c>
      <c r="L1557" s="113">
        <v>9577</v>
      </c>
      <c r="M1557" s="113" t="s">
        <v>1940</v>
      </c>
      <c r="N1557" s="370"/>
    </row>
    <row r="1558" spans="1:14">
      <c r="A1558" s="113" t="s">
        <v>1929</v>
      </c>
      <c r="B1558" s="113" t="s">
        <v>388</v>
      </c>
      <c r="C1558" s="113">
        <v>2138.25</v>
      </c>
      <c r="D1558" s="113">
        <v>2138.25</v>
      </c>
      <c r="E1558" s="113">
        <v>2001</v>
      </c>
      <c r="F1558" s="113">
        <v>2064.25</v>
      </c>
      <c r="G1558" s="113">
        <v>2072</v>
      </c>
      <c r="H1558" s="113">
        <v>2085.9</v>
      </c>
      <c r="I1558" s="113">
        <v>238</v>
      </c>
      <c r="J1558" s="113">
        <v>485842.35</v>
      </c>
      <c r="K1558" s="115">
        <v>43399</v>
      </c>
      <c r="L1558" s="113">
        <v>68</v>
      </c>
      <c r="M1558" s="113" t="s">
        <v>1930</v>
      </c>
      <c r="N1558" s="370"/>
    </row>
    <row r="1559" spans="1:14">
      <c r="A1559" s="113" t="s">
        <v>1795</v>
      </c>
      <c r="B1559" s="113" t="s">
        <v>388</v>
      </c>
      <c r="C1559" s="113">
        <v>5.25</v>
      </c>
      <c r="D1559" s="113">
        <v>5.5</v>
      </c>
      <c r="E1559" s="113">
        <v>5.2</v>
      </c>
      <c r="F1559" s="113">
        <v>5.2</v>
      </c>
      <c r="G1559" s="113">
        <v>5.2</v>
      </c>
      <c r="H1559" s="113">
        <v>5.45</v>
      </c>
      <c r="I1559" s="113">
        <v>58812</v>
      </c>
      <c r="J1559" s="113">
        <v>308909.7</v>
      </c>
      <c r="K1559" s="115">
        <v>43399</v>
      </c>
      <c r="L1559" s="113">
        <v>151</v>
      </c>
      <c r="M1559" s="113" t="s">
        <v>1796</v>
      </c>
      <c r="N1559" s="370"/>
    </row>
    <row r="1560" spans="1:14">
      <c r="A1560" s="113" t="s">
        <v>2069</v>
      </c>
      <c r="B1560" s="113" t="s">
        <v>388</v>
      </c>
      <c r="C1560" s="113">
        <v>71.400000000000006</v>
      </c>
      <c r="D1560" s="113">
        <v>72.55</v>
      </c>
      <c r="E1560" s="113">
        <v>70.05</v>
      </c>
      <c r="F1560" s="113">
        <v>71.150000000000006</v>
      </c>
      <c r="G1560" s="113">
        <v>71.5</v>
      </c>
      <c r="H1560" s="113">
        <v>71.400000000000006</v>
      </c>
      <c r="I1560" s="113">
        <v>36695</v>
      </c>
      <c r="J1560" s="113">
        <v>2623091.0499999998</v>
      </c>
      <c r="K1560" s="115">
        <v>43399</v>
      </c>
      <c r="L1560" s="113">
        <v>430</v>
      </c>
      <c r="M1560" s="113" t="s">
        <v>1797</v>
      </c>
      <c r="N1560" s="370"/>
    </row>
    <row r="1561" spans="1:14">
      <c r="A1561" s="113" t="s">
        <v>1798</v>
      </c>
      <c r="B1561" s="113" t="s">
        <v>388</v>
      </c>
      <c r="C1561" s="113">
        <v>41.15</v>
      </c>
      <c r="D1561" s="113">
        <v>41.4</v>
      </c>
      <c r="E1561" s="113">
        <v>40.5</v>
      </c>
      <c r="F1561" s="113">
        <v>40.65</v>
      </c>
      <c r="G1561" s="113">
        <v>40.75</v>
      </c>
      <c r="H1561" s="113">
        <v>41.05</v>
      </c>
      <c r="I1561" s="113">
        <v>653884</v>
      </c>
      <c r="J1561" s="113">
        <v>26752657.050000001</v>
      </c>
      <c r="K1561" s="115">
        <v>43399</v>
      </c>
      <c r="L1561" s="113">
        <v>2593</v>
      </c>
      <c r="M1561" s="113" t="s">
        <v>1799</v>
      </c>
      <c r="N1561" s="370"/>
    </row>
    <row r="1562" spans="1:14">
      <c r="A1562" s="113" t="s">
        <v>2755</v>
      </c>
      <c r="B1562" s="113" t="s">
        <v>2767</v>
      </c>
      <c r="C1562" s="113">
        <v>5.15</v>
      </c>
      <c r="D1562" s="113">
        <v>5.15</v>
      </c>
      <c r="E1562" s="113">
        <v>4.9000000000000004</v>
      </c>
      <c r="F1562" s="113">
        <v>4.9000000000000004</v>
      </c>
      <c r="G1562" s="113">
        <v>4.9000000000000004</v>
      </c>
      <c r="H1562" s="113">
        <v>5.15</v>
      </c>
      <c r="I1562" s="113">
        <v>256550</v>
      </c>
      <c r="J1562" s="113">
        <v>1258609.95</v>
      </c>
      <c r="K1562" s="115">
        <v>43399</v>
      </c>
      <c r="L1562" s="113">
        <v>84</v>
      </c>
      <c r="M1562" s="113" t="s">
        <v>2756</v>
      </c>
      <c r="N1562" s="370"/>
    </row>
    <row r="1563" spans="1:14">
      <c r="A1563" s="113" t="s">
        <v>1800</v>
      </c>
      <c r="B1563" s="113" t="s">
        <v>388</v>
      </c>
      <c r="C1563" s="113">
        <v>6.4</v>
      </c>
      <c r="D1563" s="113">
        <v>7.1</v>
      </c>
      <c r="E1563" s="113">
        <v>6.4</v>
      </c>
      <c r="F1563" s="113">
        <v>6.75</v>
      </c>
      <c r="G1563" s="113">
        <v>6.8</v>
      </c>
      <c r="H1563" s="113">
        <v>6.95</v>
      </c>
      <c r="I1563" s="113">
        <v>24196</v>
      </c>
      <c r="J1563" s="113">
        <v>160708.6</v>
      </c>
      <c r="K1563" s="115">
        <v>43399</v>
      </c>
      <c r="L1563" s="113">
        <v>66</v>
      </c>
      <c r="M1563" s="113" t="s">
        <v>1801</v>
      </c>
      <c r="N1563" s="370"/>
    </row>
    <row r="1564" spans="1:14">
      <c r="A1564" s="113" t="s">
        <v>1802</v>
      </c>
      <c r="B1564" s="113" t="s">
        <v>388</v>
      </c>
      <c r="C1564" s="113">
        <v>13</v>
      </c>
      <c r="D1564" s="113">
        <v>13</v>
      </c>
      <c r="E1564" s="113">
        <v>12.55</v>
      </c>
      <c r="F1564" s="113">
        <v>12.85</v>
      </c>
      <c r="G1564" s="113">
        <v>12.65</v>
      </c>
      <c r="H1564" s="113">
        <v>12.95</v>
      </c>
      <c r="I1564" s="113">
        <v>656593</v>
      </c>
      <c r="J1564" s="113">
        <v>8455923.9499999993</v>
      </c>
      <c r="K1564" s="115">
        <v>43399</v>
      </c>
      <c r="L1564" s="113">
        <v>1247</v>
      </c>
      <c r="M1564" s="113" t="s">
        <v>1803</v>
      </c>
      <c r="N1564" s="370"/>
    </row>
    <row r="1565" spans="1:14">
      <c r="A1565" s="113" t="s">
        <v>3684</v>
      </c>
      <c r="B1565" s="113" t="s">
        <v>2767</v>
      </c>
      <c r="C1565" s="113">
        <v>9.8000000000000007</v>
      </c>
      <c r="D1565" s="113">
        <v>9.8000000000000007</v>
      </c>
      <c r="E1565" s="113">
        <v>9.8000000000000007</v>
      </c>
      <c r="F1565" s="113">
        <v>9.8000000000000007</v>
      </c>
      <c r="G1565" s="113">
        <v>9.8000000000000007</v>
      </c>
      <c r="H1565" s="113">
        <v>10</v>
      </c>
      <c r="I1565" s="113">
        <v>703</v>
      </c>
      <c r="J1565" s="113">
        <v>6889.4</v>
      </c>
      <c r="K1565" s="115">
        <v>43399</v>
      </c>
      <c r="L1565" s="113">
        <v>7</v>
      </c>
      <c r="M1565" s="113" t="s">
        <v>3685</v>
      </c>
      <c r="N1565" s="370"/>
    </row>
    <row r="1566" spans="1:14">
      <c r="A1566" s="113" t="s">
        <v>2757</v>
      </c>
      <c r="B1566" s="113" t="s">
        <v>388</v>
      </c>
      <c r="C1566" s="113">
        <v>243.2</v>
      </c>
      <c r="D1566" s="113">
        <v>253</v>
      </c>
      <c r="E1566" s="113">
        <v>240.55</v>
      </c>
      <c r="F1566" s="113">
        <v>248.55</v>
      </c>
      <c r="G1566" s="113">
        <v>248.55</v>
      </c>
      <c r="H1566" s="113">
        <v>245.3</v>
      </c>
      <c r="I1566" s="113">
        <v>21931</v>
      </c>
      <c r="J1566" s="113">
        <v>5371330.6500000004</v>
      </c>
      <c r="K1566" s="115">
        <v>43399</v>
      </c>
      <c r="L1566" s="113">
        <v>1166</v>
      </c>
      <c r="M1566" s="113" t="s">
        <v>2758</v>
      </c>
      <c r="N1566" s="370"/>
    </row>
    <row r="1567" spans="1:14">
      <c r="A1567" s="113" t="s">
        <v>1804</v>
      </c>
      <c r="B1567" s="113" t="s">
        <v>388</v>
      </c>
      <c r="C1567" s="113">
        <v>1269.95</v>
      </c>
      <c r="D1567" s="113">
        <v>1320</v>
      </c>
      <c r="E1567" s="113">
        <v>1257.45</v>
      </c>
      <c r="F1567" s="113">
        <v>1310.3</v>
      </c>
      <c r="G1567" s="113">
        <v>1310</v>
      </c>
      <c r="H1567" s="113">
        <v>1257.8499999999999</v>
      </c>
      <c r="I1567" s="113">
        <v>23483</v>
      </c>
      <c r="J1567" s="113">
        <v>30472158.149999999</v>
      </c>
      <c r="K1567" s="115">
        <v>43399</v>
      </c>
      <c r="L1567" s="113">
        <v>1910</v>
      </c>
      <c r="M1567" s="113" t="s">
        <v>1805</v>
      </c>
      <c r="N1567" s="370"/>
    </row>
    <row r="1568" spans="1:14">
      <c r="A1568" s="113" t="s">
        <v>1806</v>
      </c>
      <c r="B1568" s="113" t="s">
        <v>388</v>
      </c>
      <c r="C1568" s="113">
        <v>1278</v>
      </c>
      <c r="D1568" s="113">
        <v>1306</v>
      </c>
      <c r="E1568" s="113">
        <v>1243.1500000000001</v>
      </c>
      <c r="F1568" s="113">
        <v>1292.2</v>
      </c>
      <c r="G1568" s="113">
        <v>1294.95</v>
      </c>
      <c r="H1568" s="113">
        <v>1263.4000000000001</v>
      </c>
      <c r="I1568" s="113">
        <v>7698</v>
      </c>
      <c r="J1568" s="113">
        <v>9946799.6500000004</v>
      </c>
      <c r="K1568" s="115">
        <v>43399</v>
      </c>
      <c r="L1568" s="113">
        <v>317</v>
      </c>
      <c r="M1568" s="113" t="s">
        <v>1807</v>
      </c>
      <c r="N1568" s="370"/>
    </row>
    <row r="1569" spans="1:14">
      <c r="A1569" s="113" t="s">
        <v>1808</v>
      </c>
      <c r="B1569" s="113" t="s">
        <v>388</v>
      </c>
      <c r="C1569" s="113">
        <v>75.5</v>
      </c>
      <c r="D1569" s="113">
        <v>76.349999999999994</v>
      </c>
      <c r="E1569" s="113">
        <v>73.099999999999994</v>
      </c>
      <c r="F1569" s="113">
        <v>74.75</v>
      </c>
      <c r="G1569" s="113">
        <v>75</v>
      </c>
      <c r="H1569" s="113">
        <v>75.650000000000006</v>
      </c>
      <c r="I1569" s="113">
        <v>8688</v>
      </c>
      <c r="J1569" s="113">
        <v>649652.5</v>
      </c>
      <c r="K1569" s="115">
        <v>43399</v>
      </c>
      <c r="L1569" s="113">
        <v>242</v>
      </c>
      <c r="M1569" s="113" t="s">
        <v>1809</v>
      </c>
      <c r="N1569" s="370"/>
    </row>
    <row r="1570" spans="1:14">
      <c r="A1570" s="113" t="s">
        <v>2035</v>
      </c>
      <c r="B1570" s="113" t="s">
        <v>388</v>
      </c>
      <c r="C1570" s="113">
        <v>38.65</v>
      </c>
      <c r="D1570" s="113">
        <v>39.4</v>
      </c>
      <c r="E1570" s="113">
        <v>37.5</v>
      </c>
      <c r="F1570" s="113">
        <v>37.75</v>
      </c>
      <c r="G1570" s="113">
        <v>37.6</v>
      </c>
      <c r="H1570" s="113">
        <v>38.9</v>
      </c>
      <c r="I1570" s="113">
        <v>54542</v>
      </c>
      <c r="J1570" s="113">
        <v>2091584.05</v>
      </c>
      <c r="K1570" s="115">
        <v>43399</v>
      </c>
      <c r="L1570" s="113">
        <v>675</v>
      </c>
      <c r="M1570" s="113" t="s">
        <v>1181</v>
      </c>
      <c r="N1570" s="370"/>
    </row>
    <row r="1571" spans="1:14">
      <c r="A1571" s="113" t="s">
        <v>1810</v>
      </c>
      <c r="B1571" s="113" t="s">
        <v>388</v>
      </c>
      <c r="C1571" s="113">
        <v>392.2</v>
      </c>
      <c r="D1571" s="113">
        <v>412.1</v>
      </c>
      <c r="E1571" s="113">
        <v>383</v>
      </c>
      <c r="F1571" s="113">
        <v>397.75</v>
      </c>
      <c r="G1571" s="113">
        <v>396</v>
      </c>
      <c r="H1571" s="113">
        <v>392.5</v>
      </c>
      <c r="I1571" s="113">
        <v>429663</v>
      </c>
      <c r="J1571" s="113">
        <v>172937601.75</v>
      </c>
      <c r="K1571" s="115">
        <v>43399</v>
      </c>
      <c r="L1571" s="113">
        <v>11103</v>
      </c>
      <c r="M1571" s="113" t="s">
        <v>1811</v>
      </c>
      <c r="N1571" s="370"/>
    </row>
    <row r="1572" spans="1:14">
      <c r="A1572" s="113" t="s">
        <v>1812</v>
      </c>
      <c r="B1572" s="113" t="s">
        <v>388</v>
      </c>
      <c r="C1572" s="113">
        <v>48.75</v>
      </c>
      <c r="D1572" s="113">
        <v>49</v>
      </c>
      <c r="E1572" s="113">
        <v>45.05</v>
      </c>
      <c r="F1572" s="113">
        <v>45.75</v>
      </c>
      <c r="G1572" s="113">
        <v>45.05</v>
      </c>
      <c r="H1572" s="113">
        <v>48.75</v>
      </c>
      <c r="I1572" s="113">
        <v>77523</v>
      </c>
      <c r="J1572" s="113">
        <v>3639602.45</v>
      </c>
      <c r="K1572" s="115">
        <v>43399</v>
      </c>
      <c r="L1572" s="113">
        <v>449</v>
      </c>
      <c r="M1572" s="113" t="s">
        <v>1813</v>
      </c>
      <c r="N1572" s="370"/>
    </row>
    <row r="1573" spans="1:14">
      <c r="A1573" s="113" t="s">
        <v>1814</v>
      </c>
      <c r="B1573" s="113" t="s">
        <v>388</v>
      </c>
      <c r="C1573" s="113">
        <v>435</v>
      </c>
      <c r="D1573" s="113">
        <v>474.05</v>
      </c>
      <c r="E1573" s="113">
        <v>432.05</v>
      </c>
      <c r="F1573" s="113">
        <v>468.7</v>
      </c>
      <c r="G1573" s="113">
        <v>466.15</v>
      </c>
      <c r="H1573" s="113">
        <v>433.9</v>
      </c>
      <c r="I1573" s="113">
        <v>40012</v>
      </c>
      <c r="J1573" s="113">
        <v>18184619.949999999</v>
      </c>
      <c r="K1573" s="115">
        <v>43399</v>
      </c>
      <c r="L1573" s="113">
        <v>1774</v>
      </c>
      <c r="M1573" s="113" t="s">
        <v>1815</v>
      </c>
      <c r="N1573" s="370"/>
    </row>
    <row r="1574" spans="1:14">
      <c r="A1574" s="113" t="s">
        <v>2636</v>
      </c>
      <c r="B1574" s="113" t="s">
        <v>388</v>
      </c>
      <c r="C1574" s="113">
        <v>8.6</v>
      </c>
      <c r="D1574" s="113">
        <v>8.85</v>
      </c>
      <c r="E1574" s="113">
        <v>8.25</v>
      </c>
      <c r="F1574" s="113">
        <v>8.4499999999999993</v>
      </c>
      <c r="G1574" s="113">
        <v>8.5</v>
      </c>
      <c r="H1574" s="113">
        <v>8.6</v>
      </c>
      <c r="I1574" s="113">
        <v>14416</v>
      </c>
      <c r="J1574" s="113">
        <v>121252.05</v>
      </c>
      <c r="K1574" s="115">
        <v>43399</v>
      </c>
      <c r="L1574" s="113">
        <v>58</v>
      </c>
      <c r="M1574" s="113" t="s">
        <v>2637</v>
      </c>
      <c r="N1574" s="370"/>
    </row>
    <row r="1575" spans="1:14">
      <c r="A1575" s="113" t="s">
        <v>2896</v>
      </c>
      <c r="B1575" s="113" t="s">
        <v>388</v>
      </c>
      <c r="C1575" s="113">
        <v>0.05</v>
      </c>
      <c r="D1575" s="113">
        <v>0.1</v>
      </c>
      <c r="E1575" s="113">
        <v>0.05</v>
      </c>
      <c r="F1575" s="113">
        <v>0.1</v>
      </c>
      <c r="G1575" s="113">
        <v>0.1</v>
      </c>
      <c r="H1575" s="113">
        <v>0.1</v>
      </c>
      <c r="I1575" s="113">
        <v>7608545</v>
      </c>
      <c r="J1575" s="113">
        <v>737460.55</v>
      </c>
      <c r="K1575" s="115">
        <v>43399</v>
      </c>
      <c r="L1575" s="113">
        <v>149</v>
      </c>
      <c r="M1575" s="113" t="s">
        <v>2897</v>
      </c>
      <c r="N1575" s="370"/>
    </row>
    <row r="1576" spans="1:14">
      <c r="A1576" s="113" t="s">
        <v>2638</v>
      </c>
      <c r="B1576" s="113" t="s">
        <v>388</v>
      </c>
      <c r="C1576" s="113">
        <v>134</v>
      </c>
      <c r="D1576" s="113">
        <v>141.94999999999999</v>
      </c>
      <c r="E1576" s="113">
        <v>134</v>
      </c>
      <c r="F1576" s="113">
        <v>139.85</v>
      </c>
      <c r="G1576" s="113">
        <v>140.4</v>
      </c>
      <c r="H1576" s="113">
        <v>136.25</v>
      </c>
      <c r="I1576" s="113">
        <v>7751</v>
      </c>
      <c r="J1576" s="113">
        <v>1061704.05</v>
      </c>
      <c r="K1576" s="115">
        <v>43399</v>
      </c>
      <c r="L1576" s="113">
        <v>82</v>
      </c>
      <c r="M1576" s="113" t="s">
        <v>2639</v>
      </c>
      <c r="N1576" s="370"/>
    </row>
    <row r="1577" spans="1:14">
      <c r="A1577" s="113" t="s">
        <v>1816</v>
      </c>
      <c r="B1577" s="113" t="s">
        <v>388</v>
      </c>
      <c r="C1577" s="113">
        <v>0.75</v>
      </c>
      <c r="D1577" s="113">
        <v>0.8</v>
      </c>
      <c r="E1577" s="113">
        <v>0.7</v>
      </c>
      <c r="F1577" s="113">
        <v>0.75</v>
      </c>
      <c r="G1577" s="113">
        <v>0.7</v>
      </c>
      <c r="H1577" s="113">
        <v>0.75</v>
      </c>
      <c r="I1577" s="113">
        <v>173659</v>
      </c>
      <c r="J1577" s="113">
        <v>131853.85</v>
      </c>
      <c r="K1577" s="115">
        <v>43399</v>
      </c>
      <c r="L1577" s="113">
        <v>87</v>
      </c>
      <c r="M1577" s="113" t="s">
        <v>1817</v>
      </c>
      <c r="N1577" s="370"/>
    </row>
    <row r="1578" spans="1:14">
      <c r="A1578" s="113" t="s">
        <v>1818</v>
      </c>
      <c r="B1578" s="113" t="s">
        <v>388</v>
      </c>
      <c r="C1578" s="113">
        <v>35.25</v>
      </c>
      <c r="D1578" s="113">
        <v>36.35</v>
      </c>
      <c r="E1578" s="113">
        <v>34.5</v>
      </c>
      <c r="F1578" s="113">
        <v>35.9</v>
      </c>
      <c r="G1578" s="113">
        <v>36</v>
      </c>
      <c r="H1578" s="113">
        <v>35</v>
      </c>
      <c r="I1578" s="113">
        <v>701197</v>
      </c>
      <c r="J1578" s="113">
        <v>25088700.850000001</v>
      </c>
      <c r="K1578" s="115">
        <v>43399</v>
      </c>
      <c r="L1578" s="113">
        <v>4066</v>
      </c>
      <c r="M1578" s="113" t="s">
        <v>1819</v>
      </c>
      <c r="N1578" s="370"/>
    </row>
    <row r="1579" spans="1:14">
      <c r="A1579" s="113" t="s">
        <v>1820</v>
      </c>
      <c r="B1579" s="113" t="s">
        <v>388</v>
      </c>
      <c r="C1579" s="113">
        <v>57.7</v>
      </c>
      <c r="D1579" s="113">
        <v>57.7</v>
      </c>
      <c r="E1579" s="113">
        <v>53.8</v>
      </c>
      <c r="F1579" s="113">
        <v>54.65</v>
      </c>
      <c r="G1579" s="113">
        <v>54.7</v>
      </c>
      <c r="H1579" s="113">
        <v>56.65</v>
      </c>
      <c r="I1579" s="113">
        <v>38212</v>
      </c>
      <c r="J1579" s="113">
        <v>2105745</v>
      </c>
      <c r="K1579" s="115">
        <v>43399</v>
      </c>
      <c r="L1579" s="113">
        <v>454</v>
      </c>
      <c r="M1579" s="113" t="s">
        <v>1821</v>
      </c>
      <c r="N1579" s="370"/>
    </row>
    <row r="1580" spans="1:14">
      <c r="A1580" s="113" t="s">
        <v>1822</v>
      </c>
      <c r="B1580" s="113" t="s">
        <v>388</v>
      </c>
      <c r="C1580" s="113">
        <v>1979.05</v>
      </c>
      <c r="D1580" s="113">
        <v>2060</v>
      </c>
      <c r="E1580" s="113">
        <v>1941</v>
      </c>
      <c r="F1580" s="113">
        <v>2041.4</v>
      </c>
      <c r="G1580" s="113">
        <v>2040</v>
      </c>
      <c r="H1580" s="113">
        <v>1978.8</v>
      </c>
      <c r="I1580" s="113">
        <v>7452</v>
      </c>
      <c r="J1580" s="113">
        <v>15125528.800000001</v>
      </c>
      <c r="K1580" s="115">
        <v>43399</v>
      </c>
      <c r="L1580" s="113">
        <v>1580</v>
      </c>
      <c r="M1580" s="113" t="s">
        <v>1823</v>
      </c>
      <c r="N1580" s="370"/>
    </row>
    <row r="1581" spans="1:14">
      <c r="A1581" s="113" t="s">
        <v>1824</v>
      </c>
      <c r="B1581" s="113" t="s">
        <v>388</v>
      </c>
      <c r="C1581" s="113">
        <v>765</v>
      </c>
      <c r="D1581" s="113">
        <v>796.9</v>
      </c>
      <c r="E1581" s="113">
        <v>765</v>
      </c>
      <c r="F1581" s="113">
        <v>775.85</v>
      </c>
      <c r="G1581" s="113">
        <v>775</v>
      </c>
      <c r="H1581" s="113">
        <v>771.95</v>
      </c>
      <c r="I1581" s="113">
        <v>1839</v>
      </c>
      <c r="J1581" s="113">
        <v>1438811.35</v>
      </c>
      <c r="K1581" s="115">
        <v>43399</v>
      </c>
      <c r="L1581" s="113">
        <v>470</v>
      </c>
      <c r="M1581" s="113" t="s">
        <v>1825</v>
      </c>
      <c r="N1581" s="370"/>
    </row>
    <row r="1582" spans="1:14">
      <c r="A1582" s="113" t="s">
        <v>162</v>
      </c>
      <c r="B1582" s="113" t="s">
        <v>388</v>
      </c>
      <c r="C1582" s="113">
        <v>523.29999999999995</v>
      </c>
      <c r="D1582" s="113">
        <v>530</v>
      </c>
      <c r="E1582" s="113">
        <v>503.55</v>
      </c>
      <c r="F1582" s="113">
        <v>506.95</v>
      </c>
      <c r="G1582" s="113">
        <v>505</v>
      </c>
      <c r="H1582" s="113">
        <v>526.70000000000005</v>
      </c>
      <c r="I1582" s="113">
        <v>941101</v>
      </c>
      <c r="J1582" s="113">
        <v>489944681.94999999</v>
      </c>
      <c r="K1582" s="115">
        <v>43399</v>
      </c>
      <c r="L1582" s="113">
        <v>24227</v>
      </c>
      <c r="M1582" s="113" t="s">
        <v>1826</v>
      </c>
      <c r="N1582" s="370"/>
    </row>
    <row r="1583" spans="1:14">
      <c r="A1583" s="113" t="s">
        <v>1827</v>
      </c>
      <c r="B1583" s="113" t="s">
        <v>388</v>
      </c>
      <c r="C1583" s="113">
        <v>259</v>
      </c>
      <c r="D1583" s="113">
        <v>259</v>
      </c>
      <c r="E1583" s="113">
        <v>254</v>
      </c>
      <c r="F1583" s="113">
        <v>255.1</v>
      </c>
      <c r="G1583" s="113">
        <v>255</v>
      </c>
      <c r="H1583" s="113">
        <v>255.75</v>
      </c>
      <c r="I1583" s="113">
        <v>8754</v>
      </c>
      <c r="J1583" s="113">
        <v>2238557.0499999998</v>
      </c>
      <c r="K1583" s="115">
        <v>43399</v>
      </c>
      <c r="L1583" s="113">
        <v>576</v>
      </c>
      <c r="M1583" s="113" t="s">
        <v>1828</v>
      </c>
      <c r="N1583" s="370"/>
    </row>
    <row r="1584" spans="1:14">
      <c r="A1584" s="113" t="s">
        <v>1829</v>
      </c>
      <c r="B1584" s="113" t="s">
        <v>388</v>
      </c>
      <c r="C1584" s="113">
        <v>109</v>
      </c>
      <c r="D1584" s="113">
        <v>109</v>
      </c>
      <c r="E1584" s="113">
        <v>101.4</v>
      </c>
      <c r="F1584" s="113">
        <v>104.2</v>
      </c>
      <c r="G1584" s="113">
        <v>104.1</v>
      </c>
      <c r="H1584" s="113">
        <v>107.75</v>
      </c>
      <c r="I1584" s="113">
        <v>12661</v>
      </c>
      <c r="J1584" s="113">
        <v>1317542.8500000001</v>
      </c>
      <c r="K1584" s="115">
        <v>43399</v>
      </c>
      <c r="L1584" s="113">
        <v>344</v>
      </c>
      <c r="M1584" s="113" t="s">
        <v>1830</v>
      </c>
      <c r="N1584" s="370"/>
    </row>
    <row r="1585" spans="1:14">
      <c r="A1585" s="113" t="s">
        <v>1831</v>
      </c>
      <c r="B1585" s="113" t="s">
        <v>388</v>
      </c>
      <c r="C1585" s="113">
        <v>2934</v>
      </c>
      <c r="D1585" s="113">
        <v>2978.4</v>
      </c>
      <c r="E1585" s="113">
        <v>2878</v>
      </c>
      <c r="F1585" s="113">
        <v>2905.3</v>
      </c>
      <c r="G1585" s="113">
        <v>2899</v>
      </c>
      <c r="H1585" s="113">
        <v>2894.1</v>
      </c>
      <c r="I1585" s="113">
        <v>2531</v>
      </c>
      <c r="J1585" s="113">
        <v>7437120.0499999998</v>
      </c>
      <c r="K1585" s="115">
        <v>43399</v>
      </c>
      <c r="L1585" s="113">
        <v>571</v>
      </c>
      <c r="M1585" s="113" t="s">
        <v>1832</v>
      </c>
      <c r="N1585" s="370"/>
    </row>
    <row r="1586" spans="1:14">
      <c r="A1586" s="113" t="s">
        <v>1833</v>
      </c>
      <c r="B1586" s="113" t="s">
        <v>388</v>
      </c>
      <c r="C1586" s="113">
        <v>1813.95</v>
      </c>
      <c r="D1586" s="113">
        <v>1860</v>
      </c>
      <c r="E1586" s="113">
        <v>1800.2</v>
      </c>
      <c r="F1586" s="113">
        <v>1845.85</v>
      </c>
      <c r="G1586" s="113">
        <v>1825</v>
      </c>
      <c r="H1586" s="113">
        <v>1825.1</v>
      </c>
      <c r="I1586" s="113">
        <v>683</v>
      </c>
      <c r="J1586" s="113">
        <v>1253202.95</v>
      </c>
      <c r="K1586" s="115">
        <v>43399</v>
      </c>
      <c r="L1586" s="113">
        <v>199</v>
      </c>
      <c r="M1586" s="113" t="s">
        <v>1834</v>
      </c>
      <c r="N1586" s="370"/>
    </row>
    <row r="1587" spans="1:14">
      <c r="A1587" s="113" t="s">
        <v>1835</v>
      </c>
      <c r="B1587" s="113" t="s">
        <v>388</v>
      </c>
      <c r="C1587" s="113">
        <v>991.65</v>
      </c>
      <c r="D1587" s="113">
        <v>1000</v>
      </c>
      <c r="E1587" s="113">
        <v>960</v>
      </c>
      <c r="F1587" s="113">
        <v>990.15</v>
      </c>
      <c r="G1587" s="113">
        <v>990</v>
      </c>
      <c r="H1587" s="113">
        <v>993.2</v>
      </c>
      <c r="I1587" s="113">
        <v>20344</v>
      </c>
      <c r="J1587" s="113">
        <v>20149767.800000001</v>
      </c>
      <c r="K1587" s="115">
        <v>43399</v>
      </c>
      <c r="L1587" s="113">
        <v>4365</v>
      </c>
      <c r="M1587" s="113" t="s">
        <v>1836</v>
      </c>
      <c r="N1587" s="370"/>
    </row>
    <row r="1588" spans="1:14">
      <c r="A1588" s="113" t="s">
        <v>1837</v>
      </c>
      <c r="B1588" s="113" t="s">
        <v>388</v>
      </c>
      <c r="C1588" s="113">
        <v>253.85</v>
      </c>
      <c r="D1588" s="113">
        <v>255.25</v>
      </c>
      <c r="E1588" s="113">
        <v>248.55</v>
      </c>
      <c r="F1588" s="113">
        <v>250.65</v>
      </c>
      <c r="G1588" s="113">
        <v>250</v>
      </c>
      <c r="H1588" s="113">
        <v>252</v>
      </c>
      <c r="I1588" s="113">
        <v>116345</v>
      </c>
      <c r="J1588" s="113">
        <v>29337055.300000001</v>
      </c>
      <c r="K1588" s="115">
        <v>43399</v>
      </c>
      <c r="L1588" s="113">
        <v>4417</v>
      </c>
      <c r="M1588" s="113" t="s">
        <v>1838</v>
      </c>
      <c r="N1588" s="370"/>
    </row>
    <row r="1589" spans="1:14">
      <c r="A1589" s="113" t="s">
        <v>1839</v>
      </c>
      <c r="B1589" s="113" t="s">
        <v>388</v>
      </c>
      <c r="C1589" s="113">
        <v>6245.75</v>
      </c>
      <c r="D1589" s="113">
        <v>6391.95</v>
      </c>
      <c r="E1589" s="113">
        <v>6245.75</v>
      </c>
      <c r="F1589" s="113">
        <v>6298.95</v>
      </c>
      <c r="G1589" s="113">
        <v>6295</v>
      </c>
      <c r="H1589" s="113">
        <v>6322.4</v>
      </c>
      <c r="I1589" s="113">
        <v>2174</v>
      </c>
      <c r="J1589" s="113">
        <v>13766492.949999999</v>
      </c>
      <c r="K1589" s="115">
        <v>43399</v>
      </c>
      <c r="L1589" s="113">
        <v>925</v>
      </c>
      <c r="M1589" s="113" t="s">
        <v>1840</v>
      </c>
      <c r="N1589" s="370"/>
    </row>
    <row r="1590" spans="1:14">
      <c r="A1590" s="113" t="s">
        <v>1841</v>
      </c>
      <c r="B1590" s="113" t="s">
        <v>388</v>
      </c>
      <c r="C1590" s="113">
        <v>92.6</v>
      </c>
      <c r="D1590" s="113">
        <v>92.6</v>
      </c>
      <c r="E1590" s="113">
        <v>90.2</v>
      </c>
      <c r="F1590" s="113">
        <v>90.85</v>
      </c>
      <c r="G1590" s="113">
        <v>91</v>
      </c>
      <c r="H1590" s="113">
        <v>91.55</v>
      </c>
      <c r="I1590" s="113">
        <v>138733</v>
      </c>
      <c r="J1590" s="113">
        <v>12640041.550000001</v>
      </c>
      <c r="K1590" s="115">
        <v>43399</v>
      </c>
      <c r="L1590" s="113">
        <v>2830</v>
      </c>
      <c r="M1590" s="113" t="s">
        <v>1842</v>
      </c>
      <c r="N1590" s="370"/>
    </row>
    <row r="1591" spans="1:14">
      <c r="A1591" s="113" t="s">
        <v>2898</v>
      </c>
      <c r="B1591" s="113" t="s">
        <v>2767</v>
      </c>
      <c r="C1591" s="113">
        <v>20.8</v>
      </c>
      <c r="D1591" s="113">
        <v>21.5</v>
      </c>
      <c r="E1591" s="113">
        <v>19.95</v>
      </c>
      <c r="F1591" s="113">
        <v>20</v>
      </c>
      <c r="G1591" s="113">
        <v>20.05</v>
      </c>
      <c r="H1591" s="113">
        <v>21</v>
      </c>
      <c r="I1591" s="113">
        <v>6738</v>
      </c>
      <c r="J1591" s="113">
        <v>135091.15</v>
      </c>
      <c r="K1591" s="115">
        <v>43399</v>
      </c>
      <c r="L1591" s="113">
        <v>34</v>
      </c>
      <c r="M1591" s="113" t="s">
        <v>2899</v>
      </c>
      <c r="N1591" s="370"/>
    </row>
    <row r="1592" spans="1:14">
      <c r="A1592" s="113" t="s">
        <v>2159</v>
      </c>
      <c r="B1592" s="113" t="s">
        <v>388</v>
      </c>
      <c r="C1592" s="113">
        <v>34.049999999999997</v>
      </c>
      <c r="D1592" s="113">
        <v>34.9</v>
      </c>
      <c r="E1592" s="113">
        <v>33</v>
      </c>
      <c r="F1592" s="113">
        <v>33.9</v>
      </c>
      <c r="G1592" s="113">
        <v>33</v>
      </c>
      <c r="H1592" s="113">
        <v>34.950000000000003</v>
      </c>
      <c r="I1592" s="113">
        <v>21444</v>
      </c>
      <c r="J1592" s="113">
        <v>728531.9</v>
      </c>
      <c r="K1592" s="115">
        <v>43399</v>
      </c>
      <c r="L1592" s="113">
        <v>624</v>
      </c>
      <c r="M1592" s="113" t="s">
        <v>2160</v>
      </c>
      <c r="N1592" s="370"/>
    </row>
    <row r="1593" spans="1:14">
      <c r="A1593" s="113" t="s">
        <v>1955</v>
      </c>
      <c r="B1593" s="113" t="s">
        <v>388</v>
      </c>
      <c r="C1593" s="113">
        <v>494.85</v>
      </c>
      <c r="D1593" s="113">
        <v>520</v>
      </c>
      <c r="E1593" s="113">
        <v>491.45</v>
      </c>
      <c r="F1593" s="113">
        <v>511.85</v>
      </c>
      <c r="G1593" s="113">
        <v>515</v>
      </c>
      <c r="H1593" s="113">
        <v>490.45</v>
      </c>
      <c r="I1593" s="113">
        <v>9345</v>
      </c>
      <c r="J1593" s="113">
        <v>4780098.75</v>
      </c>
      <c r="K1593" s="115">
        <v>43399</v>
      </c>
      <c r="L1593" s="113">
        <v>854</v>
      </c>
      <c r="M1593" s="113" t="s">
        <v>1956</v>
      </c>
      <c r="N1593" s="370"/>
    </row>
    <row r="1594" spans="1:14">
      <c r="A1594" s="113" t="s">
        <v>1843</v>
      </c>
      <c r="B1594" s="113" t="s">
        <v>388</v>
      </c>
      <c r="C1594" s="113">
        <v>37.35</v>
      </c>
      <c r="D1594" s="113">
        <v>37.35</v>
      </c>
      <c r="E1594" s="113">
        <v>34.65</v>
      </c>
      <c r="F1594" s="113">
        <v>35.549999999999997</v>
      </c>
      <c r="G1594" s="113">
        <v>35.549999999999997</v>
      </c>
      <c r="H1594" s="113">
        <v>36.450000000000003</v>
      </c>
      <c r="I1594" s="113">
        <v>2774</v>
      </c>
      <c r="J1594" s="113">
        <v>98595.25</v>
      </c>
      <c r="K1594" s="115">
        <v>43399</v>
      </c>
      <c r="L1594" s="113">
        <v>23</v>
      </c>
      <c r="M1594" s="113" t="s">
        <v>1844</v>
      </c>
      <c r="N1594" s="370"/>
    </row>
    <row r="1595" spans="1:14">
      <c r="A1595" s="113" t="s">
        <v>1845</v>
      </c>
      <c r="B1595" s="113" t="s">
        <v>388</v>
      </c>
      <c r="C1595" s="113">
        <v>120.1</v>
      </c>
      <c r="D1595" s="113">
        <v>121.5</v>
      </c>
      <c r="E1595" s="113">
        <v>116.3</v>
      </c>
      <c r="F1595" s="113">
        <v>118.5</v>
      </c>
      <c r="G1595" s="113">
        <v>119</v>
      </c>
      <c r="H1595" s="113">
        <v>119.6</v>
      </c>
      <c r="I1595" s="113">
        <v>668957</v>
      </c>
      <c r="J1595" s="113">
        <v>79796053.549999997</v>
      </c>
      <c r="K1595" s="115">
        <v>43399</v>
      </c>
      <c r="L1595" s="113">
        <v>7578</v>
      </c>
      <c r="M1595" s="113" t="s">
        <v>1846</v>
      </c>
      <c r="N1595" s="370"/>
    </row>
    <row r="1596" spans="1:14">
      <c r="A1596" s="113" t="s">
        <v>1847</v>
      </c>
      <c r="B1596" s="113" t="s">
        <v>388</v>
      </c>
      <c r="C1596" s="113">
        <v>110.15</v>
      </c>
      <c r="D1596" s="113">
        <v>118</v>
      </c>
      <c r="E1596" s="113">
        <v>109.5</v>
      </c>
      <c r="F1596" s="113">
        <v>115.95</v>
      </c>
      <c r="G1596" s="113">
        <v>115</v>
      </c>
      <c r="H1596" s="113">
        <v>110.2</v>
      </c>
      <c r="I1596" s="113">
        <v>492323</v>
      </c>
      <c r="J1596" s="113">
        <v>55573943.450000003</v>
      </c>
      <c r="K1596" s="115">
        <v>43399</v>
      </c>
      <c r="L1596" s="113">
        <v>5796</v>
      </c>
      <c r="M1596" s="113" t="s">
        <v>1848</v>
      </c>
      <c r="N1596" s="370"/>
    </row>
    <row r="1597" spans="1:14">
      <c r="A1597" s="113" t="s">
        <v>3021</v>
      </c>
      <c r="B1597" s="113" t="s">
        <v>388</v>
      </c>
      <c r="C1597" s="113">
        <v>141.15</v>
      </c>
      <c r="D1597" s="113">
        <v>155</v>
      </c>
      <c r="E1597" s="113">
        <v>141.15</v>
      </c>
      <c r="F1597" s="113">
        <v>147.4</v>
      </c>
      <c r="G1597" s="113">
        <v>155</v>
      </c>
      <c r="H1597" s="113">
        <v>154.15</v>
      </c>
      <c r="I1597" s="113">
        <v>15</v>
      </c>
      <c r="J1597" s="113">
        <v>2167.35</v>
      </c>
      <c r="K1597" s="115">
        <v>43399</v>
      </c>
      <c r="L1597" s="113">
        <v>5</v>
      </c>
      <c r="M1597" s="113" t="s">
        <v>3022</v>
      </c>
      <c r="N1597" s="370"/>
    </row>
    <row r="1598" spans="1:14">
      <c r="A1598" s="113" t="s">
        <v>1849</v>
      </c>
      <c r="B1598" s="113" t="s">
        <v>388</v>
      </c>
      <c r="C1598" s="113">
        <v>57.8</v>
      </c>
      <c r="D1598" s="113">
        <v>59.55</v>
      </c>
      <c r="E1598" s="113">
        <v>56.65</v>
      </c>
      <c r="F1598" s="113">
        <v>58.9</v>
      </c>
      <c r="G1598" s="113">
        <v>58.85</v>
      </c>
      <c r="H1598" s="113">
        <v>57.55</v>
      </c>
      <c r="I1598" s="113">
        <v>710888</v>
      </c>
      <c r="J1598" s="113">
        <v>41704406.299999997</v>
      </c>
      <c r="K1598" s="115">
        <v>43399</v>
      </c>
      <c r="L1598" s="113">
        <v>7614</v>
      </c>
      <c r="M1598" s="113" t="s">
        <v>1850</v>
      </c>
      <c r="N1598" s="370"/>
    </row>
    <row r="1599" spans="1:14">
      <c r="A1599" s="113" t="s">
        <v>1851</v>
      </c>
      <c r="B1599" s="113" t="s">
        <v>388</v>
      </c>
      <c r="C1599" s="113">
        <v>2772.7</v>
      </c>
      <c r="D1599" s="113">
        <v>2889.95</v>
      </c>
      <c r="E1599" s="113">
        <v>2772.7</v>
      </c>
      <c r="F1599" s="113">
        <v>2832.2</v>
      </c>
      <c r="G1599" s="113">
        <v>2880</v>
      </c>
      <c r="H1599" s="113">
        <v>2857.3</v>
      </c>
      <c r="I1599" s="113">
        <v>413</v>
      </c>
      <c r="J1599" s="113">
        <v>1177693.8500000001</v>
      </c>
      <c r="K1599" s="115">
        <v>43399</v>
      </c>
      <c r="L1599" s="113">
        <v>162</v>
      </c>
      <c r="M1599" s="113" t="s">
        <v>1852</v>
      </c>
      <c r="N1599" s="370"/>
    </row>
    <row r="1600" spans="1:14">
      <c r="A1600" s="113" t="s">
        <v>1853</v>
      </c>
      <c r="B1600" s="113" t="s">
        <v>388</v>
      </c>
      <c r="C1600" s="113">
        <v>1039</v>
      </c>
      <c r="D1600" s="113">
        <v>1054.95</v>
      </c>
      <c r="E1600" s="113">
        <v>1015.6</v>
      </c>
      <c r="F1600" s="113">
        <v>1021.65</v>
      </c>
      <c r="G1600" s="113">
        <v>1016.15</v>
      </c>
      <c r="H1600" s="113">
        <v>1040.8499999999999</v>
      </c>
      <c r="I1600" s="113">
        <v>1162</v>
      </c>
      <c r="J1600" s="113">
        <v>1193651.3</v>
      </c>
      <c r="K1600" s="115">
        <v>43399</v>
      </c>
      <c r="L1600" s="113">
        <v>262</v>
      </c>
      <c r="M1600" s="113" t="s">
        <v>1854</v>
      </c>
      <c r="N1600" s="370"/>
    </row>
    <row r="1601" spans="1:14">
      <c r="A1601" s="113" t="s">
        <v>1855</v>
      </c>
      <c r="B1601" s="113" t="s">
        <v>388</v>
      </c>
      <c r="C1601" s="113">
        <v>1391</v>
      </c>
      <c r="D1601" s="113">
        <v>1403.55</v>
      </c>
      <c r="E1601" s="113">
        <v>1323.9</v>
      </c>
      <c r="F1601" s="113">
        <v>1345.65</v>
      </c>
      <c r="G1601" s="113">
        <v>1350</v>
      </c>
      <c r="H1601" s="113">
        <v>1409.9</v>
      </c>
      <c r="I1601" s="113">
        <v>36274</v>
      </c>
      <c r="J1601" s="113">
        <v>49762193.950000003</v>
      </c>
      <c r="K1601" s="115">
        <v>43399</v>
      </c>
      <c r="L1601" s="113">
        <v>4440</v>
      </c>
      <c r="M1601" s="113" t="s">
        <v>1856</v>
      </c>
      <c r="N1601" s="370"/>
    </row>
    <row r="1602" spans="1:14">
      <c r="A1602" s="113" t="s">
        <v>2759</v>
      </c>
      <c r="B1602" s="113" t="s">
        <v>388</v>
      </c>
      <c r="C1602" s="113">
        <v>50</v>
      </c>
      <c r="D1602" s="113">
        <v>52.8</v>
      </c>
      <c r="E1602" s="113">
        <v>48.4</v>
      </c>
      <c r="F1602" s="113">
        <v>49.8</v>
      </c>
      <c r="G1602" s="113">
        <v>49.25</v>
      </c>
      <c r="H1602" s="113">
        <v>49.95</v>
      </c>
      <c r="I1602" s="113">
        <v>2140</v>
      </c>
      <c r="J1602" s="113">
        <v>105718.7</v>
      </c>
      <c r="K1602" s="115">
        <v>43399</v>
      </c>
      <c r="L1602" s="113">
        <v>67</v>
      </c>
      <c r="M1602" s="113" t="s">
        <v>2760</v>
      </c>
      <c r="N1602" s="370"/>
    </row>
    <row r="1603" spans="1:14">
      <c r="A1603" s="113" t="s">
        <v>1857</v>
      </c>
      <c r="B1603" s="113" t="s">
        <v>388</v>
      </c>
      <c r="C1603" s="113">
        <v>64.3</v>
      </c>
      <c r="D1603" s="113">
        <v>64.7</v>
      </c>
      <c r="E1603" s="113">
        <v>61.75</v>
      </c>
      <c r="F1603" s="113">
        <v>62.6</v>
      </c>
      <c r="G1603" s="113">
        <v>64</v>
      </c>
      <c r="H1603" s="113">
        <v>63.3</v>
      </c>
      <c r="I1603" s="113">
        <v>167657</v>
      </c>
      <c r="J1603" s="113">
        <v>10629661.050000001</v>
      </c>
      <c r="K1603" s="115">
        <v>43399</v>
      </c>
      <c r="L1603" s="113">
        <v>1096</v>
      </c>
      <c r="M1603" s="113" t="s">
        <v>1858</v>
      </c>
      <c r="N1603" s="370"/>
    </row>
    <row r="1604" spans="1:14">
      <c r="A1604" s="113" t="s">
        <v>3484</v>
      </c>
      <c r="B1604" s="113" t="s">
        <v>388</v>
      </c>
      <c r="C1604" s="113">
        <v>1.45</v>
      </c>
      <c r="D1604" s="113">
        <v>1.55</v>
      </c>
      <c r="E1604" s="113">
        <v>1.45</v>
      </c>
      <c r="F1604" s="113">
        <v>1.5</v>
      </c>
      <c r="G1604" s="113">
        <v>1.5</v>
      </c>
      <c r="H1604" s="113">
        <v>1.5</v>
      </c>
      <c r="I1604" s="113">
        <v>108638</v>
      </c>
      <c r="J1604" s="113">
        <v>162976.95000000001</v>
      </c>
      <c r="K1604" s="115">
        <v>43399</v>
      </c>
      <c r="L1604" s="113">
        <v>37</v>
      </c>
      <c r="M1604" s="113" t="s">
        <v>3485</v>
      </c>
      <c r="N1604" s="370"/>
    </row>
    <row r="1605" spans="1:14">
      <c r="A1605" s="113" t="s">
        <v>3547</v>
      </c>
      <c r="B1605" s="113" t="s">
        <v>2767</v>
      </c>
      <c r="C1605" s="113">
        <v>59.55</v>
      </c>
      <c r="D1605" s="113">
        <v>59.55</v>
      </c>
      <c r="E1605" s="113">
        <v>59.55</v>
      </c>
      <c r="F1605" s="113">
        <v>59.55</v>
      </c>
      <c r="G1605" s="113">
        <v>59.55</v>
      </c>
      <c r="H1605" s="113">
        <v>62.65</v>
      </c>
      <c r="I1605" s="113">
        <v>5</v>
      </c>
      <c r="J1605" s="113">
        <v>297.75</v>
      </c>
      <c r="K1605" s="115">
        <v>43399</v>
      </c>
      <c r="L1605" s="113">
        <v>1</v>
      </c>
      <c r="M1605" s="113" t="s">
        <v>3548</v>
      </c>
      <c r="N1605" s="370"/>
    </row>
    <row r="1606" spans="1:14">
      <c r="A1606" s="113" t="s">
        <v>163</v>
      </c>
      <c r="B1606" s="113" t="s">
        <v>388</v>
      </c>
      <c r="C1606" s="113">
        <v>318.8</v>
      </c>
      <c r="D1606" s="113">
        <v>322.5</v>
      </c>
      <c r="E1606" s="113">
        <v>316</v>
      </c>
      <c r="F1606" s="113">
        <v>320.60000000000002</v>
      </c>
      <c r="G1606" s="113">
        <v>318.5</v>
      </c>
      <c r="H1606" s="113">
        <v>318.55</v>
      </c>
      <c r="I1606" s="113">
        <v>4427137</v>
      </c>
      <c r="J1606" s="113">
        <v>1410696295.5</v>
      </c>
      <c r="K1606" s="115">
        <v>43399</v>
      </c>
      <c r="L1606" s="113">
        <v>86111</v>
      </c>
      <c r="M1606" s="113" t="s">
        <v>1859</v>
      </c>
      <c r="N1606" s="370"/>
    </row>
    <row r="1607" spans="1:14">
      <c r="A1607" s="113" t="s">
        <v>164</v>
      </c>
      <c r="B1607" s="113" t="s">
        <v>388</v>
      </c>
      <c r="C1607" s="113">
        <v>459.8</v>
      </c>
      <c r="D1607" s="113">
        <v>463.7</v>
      </c>
      <c r="E1607" s="113">
        <v>437.45</v>
      </c>
      <c r="F1607" s="113">
        <v>446.3</v>
      </c>
      <c r="G1607" s="113">
        <v>445</v>
      </c>
      <c r="H1607" s="113">
        <v>462.3</v>
      </c>
      <c r="I1607" s="113">
        <v>1512251</v>
      </c>
      <c r="J1607" s="113">
        <v>680530773.85000002</v>
      </c>
      <c r="K1607" s="115">
        <v>43399</v>
      </c>
      <c r="L1607" s="113">
        <v>23900</v>
      </c>
      <c r="M1607" s="113" t="s">
        <v>1860</v>
      </c>
      <c r="N1607" s="370"/>
    </row>
    <row r="1608" spans="1:14">
      <c r="A1608" s="113" t="s">
        <v>1861</v>
      </c>
      <c r="B1608" s="113" t="s">
        <v>388</v>
      </c>
      <c r="C1608" s="113">
        <v>267.2</v>
      </c>
      <c r="D1608" s="113">
        <v>271.89999999999998</v>
      </c>
      <c r="E1608" s="113">
        <v>267.2</v>
      </c>
      <c r="F1608" s="113">
        <v>267.60000000000002</v>
      </c>
      <c r="G1608" s="113">
        <v>267.25</v>
      </c>
      <c r="H1608" s="113">
        <v>267.95</v>
      </c>
      <c r="I1608" s="113">
        <v>18610</v>
      </c>
      <c r="J1608" s="113">
        <v>5019435.3</v>
      </c>
      <c r="K1608" s="115">
        <v>43399</v>
      </c>
      <c r="L1608" s="113">
        <v>616</v>
      </c>
      <c r="M1608" s="113" t="s">
        <v>1862</v>
      </c>
      <c r="N1608" s="370"/>
    </row>
    <row r="1609" spans="1:14">
      <c r="A1609" s="113" t="s">
        <v>3627</v>
      </c>
      <c r="B1609" s="113" t="s">
        <v>2767</v>
      </c>
      <c r="C1609" s="113">
        <v>4.1500000000000004</v>
      </c>
      <c r="D1609" s="113">
        <v>4.1500000000000004</v>
      </c>
      <c r="E1609" s="113">
        <v>3.8</v>
      </c>
      <c r="F1609" s="113">
        <v>3.8</v>
      </c>
      <c r="G1609" s="113">
        <v>3.8</v>
      </c>
      <c r="H1609" s="113">
        <v>4</v>
      </c>
      <c r="I1609" s="113">
        <v>1573</v>
      </c>
      <c r="J1609" s="113">
        <v>5979.75</v>
      </c>
      <c r="K1609" s="115">
        <v>43399</v>
      </c>
      <c r="L1609" s="113">
        <v>8</v>
      </c>
      <c r="M1609" s="113" t="s">
        <v>3628</v>
      </c>
      <c r="N1609" s="370"/>
    </row>
    <row r="1610" spans="1:14">
      <c r="A1610" s="113" t="s">
        <v>1863</v>
      </c>
      <c r="B1610" s="113" t="s">
        <v>388</v>
      </c>
      <c r="C1610" s="113">
        <v>342.5</v>
      </c>
      <c r="D1610" s="113">
        <v>349</v>
      </c>
      <c r="E1610" s="113">
        <v>336.2</v>
      </c>
      <c r="F1610" s="113">
        <v>345.8</v>
      </c>
      <c r="G1610" s="113">
        <v>347.95</v>
      </c>
      <c r="H1610" s="113">
        <v>341.15</v>
      </c>
      <c r="I1610" s="113">
        <v>96068</v>
      </c>
      <c r="J1610" s="113">
        <v>33049744.75</v>
      </c>
      <c r="K1610" s="115">
        <v>43399</v>
      </c>
      <c r="L1610" s="113">
        <v>2703</v>
      </c>
      <c r="M1610" s="113" t="s">
        <v>1864</v>
      </c>
      <c r="N1610" s="370"/>
    </row>
    <row r="1611" spans="1:14">
      <c r="A1611" s="113" t="s">
        <v>1865</v>
      </c>
      <c r="B1611" s="113" t="s">
        <v>388</v>
      </c>
      <c r="C1611" s="113">
        <v>37.15</v>
      </c>
      <c r="D1611" s="113">
        <v>38</v>
      </c>
      <c r="E1611" s="113">
        <v>37.1</v>
      </c>
      <c r="F1611" s="113">
        <v>37.65</v>
      </c>
      <c r="G1611" s="113">
        <v>38</v>
      </c>
      <c r="H1611" s="113">
        <v>37</v>
      </c>
      <c r="I1611" s="113">
        <v>2749</v>
      </c>
      <c r="J1611" s="113">
        <v>103206.6</v>
      </c>
      <c r="K1611" s="115">
        <v>43399</v>
      </c>
      <c r="L1611" s="113">
        <v>44</v>
      </c>
      <c r="M1611" s="113" t="s">
        <v>1866</v>
      </c>
      <c r="N1611" s="370"/>
    </row>
    <row r="1612" spans="1:14">
      <c r="A1612" s="113" t="s">
        <v>3629</v>
      </c>
      <c r="B1612" s="113" t="s">
        <v>2767</v>
      </c>
      <c r="C1612" s="113">
        <v>1.05</v>
      </c>
      <c r="D1612" s="113">
        <v>1.1000000000000001</v>
      </c>
      <c r="E1612" s="113">
        <v>1.05</v>
      </c>
      <c r="F1612" s="113">
        <v>1.05</v>
      </c>
      <c r="G1612" s="113">
        <v>1.1000000000000001</v>
      </c>
      <c r="H1612" s="113">
        <v>1.05</v>
      </c>
      <c r="I1612" s="113">
        <v>5340</v>
      </c>
      <c r="J1612" s="113">
        <v>5757</v>
      </c>
      <c r="K1612" s="115">
        <v>43399</v>
      </c>
      <c r="L1612" s="113">
        <v>8</v>
      </c>
      <c r="M1612" s="113" t="s">
        <v>3630</v>
      </c>
      <c r="N1612" s="370"/>
    </row>
    <row r="1613" spans="1:14">
      <c r="A1613" s="113" t="s">
        <v>2640</v>
      </c>
      <c r="B1613" s="113" t="s">
        <v>388</v>
      </c>
      <c r="C1613" s="113">
        <v>38.5</v>
      </c>
      <c r="D1613" s="113">
        <v>40.700000000000003</v>
      </c>
      <c r="E1613" s="113">
        <v>38.15</v>
      </c>
      <c r="F1613" s="113">
        <v>39.9</v>
      </c>
      <c r="G1613" s="113">
        <v>39.9</v>
      </c>
      <c r="H1613" s="113">
        <v>39.049999999999997</v>
      </c>
      <c r="I1613" s="113">
        <v>322</v>
      </c>
      <c r="J1613" s="113">
        <v>12946.85</v>
      </c>
      <c r="K1613" s="115">
        <v>43399</v>
      </c>
      <c r="L1613" s="113">
        <v>13</v>
      </c>
      <c r="M1613" s="113" t="s">
        <v>2641</v>
      </c>
      <c r="N1613" s="370"/>
    </row>
    <row r="1614" spans="1:14">
      <c r="A1614" s="113" t="s">
        <v>165</v>
      </c>
      <c r="B1614" s="113" t="s">
        <v>388</v>
      </c>
      <c r="C1614" s="113">
        <v>178.55</v>
      </c>
      <c r="D1614" s="113">
        <v>191.65</v>
      </c>
      <c r="E1614" s="113">
        <v>168.6</v>
      </c>
      <c r="F1614" s="113">
        <v>180.7</v>
      </c>
      <c r="G1614" s="113">
        <v>181.2</v>
      </c>
      <c r="H1614" s="113">
        <v>198.35</v>
      </c>
      <c r="I1614" s="113">
        <v>95760078</v>
      </c>
      <c r="J1614" s="113">
        <v>17728004758.099998</v>
      </c>
      <c r="K1614" s="115">
        <v>43399</v>
      </c>
      <c r="L1614" s="113">
        <v>573048</v>
      </c>
      <c r="M1614" s="113" t="s">
        <v>2280</v>
      </c>
      <c r="N1614" s="370"/>
    </row>
    <row r="1615" spans="1:14">
      <c r="A1615" s="113" t="s">
        <v>166</v>
      </c>
      <c r="B1615" s="113" t="s">
        <v>388</v>
      </c>
      <c r="C1615" s="113">
        <v>433</v>
      </c>
      <c r="D1615" s="113">
        <v>433.1</v>
      </c>
      <c r="E1615" s="113">
        <v>415.85</v>
      </c>
      <c r="F1615" s="113">
        <v>421.7</v>
      </c>
      <c r="G1615" s="113">
        <v>420.5</v>
      </c>
      <c r="H1615" s="113">
        <v>432.45</v>
      </c>
      <c r="I1615" s="113">
        <v>2739983</v>
      </c>
      <c r="J1615" s="113">
        <v>1154430282.25</v>
      </c>
      <c r="K1615" s="115">
        <v>43399</v>
      </c>
      <c r="L1615" s="113">
        <v>83413</v>
      </c>
      <c r="M1615" s="113" t="s">
        <v>1867</v>
      </c>
      <c r="N1615" s="370"/>
    </row>
    <row r="1616" spans="1:14">
      <c r="A1616" s="113" t="s">
        <v>1868</v>
      </c>
      <c r="B1616" s="113" t="s">
        <v>388</v>
      </c>
      <c r="C1616" s="113">
        <v>38.9</v>
      </c>
      <c r="D1616" s="113">
        <v>38.9</v>
      </c>
      <c r="E1616" s="113">
        <v>37.6</v>
      </c>
      <c r="F1616" s="113">
        <v>38.549999999999997</v>
      </c>
      <c r="G1616" s="113">
        <v>38.5</v>
      </c>
      <c r="H1616" s="113">
        <v>38.75</v>
      </c>
      <c r="I1616" s="113">
        <v>122078</v>
      </c>
      <c r="J1616" s="113">
        <v>4670542.7</v>
      </c>
      <c r="K1616" s="115">
        <v>43399</v>
      </c>
      <c r="L1616" s="113">
        <v>1881</v>
      </c>
      <c r="M1616" s="113" t="s">
        <v>1869</v>
      </c>
      <c r="N1616" s="370"/>
    </row>
    <row r="1617" spans="1:14">
      <c r="A1617" s="113" t="s">
        <v>1870</v>
      </c>
      <c r="B1617" s="113" t="s">
        <v>388</v>
      </c>
      <c r="C1617" s="113">
        <v>23.5</v>
      </c>
      <c r="D1617" s="113">
        <v>25.1</v>
      </c>
      <c r="E1617" s="113">
        <v>22.85</v>
      </c>
      <c r="F1617" s="113">
        <v>24.1</v>
      </c>
      <c r="G1617" s="113">
        <v>24.15</v>
      </c>
      <c r="H1617" s="113">
        <v>23.35</v>
      </c>
      <c r="I1617" s="113">
        <v>346274</v>
      </c>
      <c r="J1617" s="113">
        <v>8352894.25</v>
      </c>
      <c r="K1617" s="115">
        <v>43399</v>
      </c>
      <c r="L1617" s="113">
        <v>2165</v>
      </c>
      <c r="M1617" s="113" t="s">
        <v>2328</v>
      </c>
      <c r="N1617" s="370"/>
    </row>
    <row r="1618" spans="1:14">
      <c r="A1618" s="113" t="s">
        <v>2900</v>
      </c>
      <c r="B1618" s="113" t="s">
        <v>2767</v>
      </c>
      <c r="C1618" s="113">
        <v>0.75</v>
      </c>
      <c r="D1618" s="113">
        <v>0.85</v>
      </c>
      <c r="E1618" s="113">
        <v>0.75</v>
      </c>
      <c r="F1618" s="113">
        <v>0.85</v>
      </c>
      <c r="G1618" s="113">
        <v>0.85</v>
      </c>
      <c r="H1618" s="113">
        <v>0.8</v>
      </c>
      <c r="I1618" s="113">
        <v>40508</v>
      </c>
      <c r="J1618" s="113">
        <v>34263.35</v>
      </c>
      <c r="K1618" s="115">
        <v>43399</v>
      </c>
      <c r="L1618" s="113">
        <v>37</v>
      </c>
      <c r="M1618" s="113" t="s">
        <v>2901</v>
      </c>
      <c r="N1618" s="370"/>
    </row>
    <row r="1619" spans="1:14">
      <c r="A1619" s="113" t="s">
        <v>2902</v>
      </c>
      <c r="B1619" s="113" t="s">
        <v>388</v>
      </c>
      <c r="C1619" s="113">
        <v>38.950000000000003</v>
      </c>
      <c r="D1619" s="113">
        <v>39.6</v>
      </c>
      <c r="E1619" s="113">
        <v>37.75</v>
      </c>
      <c r="F1619" s="113">
        <v>39.6</v>
      </c>
      <c r="G1619" s="113">
        <v>39.6</v>
      </c>
      <c r="H1619" s="113">
        <v>39.700000000000003</v>
      </c>
      <c r="I1619" s="113">
        <v>786</v>
      </c>
      <c r="J1619" s="113">
        <v>30616.65</v>
      </c>
      <c r="K1619" s="115">
        <v>43399</v>
      </c>
      <c r="L1619" s="113">
        <v>6</v>
      </c>
      <c r="M1619" s="113" t="s">
        <v>2903</v>
      </c>
      <c r="N1619" s="370"/>
    </row>
    <row r="1620" spans="1:14">
      <c r="A1620" s="113" t="s">
        <v>1871</v>
      </c>
      <c r="B1620" s="113" t="s">
        <v>388</v>
      </c>
      <c r="C1620" s="113">
        <v>223.4</v>
      </c>
      <c r="D1620" s="113">
        <v>232.55</v>
      </c>
      <c r="E1620" s="113">
        <v>219.15</v>
      </c>
      <c r="F1620" s="113">
        <v>223.65</v>
      </c>
      <c r="G1620" s="113">
        <v>227.35</v>
      </c>
      <c r="H1620" s="113">
        <v>221.45</v>
      </c>
      <c r="I1620" s="113">
        <v>107156</v>
      </c>
      <c r="J1620" s="113">
        <v>24308864.850000001</v>
      </c>
      <c r="K1620" s="115">
        <v>43399</v>
      </c>
      <c r="L1620" s="113">
        <v>4766</v>
      </c>
      <c r="M1620" s="113" t="s">
        <v>3026</v>
      </c>
      <c r="N1620" s="370"/>
    </row>
    <row r="1621" spans="1:14">
      <c r="A1621" s="113" t="s">
        <v>1872</v>
      </c>
      <c r="B1621" s="113" t="s">
        <v>388</v>
      </c>
      <c r="C1621" s="113">
        <v>58.95</v>
      </c>
      <c r="D1621" s="113">
        <v>58.95</v>
      </c>
      <c r="E1621" s="113">
        <v>55.2</v>
      </c>
      <c r="F1621" s="113">
        <v>55.85</v>
      </c>
      <c r="G1621" s="113">
        <v>55.5</v>
      </c>
      <c r="H1621" s="113">
        <v>56.25</v>
      </c>
      <c r="I1621" s="113">
        <v>34773</v>
      </c>
      <c r="J1621" s="113">
        <v>1956755.65</v>
      </c>
      <c r="K1621" s="115">
        <v>43399</v>
      </c>
      <c r="L1621" s="113">
        <v>363</v>
      </c>
      <c r="M1621" s="113" t="s">
        <v>1873</v>
      </c>
      <c r="N1621" s="370"/>
    </row>
    <row r="1622" spans="1:14">
      <c r="A1622" s="113" t="s">
        <v>1874</v>
      </c>
      <c r="B1622" s="113" t="s">
        <v>388</v>
      </c>
      <c r="C1622" s="113">
        <v>7.3</v>
      </c>
      <c r="D1622" s="113">
        <v>7.4</v>
      </c>
      <c r="E1622" s="113">
        <v>7</v>
      </c>
      <c r="F1622" s="113">
        <v>7.2</v>
      </c>
      <c r="G1622" s="113">
        <v>7.25</v>
      </c>
      <c r="H1622" s="113">
        <v>7.4</v>
      </c>
      <c r="I1622" s="113">
        <v>18796</v>
      </c>
      <c r="J1622" s="113">
        <v>134974.9</v>
      </c>
      <c r="K1622" s="115">
        <v>43399</v>
      </c>
      <c r="L1622" s="113">
        <v>107</v>
      </c>
      <c r="M1622" s="113" t="s">
        <v>1875</v>
      </c>
      <c r="N1622" s="370"/>
    </row>
    <row r="1623" spans="1:14">
      <c r="A1623" s="113" t="s">
        <v>1951</v>
      </c>
      <c r="B1623" s="113" t="s">
        <v>388</v>
      </c>
      <c r="C1623" s="113">
        <v>141.69999999999999</v>
      </c>
      <c r="D1623" s="113">
        <v>144</v>
      </c>
      <c r="E1623" s="113">
        <v>137.15</v>
      </c>
      <c r="F1623" s="113">
        <v>139</v>
      </c>
      <c r="G1623" s="113">
        <v>139</v>
      </c>
      <c r="H1623" s="113">
        <v>139.65</v>
      </c>
      <c r="I1623" s="113">
        <v>558</v>
      </c>
      <c r="J1623" s="113">
        <v>78132.7</v>
      </c>
      <c r="K1623" s="115">
        <v>43399</v>
      </c>
      <c r="L1623" s="113">
        <v>24</v>
      </c>
      <c r="M1623" s="113" t="s">
        <v>1952</v>
      </c>
      <c r="N1623" s="370"/>
    </row>
    <row r="1624" spans="1:14">
      <c r="A1624" s="113" t="s">
        <v>2656</v>
      </c>
      <c r="B1624" s="113" t="s">
        <v>388</v>
      </c>
      <c r="C1624" s="113">
        <v>39.049999999999997</v>
      </c>
      <c r="D1624" s="113">
        <v>39.049999999999997</v>
      </c>
      <c r="E1624" s="113">
        <v>36.6</v>
      </c>
      <c r="F1624" s="113">
        <v>37.049999999999997</v>
      </c>
      <c r="G1624" s="113">
        <v>37.049999999999997</v>
      </c>
      <c r="H1624" s="113">
        <v>38.85</v>
      </c>
      <c r="I1624" s="113">
        <v>176</v>
      </c>
      <c r="J1624" s="113">
        <v>6526.5</v>
      </c>
      <c r="K1624" s="115">
        <v>43399</v>
      </c>
      <c r="L1624" s="113">
        <v>5</v>
      </c>
      <c r="M1624" s="113" t="s">
        <v>2657</v>
      </c>
      <c r="N1624" s="370"/>
    </row>
    <row r="1625" spans="1:14">
      <c r="A1625" s="113" t="s">
        <v>1876</v>
      </c>
      <c r="B1625" s="113" t="s">
        <v>388</v>
      </c>
      <c r="C1625" s="113">
        <v>212.55</v>
      </c>
      <c r="D1625" s="113">
        <v>224.65</v>
      </c>
      <c r="E1625" s="113">
        <v>211.2</v>
      </c>
      <c r="F1625" s="113">
        <v>221.15</v>
      </c>
      <c r="G1625" s="113">
        <v>221.9</v>
      </c>
      <c r="H1625" s="113">
        <v>213.85</v>
      </c>
      <c r="I1625" s="113">
        <v>22967</v>
      </c>
      <c r="J1625" s="113">
        <v>5036730.75</v>
      </c>
      <c r="K1625" s="115">
        <v>43399</v>
      </c>
      <c r="L1625" s="113">
        <v>1008</v>
      </c>
      <c r="M1625" s="113" t="s">
        <v>1877</v>
      </c>
      <c r="N1625" s="370"/>
    </row>
    <row r="1626" spans="1:14">
      <c r="A1626" s="113" t="s">
        <v>1878</v>
      </c>
      <c r="B1626" s="113" t="s">
        <v>388</v>
      </c>
      <c r="C1626" s="113">
        <v>100.05</v>
      </c>
      <c r="D1626" s="113">
        <v>102</v>
      </c>
      <c r="E1626" s="113">
        <v>99</v>
      </c>
      <c r="F1626" s="113">
        <v>99.75</v>
      </c>
      <c r="G1626" s="113">
        <v>99.8</v>
      </c>
      <c r="H1626" s="113">
        <v>101.3</v>
      </c>
      <c r="I1626" s="113">
        <v>33372</v>
      </c>
      <c r="J1626" s="113">
        <v>3352544.75</v>
      </c>
      <c r="K1626" s="115">
        <v>43399</v>
      </c>
      <c r="L1626" s="113">
        <v>484</v>
      </c>
      <c r="M1626" s="113" t="s">
        <v>1879</v>
      </c>
      <c r="N1626" s="370"/>
    </row>
    <row r="1627" spans="1:14">
      <c r="A1627" s="113" t="s">
        <v>1880</v>
      </c>
      <c r="B1627" s="113" t="s">
        <v>388</v>
      </c>
      <c r="C1627" s="113">
        <v>1188.2</v>
      </c>
      <c r="D1627" s="113">
        <v>1198.8</v>
      </c>
      <c r="E1627" s="113">
        <v>1135</v>
      </c>
      <c r="F1627" s="113">
        <v>1146.1500000000001</v>
      </c>
      <c r="G1627" s="113">
        <v>1136.1500000000001</v>
      </c>
      <c r="H1627" s="113">
        <v>1186.1500000000001</v>
      </c>
      <c r="I1627" s="113">
        <v>19813</v>
      </c>
      <c r="J1627" s="113">
        <v>22958777.199999999</v>
      </c>
      <c r="K1627" s="115">
        <v>43399</v>
      </c>
      <c r="L1627" s="113">
        <v>2401</v>
      </c>
      <c r="M1627" s="113" t="s">
        <v>1881</v>
      </c>
      <c r="N1627" s="370"/>
    </row>
    <row r="1628" spans="1:14">
      <c r="A1628" s="113" t="s">
        <v>2904</v>
      </c>
      <c r="B1628" s="113" t="s">
        <v>2767</v>
      </c>
      <c r="C1628" s="113">
        <v>0.75</v>
      </c>
      <c r="D1628" s="113">
        <v>0.85</v>
      </c>
      <c r="E1628" s="113">
        <v>0.75</v>
      </c>
      <c r="F1628" s="113">
        <v>0.8</v>
      </c>
      <c r="G1628" s="113">
        <v>0.8</v>
      </c>
      <c r="H1628" s="113">
        <v>0.8</v>
      </c>
      <c r="I1628" s="113">
        <v>21025</v>
      </c>
      <c r="J1628" s="113">
        <v>16768.75</v>
      </c>
      <c r="K1628" s="115">
        <v>43399</v>
      </c>
      <c r="L1628" s="113">
        <v>24</v>
      </c>
      <c r="M1628" s="113" t="s">
        <v>2905</v>
      </c>
      <c r="N1628" s="370"/>
    </row>
    <row r="1629" spans="1:14">
      <c r="A1629" s="113" t="s">
        <v>2902</v>
      </c>
      <c r="B1629" s="113" t="s">
        <v>388</v>
      </c>
      <c r="C1629" s="113">
        <v>42.35</v>
      </c>
      <c r="D1629" s="113">
        <v>42.35</v>
      </c>
      <c r="E1629" s="113">
        <v>39.9</v>
      </c>
      <c r="F1629" s="113">
        <v>39.9</v>
      </c>
      <c r="G1629" s="113">
        <v>39.9</v>
      </c>
      <c r="H1629" s="113">
        <v>42</v>
      </c>
      <c r="I1629" s="113">
        <v>647</v>
      </c>
      <c r="J1629" s="113">
        <v>25942.15</v>
      </c>
      <c r="K1629" s="115">
        <v>43395</v>
      </c>
      <c r="L1629" s="113">
        <v>13</v>
      </c>
      <c r="M1629" s="113" t="s">
        <v>2903</v>
      </c>
      <c r="N1629" s="370"/>
    </row>
    <row r="1630" spans="1:14">
      <c r="A1630" s="113" t="s">
        <v>1871</v>
      </c>
      <c r="B1630" s="113" t="s">
        <v>388</v>
      </c>
      <c r="C1630" s="113">
        <v>270</v>
      </c>
      <c r="D1630" s="113">
        <v>272.25</v>
      </c>
      <c r="E1630" s="113">
        <v>265</v>
      </c>
      <c r="F1630" s="113">
        <v>266</v>
      </c>
      <c r="G1630" s="113">
        <v>267</v>
      </c>
      <c r="H1630" s="113">
        <v>272.25</v>
      </c>
      <c r="I1630" s="113">
        <v>64474</v>
      </c>
      <c r="J1630" s="113">
        <v>17215917.600000001</v>
      </c>
      <c r="K1630" s="115">
        <v>43395</v>
      </c>
      <c r="L1630" s="113">
        <v>2335</v>
      </c>
      <c r="M1630" s="113" t="s">
        <v>3026</v>
      </c>
      <c r="N1630" s="370"/>
    </row>
    <row r="1631" spans="1:14">
      <c r="A1631" s="113" t="s">
        <v>1872</v>
      </c>
      <c r="B1631" s="113" t="s">
        <v>388</v>
      </c>
      <c r="C1631" s="113">
        <v>65.45</v>
      </c>
      <c r="D1631" s="113">
        <v>65.45</v>
      </c>
      <c r="E1631" s="113">
        <v>60</v>
      </c>
      <c r="F1631" s="113">
        <v>60</v>
      </c>
      <c r="G1631" s="113">
        <v>60</v>
      </c>
      <c r="H1631" s="113">
        <v>63.15</v>
      </c>
      <c r="I1631" s="113">
        <v>35153</v>
      </c>
      <c r="J1631" s="113">
        <v>2127017.5</v>
      </c>
      <c r="K1631" s="115">
        <v>43395</v>
      </c>
      <c r="L1631" s="113">
        <v>212</v>
      </c>
      <c r="M1631" s="113" t="s">
        <v>1873</v>
      </c>
      <c r="N1631" s="370"/>
    </row>
    <row r="1632" spans="1:14">
      <c r="A1632" s="113" t="s">
        <v>1874</v>
      </c>
      <c r="B1632" s="113" t="s">
        <v>388</v>
      </c>
      <c r="C1632" s="113">
        <v>8.15</v>
      </c>
      <c r="D1632" s="113">
        <v>8.6999999999999993</v>
      </c>
      <c r="E1632" s="113">
        <v>7.4</v>
      </c>
      <c r="F1632" s="113">
        <v>7.85</v>
      </c>
      <c r="G1632" s="113">
        <v>7.8</v>
      </c>
      <c r="H1632" s="113">
        <v>7.85</v>
      </c>
      <c r="I1632" s="113">
        <v>14030</v>
      </c>
      <c r="J1632" s="113">
        <v>112079.15</v>
      </c>
      <c r="K1632" s="115">
        <v>43395</v>
      </c>
      <c r="L1632" s="113">
        <v>91</v>
      </c>
      <c r="M1632" s="113" t="s">
        <v>1875</v>
      </c>
      <c r="N1632" s="370"/>
    </row>
    <row r="1633" spans="1:14">
      <c r="A1633" s="113" t="s">
        <v>1951</v>
      </c>
      <c r="B1633" s="113" t="s">
        <v>388</v>
      </c>
      <c r="C1633" s="113">
        <v>138.4</v>
      </c>
      <c r="D1633" s="113">
        <v>147</v>
      </c>
      <c r="E1633" s="113">
        <v>138.4</v>
      </c>
      <c r="F1633" s="113">
        <v>139.6</v>
      </c>
      <c r="G1633" s="113">
        <v>143</v>
      </c>
      <c r="H1633" s="113">
        <v>138.35</v>
      </c>
      <c r="I1633" s="113">
        <v>1529</v>
      </c>
      <c r="J1633" s="113">
        <v>217520.4</v>
      </c>
      <c r="K1633" s="115">
        <v>43395</v>
      </c>
      <c r="L1633" s="113">
        <v>167</v>
      </c>
      <c r="M1633" s="113" t="s">
        <v>1952</v>
      </c>
      <c r="N1633" s="370"/>
    </row>
    <row r="1634" spans="1:14">
      <c r="A1634" s="113" t="s">
        <v>2656</v>
      </c>
      <c r="B1634" s="113" t="s">
        <v>388</v>
      </c>
      <c r="C1634" s="113">
        <v>38.450000000000003</v>
      </c>
      <c r="D1634" s="113">
        <v>38.450000000000003</v>
      </c>
      <c r="E1634" s="113">
        <v>36.5</v>
      </c>
      <c r="F1634" s="113">
        <v>37.1</v>
      </c>
      <c r="G1634" s="113">
        <v>37.1</v>
      </c>
      <c r="H1634" s="113">
        <v>38.5</v>
      </c>
      <c r="I1634" s="113">
        <v>218</v>
      </c>
      <c r="J1634" s="113">
        <v>8280.35</v>
      </c>
      <c r="K1634" s="115">
        <v>43395</v>
      </c>
      <c r="L1634" s="113">
        <v>11</v>
      </c>
      <c r="M1634" s="113" t="s">
        <v>2657</v>
      </c>
      <c r="N1634" s="370"/>
    </row>
    <row r="1635" spans="1:14">
      <c r="A1635" s="113" t="s">
        <v>1876</v>
      </c>
      <c r="B1635" s="113" t="s">
        <v>388</v>
      </c>
      <c r="C1635" s="113">
        <v>237.45</v>
      </c>
      <c r="D1635" s="113">
        <v>238.75</v>
      </c>
      <c r="E1635" s="113">
        <v>229</v>
      </c>
      <c r="F1635" s="113">
        <v>230.65</v>
      </c>
      <c r="G1635" s="113">
        <v>230.05</v>
      </c>
      <c r="H1635" s="113">
        <v>235.25</v>
      </c>
      <c r="I1635" s="113">
        <v>8130</v>
      </c>
      <c r="J1635" s="113">
        <v>1886893</v>
      </c>
      <c r="K1635" s="115">
        <v>43395</v>
      </c>
      <c r="L1635" s="113">
        <v>338</v>
      </c>
      <c r="M1635" s="113" t="s">
        <v>1877</v>
      </c>
      <c r="N1635" s="370"/>
    </row>
    <row r="1636" spans="1:14">
      <c r="A1636" s="113" t="s">
        <v>1878</v>
      </c>
      <c r="B1636" s="113" t="s">
        <v>388</v>
      </c>
      <c r="C1636" s="113">
        <v>109.45</v>
      </c>
      <c r="D1636" s="113">
        <v>111.4</v>
      </c>
      <c r="E1636" s="113">
        <v>106.25</v>
      </c>
      <c r="F1636" s="113">
        <v>107.05</v>
      </c>
      <c r="G1636" s="113">
        <v>107.9</v>
      </c>
      <c r="H1636" s="113">
        <v>108.75</v>
      </c>
      <c r="I1636" s="113">
        <v>10348</v>
      </c>
      <c r="J1636" s="113">
        <v>1123862.05</v>
      </c>
      <c r="K1636" s="115">
        <v>43395</v>
      </c>
      <c r="L1636" s="113">
        <v>259</v>
      </c>
      <c r="M1636" s="113" t="s">
        <v>1879</v>
      </c>
      <c r="N1636" s="370"/>
    </row>
    <row r="1637" spans="1:14">
      <c r="A1637" s="113" t="s">
        <v>1880</v>
      </c>
      <c r="B1637" s="113" t="s">
        <v>388</v>
      </c>
      <c r="C1637" s="113">
        <v>1343</v>
      </c>
      <c r="D1637" s="113">
        <v>1343</v>
      </c>
      <c r="E1637" s="113">
        <v>1250.0999999999999</v>
      </c>
      <c r="F1637" s="113">
        <v>1274.3499999999999</v>
      </c>
      <c r="G1637" s="113">
        <v>1266</v>
      </c>
      <c r="H1637" s="113">
        <v>1309.4000000000001</v>
      </c>
      <c r="I1637" s="113">
        <v>10045</v>
      </c>
      <c r="J1637" s="113">
        <v>13078605.25</v>
      </c>
      <c r="K1637" s="115">
        <v>43395</v>
      </c>
      <c r="L1637" s="113">
        <v>1283</v>
      </c>
      <c r="M1637" s="113" t="s">
        <v>1881</v>
      </c>
      <c r="N1637" s="370"/>
    </row>
    <row r="1638" spans="1:14">
      <c r="A1638" s="113" t="s">
        <v>2904</v>
      </c>
      <c r="B1638" s="113" t="s">
        <v>2767</v>
      </c>
      <c r="C1638" s="113">
        <v>0.85</v>
      </c>
      <c r="D1638" s="113">
        <v>0.9</v>
      </c>
      <c r="E1638" s="113">
        <v>0.85</v>
      </c>
      <c r="F1638" s="113">
        <v>0.9</v>
      </c>
      <c r="G1638" s="113">
        <v>0.9</v>
      </c>
      <c r="H1638" s="113">
        <v>0.9</v>
      </c>
      <c r="I1638" s="113">
        <v>3959</v>
      </c>
      <c r="J1638" s="113">
        <v>3365.7</v>
      </c>
      <c r="K1638" s="115">
        <v>43395</v>
      </c>
      <c r="L1638" s="113">
        <v>13</v>
      </c>
      <c r="M1638" s="113" t="s">
        <v>2905</v>
      </c>
      <c r="N1638" s="370"/>
    </row>
    <row r="1639" spans="1:14">
      <c r="A1639" s="113"/>
      <c r="B1639" s="113"/>
      <c r="C1639" s="113"/>
      <c r="D1639" s="113"/>
      <c r="E1639" s="113"/>
      <c r="F1639" s="113"/>
      <c r="G1639" s="113"/>
      <c r="H1639" s="113"/>
      <c r="I1639" s="113"/>
      <c r="J1639" s="113"/>
      <c r="K1639" s="115"/>
      <c r="L1639" s="113"/>
      <c r="M1639" s="113"/>
      <c r="N1639" s="370"/>
    </row>
    <row r="1640" spans="1:14">
      <c r="A1640" s="113"/>
      <c r="B1640" s="113"/>
      <c r="C1640" s="113"/>
      <c r="D1640" s="113"/>
      <c r="E1640" s="113"/>
      <c r="F1640" s="113"/>
      <c r="G1640" s="113"/>
      <c r="H1640" s="113"/>
      <c r="I1640" s="113"/>
      <c r="J1640" s="113"/>
      <c r="K1640" s="115"/>
      <c r="L1640" s="113"/>
      <c r="M1640" s="113"/>
      <c r="N1640" s="370"/>
    </row>
    <row r="1641" spans="1:14">
      <c r="A1641" s="113"/>
      <c r="B1641" s="113"/>
      <c r="C1641" s="113"/>
      <c r="D1641" s="113"/>
      <c r="E1641" s="113"/>
      <c r="F1641" s="113"/>
      <c r="G1641" s="113"/>
      <c r="H1641" s="113"/>
      <c r="I1641" s="113"/>
      <c r="J1641" s="113"/>
      <c r="K1641" s="115"/>
      <c r="L1641" s="113"/>
      <c r="M1641" s="113"/>
      <c r="N1641" s="370"/>
    </row>
    <row r="1642" spans="1:14">
      <c r="A1642" s="113"/>
      <c r="B1642" s="113"/>
      <c r="C1642" s="113"/>
      <c r="D1642" s="113"/>
      <c r="E1642" s="113"/>
      <c r="F1642" s="113"/>
      <c r="G1642" s="113"/>
      <c r="H1642" s="113"/>
      <c r="I1642" s="113"/>
      <c r="J1642" s="113"/>
      <c r="K1642" s="115"/>
      <c r="L1642" s="113"/>
      <c r="M1642" s="113"/>
      <c r="N1642" s="370"/>
    </row>
    <row r="1643" spans="1:14">
      <c r="A1643" s="113"/>
      <c r="B1643" s="113"/>
      <c r="C1643" s="113"/>
      <c r="D1643" s="113"/>
      <c r="E1643" s="113"/>
      <c r="F1643" s="113"/>
      <c r="G1643" s="113"/>
      <c r="H1643" s="113"/>
      <c r="I1643" s="113"/>
      <c r="J1643" s="113"/>
      <c r="K1643" s="115"/>
      <c r="L1643" s="113"/>
      <c r="M1643" s="113"/>
      <c r="N1643" s="370"/>
    </row>
    <row r="1644" spans="1:14">
      <c r="A1644" s="113"/>
      <c r="B1644" s="113"/>
      <c r="C1644" s="113"/>
      <c r="D1644" s="113"/>
      <c r="E1644" s="113"/>
      <c r="F1644" s="113"/>
      <c r="G1644" s="113"/>
      <c r="H1644" s="113"/>
      <c r="I1644" s="113"/>
      <c r="J1644" s="113"/>
      <c r="K1644" s="115"/>
      <c r="L1644" s="113"/>
      <c r="M1644" s="113"/>
      <c r="N1644" s="370"/>
    </row>
    <row r="1645" spans="1:14">
      <c r="A1645" s="113"/>
      <c r="B1645" s="113"/>
      <c r="C1645" s="113"/>
      <c r="D1645" s="113"/>
      <c r="E1645" s="113"/>
      <c r="F1645" s="113"/>
      <c r="G1645" s="113"/>
      <c r="H1645" s="113"/>
      <c r="I1645" s="113"/>
      <c r="J1645" s="113"/>
      <c r="K1645" s="115"/>
      <c r="L1645" s="113"/>
      <c r="M1645" s="113"/>
      <c r="N1645" s="370"/>
    </row>
    <row r="1646" spans="1:14">
      <c r="A1646" s="113"/>
      <c r="B1646" s="113"/>
      <c r="C1646" s="113"/>
      <c r="D1646" s="113"/>
      <c r="E1646" s="113"/>
      <c r="F1646" s="113"/>
      <c r="G1646" s="113"/>
      <c r="H1646" s="113"/>
      <c r="I1646" s="113"/>
      <c r="J1646" s="113"/>
      <c r="K1646" s="115"/>
      <c r="L1646" s="113"/>
      <c r="M1646" s="113"/>
    </row>
    <row r="1647" spans="1:14">
      <c r="A1647" s="113"/>
      <c r="B1647" s="113"/>
      <c r="C1647" s="113"/>
      <c r="D1647" s="113"/>
      <c r="E1647" s="113"/>
      <c r="F1647" s="113"/>
      <c r="G1647" s="113"/>
      <c r="H1647" s="113"/>
      <c r="I1647" s="113"/>
      <c r="J1647" s="113"/>
      <c r="K1647" s="115"/>
      <c r="L1647" s="113"/>
      <c r="M1647" s="113"/>
    </row>
    <row r="1648" spans="1:14">
      <c r="A1648" s="113"/>
      <c r="B1648" s="113"/>
      <c r="C1648" s="113"/>
      <c r="D1648" s="113"/>
      <c r="E1648" s="113"/>
      <c r="F1648" s="113"/>
      <c r="G1648" s="113"/>
      <c r="H1648" s="113"/>
      <c r="I1648" s="113"/>
      <c r="J1648" s="113"/>
      <c r="K1648" s="115"/>
      <c r="L1648" s="113"/>
      <c r="M1648" s="113"/>
    </row>
    <row r="1649" spans="1:13">
      <c r="A1649" s="113"/>
      <c r="B1649" s="113"/>
      <c r="C1649" s="113"/>
      <c r="D1649" s="113"/>
      <c r="E1649" s="113"/>
      <c r="F1649" s="113"/>
      <c r="G1649" s="113"/>
      <c r="H1649" s="113"/>
      <c r="I1649" s="113"/>
      <c r="J1649" s="113"/>
      <c r="K1649" s="115"/>
      <c r="L1649" s="113"/>
      <c r="M1649" s="113"/>
    </row>
    <row r="1650" spans="1:13">
      <c r="A1650" s="113"/>
      <c r="B1650" s="113"/>
      <c r="C1650" s="113"/>
      <c r="D1650" s="113"/>
      <c r="E1650" s="113"/>
      <c r="F1650" s="113"/>
      <c r="G1650" s="113"/>
      <c r="H1650" s="113"/>
      <c r="I1650" s="113"/>
      <c r="J1650" s="113"/>
      <c r="K1650" s="115"/>
      <c r="L1650" s="113"/>
      <c r="M1650" s="113"/>
    </row>
    <row r="1651" spans="1:13">
      <c r="A1651" s="113"/>
      <c r="B1651" s="113"/>
      <c r="C1651" s="113"/>
      <c r="D1651" s="113"/>
      <c r="E1651" s="113"/>
      <c r="F1651" s="113"/>
      <c r="G1651" s="113"/>
      <c r="H1651" s="113"/>
      <c r="I1651" s="113"/>
      <c r="J1651" s="113"/>
      <c r="K1651" s="115"/>
      <c r="L1651" s="113"/>
      <c r="M1651" s="113"/>
    </row>
    <row r="1652" spans="1:13">
      <c r="A1652" s="113"/>
      <c r="B1652" s="113"/>
      <c r="C1652" s="113"/>
      <c r="D1652" s="113"/>
      <c r="E1652" s="113"/>
      <c r="F1652" s="113"/>
      <c r="G1652" s="113"/>
      <c r="H1652" s="113"/>
      <c r="I1652" s="113"/>
      <c r="J1652" s="113"/>
      <c r="K1652" s="115"/>
      <c r="L1652" s="113"/>
      <c r="M1652" s="113"/>
    </row>
    <row r="1653" spans="1:13">
      <c r="A1653" s="113"/>
      <c r="B1653" s="113"/>
      <c r="C1653" s="113"/>
      <c r="D1653" s="113"/>
      <c r="E1653" s="113"/>
      <c r="F1653" s="113"/>
      <c r="G1653" s="113"/>
      <c r="H1653" s="113"/>
      <c r="I1653" s="113"/>
      <c r="J1653" s="113"/>
      <c r="K1653" s="115"/>
      <c r="L1653" s="113"/>
      <c r="M1653" s="113"/>
    </row>
    <row r="1654" spans="1:13">
      <c r="A1654" s="113"/>
      <c r="B1654" s="113"/>
      <c r="C1654" s="113"/>
      <c r="D1654" s="113"/>
      <c r="E1654" s="113"/>
      <c r="F1654" s="113"/>
      <c r="G1654" s="113"/>
      <c r="H1654" s="113"/>
      <c r="I1654" s="113"/>
      <c r="J1654" s="113"/>
      <c r="K1654" s="115"/>
      <c r="L1654" s="113"/>
      <c r="M1654" s="113"/>
    </row>
    <row r="1655" spans="1:13">
      <c r="K1655" s="284"/>
    </row>
    <row r="1656" spans="1:13">
      <c r="K1656" s="284"/>
    </row>
    <row r="1657" spans="1:13">
      <c r="K1657" s="284"/>
    </row>
    <row r="1658" spans="1:13">
      <c r="K1658" s="284"/>
    </row>
    <row r="1659" spans="1:13">
      <c r="K1659" s="284"/>
    </row>
    <row r="1660" spans="1:13">
      <c r="K1660" s="284"/>
    </row>
    <row r="1661" spans="1:13">
      <c r="K1661" s="284"/>
    </row>
    <row r="1662" spans="1:13">
      <c r="K1662" s="284"/>
    </row>
    <row r="1663" spans="1:13">
      <c r="K1663" s="284"/>
    </row>
    <row r="1664" spans="1:13">
      <c r="K1664" s="284"/>
    </row>
    <row r="1665" spans="11:11">
      <c r="K1665" s="284"/>
    </row>
    <row r="1666" spans="11:11">
      <c r="K1666" s="284"/>
    </row>
    <row r="1667" spans="11:11">
      <c r="K1667" s="284"/>
    </row>
    <row r="1668" spans="11:11">
      <c r="K1668" s="284"/>
    </row>
    <row r="1669" spans="11:11">
      <c r="K1669" s="284"/>
    </row>
    <row r="1670" spans="11:11">
      <c r="K1670" s="284"/>
    </row>
    <row r="1671" spans="11:11">
      <c r="K1671" s="284"/>
    </row>
    <row r="1672" spans="11:11">
      <c r="K1672" s="284"/>
    </row>
    <row r="1673" spans="11:11">
      <c r="K1673" s="284"/>
    </row>
    <row r="1674" spans="11:11">
      <c r="K1674" s="28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dcterms:created xsi:type="dcterms:W3CDTF">2015-06-08T02:34:04Z</dcterms:created>
  <dcterms:modified xsi:type="dcterms:W3CDTF">2018-10-29T02:43:26Z</dcterms:modified>
</cp:coreProperties>
</file>