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9" state="hidden" r:id="rId7"/>
    <sheet name="Sheet1" sheetId="10" state="hidden" r:id="rId8"/>
    <sheet name="Sheet3" sheetId="11" state="hidden" r:id="rId9"/>
    <sheet name="Sheet4" sheetId="12" state="hidden" r:id="rId10"/>
    <sheet name="Sheet5" sheetId="13" state="hidden" r:id="rId11"/>
    <sheet name="Call Tracker (Currency)" sheetId="14" r:id="rId12"/>
  </sheets>
  <definedNames>
    <definedName name="_xlnm._FilterDatabase" localSheetId="5" hidden="1">'Call Tracker (Equity &amp; F&amp;O)'!$S$1:$S$415</definedName>
    <definedName name="_xlnm._FilterDatabase" localSheetId="1" hidden="1">'Future Intra'!$A$9:$O$180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51" i="7"/>
  <c r="M51" s="1"/>
  <c r="L88"/>
  <c r="M88" s="1"/>
  <c r="L92"/>
  <c r="M92" s="1"/>
  <c r="L95"/>
  <c r="M95" s="1"/>
  <c r="L96"/>
  <c r="M96" s="1"/>
  <c r="L97"/>
  <c r="M97" s="1"/>
  <c r="P63"/>
  <c r="P127"/>
  <c r="L41"/>
  <c r="M41" s="1"/>
  <c r="H41"/>
  <c r="L159"/>
  <c r="M159" s="1"/>
  <c r="M26"/>
  <c r="L26"/>
  <c r="L54"/>
  <c r="M54" s="1"/>
  <c r="L49"/>
  <c r="M49" s="1"/>
  <c r="L61"/>
  <c r="M61" s="1"/>
  <c r="L124"/>
  <c r="M124" s="1"/>
  <c r="L126"/>
  <c r="M126" s="1"/>
  <c r="L47"/>
  <c r="M47" s="1"/>
  <c r="L123"/>
  <c r="M123" s="1"/>
  <c r="P62"/>
  <c r="L12"/>
  <c r="M12" s="1"/>
  <c r="L125"/>
  <c r="M125" s="1"/>
  <c r="L158"/>
  <c r="M158" s="1"/>
  <c r="L60"/>
  <c r="M60" s="1"/>
  <c r="L157"/>
  <c r="M157" s="1"/>
  <c r="P59"/>
  <c r="L282"/>
  <c r="M282" s="1"/>
  <c r="L76"/>
  <c r="M76" s="1"/>
  <c r="F52"/>
  <c r="L55"/>
  <c r="M55" s="1"/>
  <c r="L120"/>
  <c r="M120" s="1"/>
  <c r="L38"/>
  <c r="M38" s="1"/>
  <c r="L48"/>
  <c r="M48" s="1"/>
  <c r="L16"/>
  <c r="M16" s="1"/>
  <c r="L56"/>
  <c r="M56" s="1"/>
  <c r="L57"/>
  <c r="M57" s="1"/>
  <c r="L94"/>
  <c r="M94" s="1"/>
  <c r="L93"/>
  <c r="M93" s="1"/>
  <c r="L10"/>
  <c r="M10" s="1"/>
  <c r="L119"/>
  <c r="M119" s="1"/>
  <c r="P58"/>
  <c r="P122"/>
  <c r="P121"/>
  <c r="L155"/>
  <c r="M155" s="1"/>
  <c r="L280"/>
  <c r="M280" s="1"/>
  <c r="H32"/>
  <c r="L32" s="1"/>
  <c r="M32" s="1"/>
  <c r="H23"/>
  <c r="H39"/>
  <c r="L11"/>
  <c r="M11" s="1"/>
  <c r="L23"/>
  <c r="M23" s="1"/>
  <c r="L39"/>
  <c r="M39" s="1"/>
  <c r="L152"/>
  <c r="M152" s="1"/>
  <c r="L153"/>
  <c r="M153" s="1"/>
  <c r="L37"/>
  <c r="M37" s="1"/>
  <c r="L154"/>
  <c r="N154" s="1"/>
  <c r="P53"/>
  <c r="L28"/>
  <c r="M28" s="1"/>
  <c r="L75"/>
  <c r="M75" s="1"/>
  <c r="L117"/>
  <c r="M117" s="1"/>
  <c r="L24"/>
  <c r="M24" s="1"/>
  <c r="L18"/>
  <c r="M18" s="1"/>
  <c r="L21"/>
  <c r="M21" s="1"/>
  <c r="P52"/>
  <c r="H13"/>
  <c r="L91"/>
  <c r="M91" s="1"/>
  <c r="L43"/>
  <c r="M43" s="1"/>
  <c r="L45"/>
  <c r="M45" s="1"/>
  <c r="L118"/>
  <c r="M118" s="1"/>
  <c r="L109"/>
  <c r="M109" s="1"/>
  <c r="P50"/>
  <c r="L46"/>
  <c r="M46" s="1"/>
  <c r="L90"/>
  <c r="M90" s="1"/>
  <c r="L42"/>
  <c r="M42" s="1"/>
  <c r="L44"/>
  <c r="M44" s="1"/>
  <c r="L113"/>
  <c r="M113" s="1"/>
  <c r="L147"/>
  <c r="M147" s="1"/>
  <c r="L89"/>
  <c r="M89" s="1"/>
  <c r="L151"/>
  <c r="M151" s="1"/>
  <c r="L146"/>
  <c r="M146" s="1"/>
  <c r="L112" l="1"/>
  <c r="M112" s="1"/>
  <c r="L27"/>
  <c r="M27" s="1"/>
  <c r="L74"/>
  <c r="M74" s="1"/>
  <c r="L104"/>
  <c r="M104" s="1"/>
  <c r="L116"/>
  <c r="M116" s="1"/>
  <c r="L107"/>
  <c r="M107" s="1"/>
  <c r="L40"/>
  <c r="M40" s="1"/>
  <c r="L279"/>
  <c r="M279" s="1"/>
  <c r="L136"/>
  <c r="M136" s="1"/>
  <c r="L111"/>
  <c r="M111" s="1"/>
  <c r="L33"/>
  <c r="M33" s="1"/>
  <c r="L150"/>
  <c r="M150" s="1"/>
  <c r="L36"/>
  <c r="M36" s="1"/>
  <c r="L22"/>
  <c r="M22" s="1"/>
  <c r="L35"/>
  <c r="M35" s="1"/>
  <c r="L73"/>
  <c r="M73" s="1"/>
  <c r="H31"/>
  <c r="L31" s="1"/>
  <c r="M31" s="1"/>
  <c r="L106"/>
  <c r="M106" s="1"/>
  <c r="L115" l="1"/>
  <c r="M115" s="1"/>
  <c r="L14" l="1"/>
  <c r="M14" s="1"/>
  <c r="L229"/>
  <c r="M229" s="1"/>
  <c r="L213"/>
  <c r="M213" s="1"/>
  <c r="L105" l="1"/>
  <c r="M105" s="1"/>
  <c r="L72"/>
  <c r="L71"/>
  <c r="L25" l="1"/>
  <c r="M25" s="1"/>
  <c r="L30"/>
  <c r="M30" s="1"/>
  <c r="L149"/>
  <c r="M149" s="1"/>
  <c r="L114"/>
  <c r="M114" s="1"/>
  <c r="L87"/>
  <c r="M87" s="1"/>
  <c r="L34"/>
  <c r="M34" s="1"/>
  <c r="L148"/>
  <c r="M148" s="1"/>
  <c r="H19"/>
  <c r="L19" s="1"/>
  <c r="H15"/>
  <c r="H29"/>
  <c r="L29" s="1"/>
  <c r="M29" s="1"/>
  <c r="L108"/>
  <c r="M108" s="1"/>
  <c r="L70"/>
  <c r="M70" s="1"/>
  <c r="L86"/>
  <c r="M86" s="1"/>
  <c r="P110"/>
  <c r="L17"/>
  <c r="M17" s="1"/>
  <c r="L145"/>
  <c r="M145" s="1"/>
  <c r="L13"/>
  <c r="M13" s="1"/>
  <c r="L272"/>
  <c r="M272" s="1"/>
  <c r="N7"/>
  <c r="L284"/>
  <c r="M284" s="1"/>
  <c r="L285"/>
  <c r="M285" s="1"/>
  <c r="P20"/>
  <c r="L270"/>
  <c r="M270" s="1"/>
  <c r="L15" l="1"/>
  <c r="M15" s="1"/>
  <c r="K55" i="14"/>
  <c r="L55" s="1"/>
  <c r="L57" l="1"/>
  <c r="K57"/>
  <c r="K58"/>
  <c r="L58" s="1"/>
  <c r="K56" l="1"/>
  <c r="L56" s="1"/>
  <c r="K54"/>
  <c r="L54" s="1"/>
  <c r="L53"/>
  <c r="K53"/>
  <c r="L277" i="7"/>
  <c r="M277" s="1"/>
  <c r="K52" i="14"/>
  <c r="L52" s="1"/>
  <c r="K51" l="1"/>
  <c r="L51" s="1"/>
  <c r="K49"/>
  <c r="L49" s="1"/>
  <c r="K50"/>
  <c r="L50" s="1"/>
  <c r="L267" i="7"/>
  <c r="M267" s="1"/>
  <c r="L283"/>
  <c r="M283" s="1"/>
  <c r="K47" i="14"/>
  <c r="L47" s="1"/>
  <c r="K48"/>
  <c r="L48" s="1"/>
  <c r="K45"/>
  <c r="L45" s="1"/>
  <c r="K46"/>
  <c r="L46" s="1"/>
  <c r="L240" i="7"/>
  <c r="M240" s="1"/>
  <c r="L278"/>
  <c r="M278" s="1"/>
  <c r="K44" i="14"/>
  <c r="L44" s="1"/>
  <c r="L264" i="7" l="1"/>
  <c r="M264" s="1"/>
  <c r="L273"/>
  <c r="M273" s="1"/>
  <c r="L281"/>
  <c r="M281" s="1"/>
  <c r="L269" l="1"/>
  <c r="M269" s="1"/>
  <c r="L227"/>
  <c r="M227" s="1"/>
  <c r="K43" i="14"/>
  <c r="L43" s="1"/>
  <c r="K41"/>
  <c r="L41" s="1"/>
  <c r="L192" i="7"/>
  <c r="M192" s="1"/>
  <c r="K42" i="14"/>
  <c r="L42" s="1"/>
  <c r="L271" i="7" l="1"/>
  <c r="M271" s="1"/>
  <c r="K40" i="14"/>
  <c r="L40" s="1"/>
  <c r="L276" i="7"/>
  <c r="M276" s="1"/>
  <c r="L255"/>
  <c r="M255" s="1"/>
  <c r="K39" i="14"/>
  <c r="L39" s="1"/>
  <c r="L209" i="7" l="1"/>
  <c r="M209" s="1"/>
  <c r="K38" i="14"/>
  <c r="L38" s="1"/>
  <c r="L275" i="7" l="1"/>
  <c r="M275" s="1"/>
  <c r="K37" i="14"/>
  <c r="L37" s="1"/>
  <c r="K36" l="1"/>
  <c r="L36" s="1"/>
  <c r="K35"/>
  <c r="L35" s="1"/>
  <c r="L274" i="7"/>
  <c r="M274" s="1"/>
  <c r="K34" i="14"/>
  <c r="L34" s="1"/>
  <c r="K33"/>
  <c r="L33" s="1"/>
  <c r="K32"/>
  <c r="L32" s="1"/>
  <c r="K30"/>
  <c r="L30" s="1"/>
  <c r="K28"/>
  <c r="L28" s="1"/>
  <c r="L260" i="7"/>
  <c r="M260" s="1"/>
  <c r="K27" i="14"/>
  <c r="L27" s="1"/>
  <c r="K25" l="1"/>
  <c r="L25" s="1"/>
  <c r="K26"/>
  <c r="L26" s="1"/>
  <c r="K24"/>
  <c r="L24" s="1"/>
  <c r="K23" l="1"/>
  <c r="L23" s="1"/>
  <c r="K22"/>
  <c r="L22" s="1"/>
  <c r="K21"/>
  <c r="L21" s="1"/>
  <c r="K20"/>
  <c r="L20" s="1"/>
  <c r="L237" i="7"/>
  <c r="M237" s="1"/>
  <c r="L268"/>
  <c r="M268" s="1"/>
  <c r="L262"/>
  <c r="M262" s="1"/>
  <c r="K17" i="14"/>
  <c r="L17" s="1"/>
  <c r="K16"/>
  <c r="L16" s="1"/>
  <c r="K19"/>
  <c r="L19" s="1"/>
  <c r="K18"/>
  <c r="L18" s="1"/>
  <c r="K15"/>
  <c r="L15" s="1"/>
  <c r="K13"/>
  <c r="L13" s="1"/>
  <c r="K14"/>
  <c r="L14" s="1"/>
  <c r="L7"/>
  <c r="L265" i="7" l="1"/>
  <c r="M265" s="1"/>
  <c r="L261"/>
  <c r="M261" s="1"/>
  <c r="L259"/>
  <c r="M259" s="1"/>
  <c r="L258"/>
  <c r="M258" s="1"/>
  <c r="L257"/>
  <c r="M257" s="1"/>
  <c r="L256"/>
  <c r="M256" s="1"/>
  <c r="L253"/>
  <c r="M253" s="1"/>
  <c r="L252"/>
  <c r="M252" s="1"/>
  <c r="L251"/>
  <c r="M251" s="1"/>
  <c r="L249"/>
  <c r="M249" s="1"/>
  <c r="L248"/>
  <c r="M248" s="1"/>
  <c r="L247"/>
  <c r="M247" s="1"/>
  <c r="L246"/>
  <c r="M246" s="1"/>
  <c r="L245"/>
  <c r="M245" s="1"/>
  <c r="L244"/>
  <c r="M244" s="1"/>
  <c r="L243"/>
  <c r="M243" s="1"/>
  <c r="L239"/>
  <c r="M239" s="1"/>
  <c r="L238"/>
  <c r="M238" s="1"/>
  <c r="L236"/>
  <c r="M236" s="1"/>
  <c r="L233"/>
  <c r="M233" s="1"/>
  <c r="L232"/>
  <c r="M232" s="1"/>
  <c r="L231"/>
  <c r="M231" s="1"/>
  <c r="L230"/>
  <c r="M230" s="1"/>
  <c r="L226"/>
  <c r="M226" s="1"/>
  <c r="L225"/>
  <c r="M225" s="1"/>
  <c r="L224"/>
  <c r="M224" s="1"/>
  <c r="L223"/>
  <c r="M223" s="1"/>
  <c r="L222"/>
  <c r="M222" s="1"/>
  <c r="L220"/>
  <c r="M220" s="1"/>
  <c r="L219"/>
  <c r="M219" s="1"/>
  <c r="L218"/>
  <c r="M218" s="1"/>
  <c r="L217"/>
  <c r="M217" s="1"/>
  <c r="L216"/>
  <c r="M216" s="1"/>
  <c r="L215"/>
  <c r="M215" s="1"/>
  <c r="L214"/>
  <c r="M214" s="1"/>
  <c r="L212"/>
  <c r="M212" s="1"/>
  <c r="L210"/>
  <c r="M210" s="1"/>
  <c r="L208"/>
  <c r="M208" s="1"/>
  <c r="L207"/>
  <c r="M207" s="1"/>
  <c r="H206"/>
  <c r="L206" s="1"/>
  <c r="M206" s="1"/>
  <c r="F205"/>
  <c r="L205" s="1"/>
  <c r="M205" s="1"/>
  <c r="L204"/>
  <c r="M204" s="1"/>
  <c r="L202"/>
  <c r="M202" s="1"/>
  <c r="L200"/>
  <c r="M200" s="1"/>
  <c r="L199"/>
  <c r="M199" s="1"/>
  <c r="L198"/>
  <c r="M198" s="1"/>
  <c r="L197"/>
  <c r="M197" s="1"/>
  <c r="L196"/>
  <c r="M196" s="1"/>
  <c r="L195"/>
  <c r="M195" s="1"/>
  <c r="L194"/>
  <c r="M194" s="1"/>
  <c r="L193"/>
  <c r="M193" s="1"/>
  <c r="L191"/>
  <c r="M191" s="1"/>
  <c r="L190"/>
  <c r="M190" s="1"/>
  <c r="L189"/>
  <c r="M189" s="1"/>
  <c r="L188"/>
  <c r="M188" s="1"/>
  <c r="L187"/>
  <c r="M187" s="1"/>
  <c r="L186"/>
  <c r="M186" s="1"/>
  <c r="L185"/>
  <c r="M185" s="1"/>
  <c r="L184"/>
  <c r="M184" s="1"/>
  <c r="L183"/>
  <c r="M183" s="1"/>
  <c r="L182"/>
  <c r="M182" s="1"/>
  <c r="L181"/>
  <c r="M181" s="1"/>
  <c r="L180"/>
  <c r="M180" s="1"/>
  <c r="A180"/>
  <c r="A181" s="1"/>
  <c r="A182" s="1"/>
  <c r="A183" s="1"/>
  <c r="A184" s="1"/>
  <c r="A185" s="1"/>
  <c r="A186" s="1"/>
  <c r="L179"/>
  <c r="M179" s="1"/>
  <c r="L178"/>
  <c r="M178" s="1"/>
  <c r="A189" l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187"/>
  <c r="A188" s="1"/>
  <c r="L6" i="2" l="1"/>
  <c r="D7" i="6"/>
  <c r="K6" i="4"/>
  <c r="K6" i="3"/>
</calcChain>
</file>

<file path=xl/sharedStrings.xml><?xml version="1.0" encoding="utf-8"?>
<sst xmlns="http://schemas.openxmlformats.org/spreadsheetml/2006/main" count="7229" uniqueCount="3328">
  <si>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</si>
  <si>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</si>
  <si>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</si>
  <si>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</si>
  <si>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</si>
  <si>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</si>
  <si>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</si>
  <si>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</si>
  <si>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</si>
  <si>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</si>
  <si>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</si>
  <si>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</si>
  <si>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</si>
  <si>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</si>
  <si>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</si>
  <si>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</si>
  <si>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</si>
  <si>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</si>
  <si>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</si>
  <si>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</si>
  <si>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</si>
  <si>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</si>
  <si>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</si>
  <si>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</si>
  <si>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</si>
  <si>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</si>
  <si>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</si>
  <si>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</si>
  <si>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</si>
  <si>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</si>
  <si>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</si>
  <si>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</si>
  <si>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</si>
  <si>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</si>
  <si>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</si>
  <si>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</si>
  <si>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</si>
  <si>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</si>
  <si>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</si>
  <si>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</si>
  <si>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</si>
  <si>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</si>
  <si>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</si>
  <si>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</si>
  <si>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</si>
  <si>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</si>
  <si>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</si>
  <si>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</si>
  <si>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</si>
  <si>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</si>
  <si>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</si>
  <si>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</si>
  <si>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</si>
  <si>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</si>
  <si>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</si>
  <si>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</si>
  <si>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</si>
  <si>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</si>
  <si>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</si>
  <si>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</si>
  <si>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</si>
  <si>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</si>
  <si>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</si>
  <si>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</si>
  <si>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</si>
  <si>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</si>
  <si>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</si>
  <si>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</si>
  <si>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</si>
  <si>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</si>
  <si>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</si>
  <si>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</si>
  <si>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</si>
  <si>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</si>
  <si>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</si>
  <si>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</si>
  <si>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</si>
  <si>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</si>
  <si>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</si>
  <si>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</si>
  <si>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</si>
  <si>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</si>
  <si>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</si>
  <si>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</si>
  <si>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</si>
  <si>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</si>
  <si>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</si>
  <si>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</si>
  <si>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</si>
  <si>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</si>
  <si>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</si>
  <si>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</si>
  <si>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</si>
  <si>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</si>
  <si>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</si>
  <si>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</si>
  <si>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</si>
  <si>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</si>
  <si>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</si>
  <si>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</si>
  <si>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</si>
  <si>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</si>
  <si>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</si>
  <si>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</si>
  <si>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</si>
  <si>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</si>
  <si>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</si>
  <si>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</si>
  <si>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</si>
  <si>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</si>
  <si>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</si>
  <si>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</si>
  <si>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</si>
  <si>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</si>
  <si>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</si>
  <si>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</si>
  <si>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</si>
  <si>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</si>
  <si>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</si>
  <si>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</si>
  <si>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</si>
  <si>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</si>
  <si>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</si>
  <si>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</si>
  <si>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</si>
  <si>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</si>
  <si>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</si>
  <si>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</si>
  <si>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</si>
  <si>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</si>
  <si>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</si>
  <si>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</si>
  <si>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</si>
  <si>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</si>
  <si>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</si>
  <si>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</si>
  <si>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</si>
  <si>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</si>
  <si>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</si>
  <si>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</si>
  <si>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</si>
  <si>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</si>
  <si>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</si>
  <si>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</si>
  <si>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</si>
  <si>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</si>
  <si>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</si>
  <si>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</si>
  <si>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</si>
  <si>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</si>
  <si>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</si>
  <si>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</si>
  <si>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</si>
  <si>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</si>
  <si>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</si>
  <si>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</si>
  <si>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</si>
  <si>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</si>
  <si>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</si>
  <si>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</si>
  <si>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</si>
  <si>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</si>
  <si>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</si>
  <si>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</si>
  <si>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</si>
  <si>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</si>
  <si>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</si>
  <si>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</si>
  <si>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</si>
  <si>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</si>
  <si>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</si>
  <si>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</si>
  <si>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</si>
  <si>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</si>
  <si>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</si>
  <si>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</si>
  <si>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</si>
  <si>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</si>
  <si>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</si>
  <si>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</si>
  <si>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</si>
  <si>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</si>
  <si>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</si>
  <si>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</si>
  <si>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</si>
  <si>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</si>
  <si>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</si>
  <si>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</si>
  <si>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</si>
  <si>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</si>
  <si>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</si>
  <si>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</si>
  <si>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</si>
  <si>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</si>
  <si>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</si>
  <si>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</si>
  <si>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</si>
  <si>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</si>
  <si>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</si>
  <si>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</si>
  <si>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</si>
  <si>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</si>
  <si>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</si>
  <si>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</si>
  <si>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</si>
  <si>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</si>
  <si>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</si>
  <si>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</si>
  <si>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</si>
  <si>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</si>
  <si>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</si>
  <si>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</si>
  <si>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</si>
  <si>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</si>
  <si>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</si>
  <si>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</si>
  <si>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</si>
  <si>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</si>
  <si>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</si>
  <si>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</si>
  <si>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</si>
  <si>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</si>
  <si>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</si>
  <si>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</si>
  <si>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</si>
  <si>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</si>
  <si>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</si>
  <si>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</si>
  <si>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</si>
  <si>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</si>
  <si>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</si>
  <si>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</si>
  <si>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</si>
  <si>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</si>
  <si>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</si>
  <si>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</si>
  <si>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</si>
  <si>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</si>
  <si>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</si>
  <si>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</si>
  <si>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</si>
  <si>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</si>
  <si>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</si>
  <si>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</si>
  <si>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</si>
  <si>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</si>
  <si>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</si>
  <si>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</si>
  <si>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</si>
  <si>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</si>
  <si>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</si>
  <si>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</si>
  <si>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</si>
  <si>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</si>
  <si>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</si>
  <si>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</si>
  <si>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</si>
  <si>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</si>
  <si>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</si>
  <si>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</si>
  <si>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</si>
  <si>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</si>
  <si>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</si>
  <si>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</si>
  <si>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</si>
  <si>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</si>
  <si>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</si>
  <si>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</si>
  <si>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</si>
  <si>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</si>
  <si>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</si>
  <si>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</si>
  <si>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</si>
  <si>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</si>
  <si>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</si>
  <si>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</si>
  <si>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</si>
  <si>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Profit/Loss per lot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</si>
  <si>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</si>
  <si>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</si>
  <si>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</si>
  <si>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</si>
  <si>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</si>
  <si>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</si>
  <si>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</si>
  <si>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</si>
  <si>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</si>
  <si>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</si>
  <si>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</si>
  <si>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</si>
  <si>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</si>
  <si>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</si>
  <si>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</si>
  <si>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</si>
  <si>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</si>
  <si>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</si>
  <si>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</si>
  <si>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</si>
  <si>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</si>
  <si>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</si>
  <si>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</si>
  <si>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</si>
  <si>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</si>
  <si>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</si>
  <si>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</si>
  <si>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</si>
  <si>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</si>
  <si>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</si>
  <si>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</si>
  <si>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</si>
  <si>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</si>
  <si>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</si>
  <si>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</si>
  <si>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</si>
  <si>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</si>
  <si>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</si>
  <si>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</si>
  <si>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</si>
  <si>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</si>
  <si>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</si>
  <si>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</si>
  <si>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</si>
  <si>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</si>
  <si>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</si>
  <si>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</si>
  <si>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</si>
  <si>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</si>
  <si>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</si>
  <si>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</si>
  <si>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</si>
  <si>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</si>
  <si>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</si>
  <si>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</si>
  <si>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</si>
  <si>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</si>
  <si>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118-127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</si>
  <si>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</si>
  <si>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</si>
  <si>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</si>
  <si>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</si>
  <si>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</si>
  <si>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</si>
  <si>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</si>
  <si>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1020-1035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</si>
  <si>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</si>
  <si>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</si>
  <si>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</si>
  <si>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</si>
  <si>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</si>
  <si>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</si>
  <si>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</si>
  <si>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</si>
  <si>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</si>
  <si>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</si>
  <si>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</si>
  <si>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</si>
  <si>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</si>
  <si>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</si>
  <si>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</si>
  <si>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</si>
  <si>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</si>
  <si>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</si>
  <si>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% Change in OI</t>
  </si>
  <si>
    <t>PTC INDIA FIN SERV LTD</t>
  </si>
  <si>
    <t>36-37</t>
  </si>
  <si>
    <t>Greaves Cotton Ltd.</t>
  </si>
  <si>
    <t>150-155</t>
  </si>
  <si>
    <t>Part profit of Rs.117.50/-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</si>
  <si>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</si>
  <si>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</si>
  <si>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</si>
  <si>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</si>
  <si>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</si>
  <si>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</si>
  <si>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</si>
  <si>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</si>
  <si>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670-680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</si>
  <si>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</si>
  <si>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</si>
  <si>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</si>
  <si>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</si>
  <si>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</si>
  <si>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</si>
  <si>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</si>
  <si>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</si>
  <si>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</si>
  <si>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</si>
  <si>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</si>
  <si>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</si>
  <si>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</si>
  <si>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</si>
  <si>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</si>
  <si>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</si>
  <si>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PATINTLOG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</si>
  <si>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</si>
  <si>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</si>
  <si>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</si>
  <si>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</si>
  <si>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</si>
  <si>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</si>
  <si>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</si>
  <si>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</si>
  <si>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</si>
  <si>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</si>
  <si>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A2ZINFRA</t>
  </si>
  <si>
    <t>INE619I01012</t>
  </si>
  <si>
    <t>AARTIDRUGS</t>
  </si>
  <si>
    <t>INE767A01016</t>
  </si>
  <si>
    <t>AARTIIND</t>
  </si>
  <si>
    <t>INE769A01020</t>
  </si>
  <si>
    <t>ABAN</t>
  </si>
  <si>
    <t>INE421A01028</t>
  </si>
  <si>
    <t>INE117A01022</t>
  </si>
  <si>
    <t>ABBOTINDIA</t>
  </si>
  <si>
    <t>INE358A01014</t>
  </si>
  <si>
    <t>ABFRL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</si>
  <si>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</si>
  <si>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</si>
  <si>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</si>
  <si>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</si>
  <si>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</si>
  <si>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</si>
  <si>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</si>
  <si>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INE742F01042</t>
  </si>
  <si>
    <t>INE814H01011</t>
  </si>
  <si>
    <t>ADANITRANS</t>
  </si>
  <si>
    <t>INE931S01010</t>
  </si>
  <si>
    <t>ADFFOODS</t>
  </si>
  <si>
    <t>INE982B01019</t>
  </si>
  <si>
    <t>INE959A01019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</si>
  <si>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</si>
  <si>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</si>
  <si>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</si>
  <si>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</si>
  <si>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</si>
  <si>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</si>
  <si>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</si>
  <si>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</si>
  <si>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</si>
  <si>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</si>
  <si>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</si>
  <si>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</si>
  <si>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</si>
  <si>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INE031B01049</t>
  </si>
  <si>
    <t>AJMERA</t>
  </si>
  <si>
    <t>INE298G01027</t>
  </si>
  <si>
    <t>AKZOINDIA</t>
  </si>
  <si>
    <t>INE133A01011</t>
  </si>
  <si>
    <t>INE428A01015</t>
  </si>
  <si>
    <t>ALEMBICLTD</t>
  </si>
  <si>
    <t>INE426A01027</t>
  </si>
  <si>
    <t>ALICON</t>
  </si>
  <si>
    <t>INE062D01024</t>
  </si>
  <si>
    <t>ALKEM</t>
  </si>
  <si>
    <t>INE540L01014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</si>
  <si>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</si>
  <si>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</si>
  <si>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</si>
  <si>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</si>
  <si>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</si>
  <si>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</si>
  <si>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</si>
  <si>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</si>
  <si>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</si>
  <si>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</si>
  <si>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</si>
  <si>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</si>
  <si>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AMDIND</t>
  </si>
  <si>
    <t>INE005I01014</t>
  </si>
  <si>
    <t>AMRUTANJAN</t>
  </si>
  <si>
    <t>INE098F01023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</si>
  <si>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</si>
  <si>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</si>
  <si>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</si>
  <si>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</si>
  <si>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</si>
  <si>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</si>
  <si>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</si>
  <si>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</si>
  <si>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</si>
  <si>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APARINDS</t>
  </si>
  <si>
    <t>INE372A01015</t>
  </si>
  <si>
    <t>APCOTEXIND</t>
  </si>
  <si>
    <t>INE116A01024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</si>
  <si>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</si>
  <si>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</si>
  <si>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</si>
  <si>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</si>
  <si>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</si>
  <si>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</si>
  <si>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</si>
  <si>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</si>
  <si>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</si>
  <si>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</si>
  <si>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</si>
  <si>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</si>
  <si>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</si>
  <si>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</si>
  <si>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</si>
  <si>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</si>
  <si>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</si>
  <si>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</si>
  <si>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</si>
  <si>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</si>
  <si>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</si>
  <si>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</si>
  <si>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</si>
  <si>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</si>
  <si>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</si>
  <si>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</si>
  <si>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</si>
  <si>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</si>
  <si>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</si>
  <si>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</si>
  <si>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</si>
  <si>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</si>
  <si>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</si>
  <si>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</si>
  <si>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</si>
  <si>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</si>
  <si>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</si>
  <si>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</si>
  <si>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</si>
  <si>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</si>
  <si>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</si>
  <si>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</si>
  <si>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</si>
  <si>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</si>
  <si>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</si>
  <si>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</si>
  <si>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</si>
  <si>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</si>
  <si>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</si>
  <si>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</si>
  <si>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</si>
  <si>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</si>
  <si>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</si>
  <si>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</si>
  <si>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</si>
  <si>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</si>
  <si>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</si>
  <si>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</si>
  <si>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</si>
  <si>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INE871C01020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</si>
  <si>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</si>
  <si>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</si>
  <si>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</si>
  <si>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</si>
  <si>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</si>
  <si>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</si>
  <si>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</si>
  <si>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</si>
  <si>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</si>
  <si>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</si>
  <si>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</si>
  <si>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</si>
  <si>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</si>
  <si>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</si>
  <si>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INE306A01021</t>
  </si>
  <si>
    <t>BAJAJHLDNG</t>
  </si>
  <si>
    <t>INE118A01012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</si>
  <si>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</si>
  <si>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</si>
  <si>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</si>
  <si>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</si>
  <si>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</si>
  <si>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</si>
  <si>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</si>
  <si>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</si>
  <si>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</si>
  <si>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</si>
  <si>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</si>
  <si>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</si>
  <si>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</si>
  <si>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</si>
  <si>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</si>
  <si>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</si>
  <si>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</si>
  <si>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</si>
  <si>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</si>
  <si>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</si>
  <si>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</si>
  <si>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</si>
  <si>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</si>
  <si>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</si>
  <si>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</si>
  <si>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</si>
  <si>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</si>
  <si>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</si>
  <si>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</si>
  <si>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</si>
  <si>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</si>
  <si>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</si>
  <si>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</si>
  <si>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</si>
  <si>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</si>
  <si>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</si>
  <si>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</si>
  <si>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</si>
  <si>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</si>
  <si>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</si>
  <si>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</si>
  <si>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</si>
  <si>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</si>
  <si>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</si>
  <si>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</si>
  <si>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</si>
  <si>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</si>
  <si>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</si>
  <si>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</si>
  <si>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</si>
  <si>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</si>
  <si>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</si>
  <si>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</si>
  <si>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</si>
  <si>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</si>
  <si>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</si>
  <si>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</si>
  <si>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</si>
  <si>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</si>
  <si>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</si>
  <si>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</si>
  <si>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INE416D01022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</si>
  <si>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</si>
  <si>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</si>
  <si>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</si>
  <si>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</si>
  <si>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</si>
  <si>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</si>
  <si>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</si>
  <si>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</si>
  <si>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</si>
  <si>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</si>
  <si>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</si>
  <si>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</si>
  <si>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</si>
  <si>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</si>
  <si>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</si>
  <si>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</si>
  <si>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BRFL</t>
  </si>
  <si>
    <t>INE589G01011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</si>
  <si>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</si>
  <si>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</si>
  <si>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</si>
  <si>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</si>
  <si>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</si>
  <si>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</si>
  <si>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</si>
  <si>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BYKE</t>
  </si>
  <si>
    <t>INE319B01014</t>
  </si>
  <si>
    <t>INE010B01027</t>
  </si>
  <si>
    <t>CAMLINFINE</t>
  </si>
  <si>
    <t>INE052I01032</t>
  </si>
  <si>
    <t>INE476A01014</t>
  </si>
  <si>
    <t>CANFINHOME</t>
  </si>
  <si>
    <t>CANTABIL</t>
  </si>
  <si>
    <t>INE068L01016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</si>
  <si>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</si>
  <si>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</si>
  <si>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</si>
  <si>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</si>
  <si>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</si>
  <si>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</si>
  <si>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</si>
  <si>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</si>
  <si>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</si>
  <si>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INE172A01027</t>
  </si>
  <si>
    <t>CCL</t>
  </si>
  <si>
    <t>INE421D01022</t>
  </si>
  <si>
    <t>INE482A01020</t>
  </si>
  <si>
    <t>CELESTIAL</t>
  </si>
  <si>
    <t>INE221I01017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</si>
  <si>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</si>
  <si>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</si>
  <si>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</si>
  <si>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</si>
  <si>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</si>
  <si>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</si>
  <si>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</si>
  <si>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</si>
  <si>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</si>
  <si>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</si>
  <si>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</si>
  <si>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</si>
  <si>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</si>
  <si>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</si>
  <si>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</si>
  <si>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</si>
  <si>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</si>
  <si>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</si>
  <si>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</si>
  <si>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</si>
  <si>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</si>
  <si>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</si>
  <si>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</si>
  <si>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</si>
  <si>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</si>
  <si>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</si>
  <si>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</si>
  <si>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</si>
  <si>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INE111A01017</t>
  </si>
  <si>
    <t>CONSOFINVT</t>
  </si>
  <si>
    <t>INE025A01027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</si>
  <si>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</si>
  <si>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</si>
  <si>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</si>
  <si>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</si>
  <si>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</si>
  <si>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</si>
  <si>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</si>
  <si>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</si>
  <si>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</si>
  <si>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</si>
  <si>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</si>
  <si>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</si>
  <si>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</si>
  <si>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</si>
  <si>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</si>
  <si>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</si>
  <si>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</si>
  <si>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INE491A01021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</si>
  <si>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</si>
  <si>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</si>
  <si>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</si>
  <si>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</si>
  <si>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</si>
  <si>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</si>
  <si>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</si>
  <si>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</si>
  <si>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</si>
  <si>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</si>
  <si>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</si>
  <si>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</si>
  <si>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</si>
  <si>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</si>
  <si>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</si>
  <si>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</si>
  <si>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</si>
  <si>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</si>
  <si>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</t>
  </si>
  <si>
    <t>INE498A01018</t>
  </si>
  <si>
    <t>DCMSHRIRAM</t>
  </si>
  <si>
    <t>INE499A01024</t>
  </si>
  <si>
    <t>DECCANCE</t>
  </si>
  <si>
    <t>DEEPAKFERT</t>
  </si>
  <si>
    <t>INE501A01019</t>
  </si>
  <si>
    <t>DEEPAKNTR</t>
  </si>
  <si>
    <t>INE288B01029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</si>
  <si>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</si>
  <si>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</si>
  <si>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</si>
  <si>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</si>
  <si>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</si>
  <si>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</si>
  <si>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</si>
  <si>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DENORA</t>
  </si>
  <si>
    <t>INE244A01016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</si>
  <si>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</si>
  <si>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</si>
  <si>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</si>
  <si>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</si>
  <si>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</si>
  <si>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</si>
  <si>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</si>
  <si>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</si>
  <si>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</si>
  <si>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</si>
  <si>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</si>
  <si>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</si>
  <si>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</si>
  <si>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</si>
  <si>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</si>
  <si>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</si>
  <si>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DLINKINDIA</t>
  </si>
  <si>
    <t>INE250K01012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</si>
  <si>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</si>
  <si>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</si>
  <si>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</si>
  <si>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</si>
  <si>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</si>
  <si>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</si>
  <si>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</si>
  <si>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</si>
  <si>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</si>
  <si>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</si>
  <si>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</si>
  <si>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INE738I01010</t>
  </si>
  <si>
    <t>EDELWEISS</t>
  </si>
  <si>
    <t>INE532F01054</t>
  </si>
  <si>
    <t>INE066A01013</t>
  </si>
  <si>
    <t>EIDPARRY</t>
  </si>
  <si>
    <t>INE126A01031</t>
  </si>
  <si>
    <t>EIHOTEL</t>
  </si>
  <si>
    <t>INE230A01023</t>
  </si>
  <si>
    <t>EKC</t>
  </si>
  <si>
    <t>INE184H01027</t>
  </si>
  <si>
    <t>ELECON</t>
  </si>
  <si>
    <t>INE205B01023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</si>
  <si>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</si>
  <si>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</si>
  <si>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</si>
  <si>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</si>
  <si>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</si>
  <si>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</si>
  <si>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</si>
  <si>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</si>
  <si>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</si>
  <si>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</si>
  <si>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</si>
  <si>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</si>
  <si>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</si>
  <si>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</si>
  <si>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</si>
  <si>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</si>
  <si>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</si>
  <si>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</si>
  <si>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</si>
  <si>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</si>
  <si>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</si>
  <si>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</si>
  <si>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</si>
  <si>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</si>
  <si>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</si>
  <si>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INE128A01029</t>
  </si>
  <si>
    <t>EVERESTIND</t>
  </si>
  <si>
    <t>INE295A01018</t>
  </si>
  <si>
    <t>EXCELCROP</t>
  </si>
  <si>
    <t>INE223G01017</t>
  </si>
  <si>
    <t>EXCELINDUS</t>
  </si>
  <si>
    <t>INE369A01029</t>
  </si>
  <si>
    <t>INE302A01020</t>
  </si>
  <si>
    <t>INE513A01014</t>
  </si>
  <si>
    <t>INE220J01025</t>
  </si>
  <si>
    <t>FCL</t>
  </si>
  <si>
    <t>INE045J01026</t>
  </si>
  <si>
    <t>FDC</t>
  </si>
  <si>
    <t>INE258B01022</t>
  </si>
  <si>
    <t>INE249C01011</t>
  </si>
  <si>
    <t>INE171A01029</t>
  </si>
  <si>
    <t>FEL</t>
  </si>
  <si>
    <t>INE623B01027</t>
  </si>
  <si>
    <t>FELDVR</t>
  </si>
  <si>
    <t>IN9623B01058</t>
  </si>
  <si>
    <t>FIEMIND</t>
  </si>
  <si>
    <t>INE737H01014</t>
  </si>
  <si>
    <t>FILATEX</t>
  </si>
  <si>
    <t>INE816B01019</t>
  </si>
  <si>
    <t>INE111B01023</t>
  </si>
  <si>
    <t>FINCABLES</t>
  </si>
  <si>
    <t>INE235A01022</t>
  </si>
  <si>
    <t>FINPIPE</t>
  </si>
  <si>
    <t>INE183A01016</t>
  </si>
  <si>
    <t>FLFL</t>
  </si>
  <si>
    <t>INE452O01016</t>
  </si>
  <si>
    <t>FMGOETZE</t>
  </si>
  <si>
    <t>INE529A01010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</si>
  <si>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</si>
  <si>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</si>
  <si>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</si>
  <si>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</si>
  <si>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</si>
  <si>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</si>
  <si>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</si>
  <si>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</si>
  <si>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</si>
  <si>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</si>
  <si>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</si>
  <si>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</si>
  <si>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</si>
  <si>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</si>
  <si>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</si>
  <si>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</si>
  <si>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</si>
  <si>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</si>
  <si>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INE845D01014</t>
  </si>
  <si>
    <t>GANESHHOUC</t>
  </si>
  <si>
    <t>INE460C01014</t>
  </si>
  <si>
    <t>GARDENSILK</t>
  </si>
  <si>
    <t>INE526A01016</t>
  </si>
  <si>
    <t>GARWALLROP</t>
  </si>
  <si>
    <t>INE276A01018</t>
  </si>
  <si>
    <t>GATI</t>
  </si>
  <si>
    <t>INE152B01027</t>
  </si>
  <si>
    <t>GAYAPROJ</t>
  </si>
  <si>
    <t>INE852F01015</t>
  </si>
  <si>
    <t>GEECEE</t>
  </si>
  <si>
    <t>INE916G01016</t>
  </si>
  <si>
    <t>GENESYS</t>
  </si>
  <si>
    <t>INE727B01026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</si>
  <si>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</si>
  <si>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</si>
  <si>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</si>
  <si>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</si>
  <si>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</si>
  <si>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</si>
  <si>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</si>
  <si>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</si>
  <si>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</si>
  <si>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</si>
  <si>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</si>
  <si>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</si>
  <si>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</si>
  <si>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</si>
  <si>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GITANJALI</t>
  </si>
  <si>
    <t>INE346H01014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</si>
  <si>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</si>
  <si>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</si>
  <si>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</si>
  <si>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</si>
  <si>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</si>
  <si>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</si>
  <si>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</si>
  <si>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</si>
  <si>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</si>
  <si>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</si>
  <si>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</si>
  <si>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</si>
  <si>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</si>
  <si>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</si>
  <si>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</si>
  <si>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</si>
  <si>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</si>
  <si>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</si>
  <si>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</si>
  <si>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INE484J01027</t>
  </si>
  <si>
    <t>GOLDIAM</t>
  </si>
  <si>
    <t>INE025B01017</t>
  </si>
  <si>
    <t>GOODLUCK</t>
  </si>
  <si>
    <t>INE127I01024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</si>
  <si>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</si>
  <si>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</si>
  <si>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</si>
  <si>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</si>
  <si>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</si>
  <si>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</si>
  <si>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</si>
  <si>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</si>
  <si>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</si>
  <si>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</si>
  <si>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</si>
  <si>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</si>
  <si>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</si>
  <si>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</si>
  <si>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</si>
  <si>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</si>
  <si>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INE580B01029</t>
  </si>
  <si>
    <t>INE026A01025</t>
  </si>
  <si>
    <t>INE264A01014</t>
  </si>
  <si>
    <t>INE246F01010</t>
  </si>
  <si>
    <t>GTL</t>
  </si>
  <si>
    <t>INE043A01012</t>
  </si>
  <si>
    <t>GTLINFRA</t>
  </si>
  <si>
    <t>INE221H01019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</si>
  <si>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</si>
  <si>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</si>
  <si>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</si>
  <si>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</si>
  <si>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</si>
  <si>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</si>
  <si>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</si>
  <si>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</si>
  <si>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</si>
  <si>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</si>
  <si>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</si>
  <si>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</si>
  <si>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</si>
  <si>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HARITASEAT</t>
  </si>
  <si>
    <t>INE939D01015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</si>
  <si>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</si>
  <si>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</si>
  <si>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</si>
  <si>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</si>
  <si>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</si>
  <si>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</si>
  <si>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</si>
  <si>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</si>
  <si>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</si>
  <si>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</si>
  <si>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</si>
  <si>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</si>
  <si>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</si>
  <si>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</si>
  <si>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</si>
  <si>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</si>
  <si>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</si>
  <si>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</si>
  <si>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</si>
  <si>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</si>
  <si>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</si>
  <si>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INE545A01016</t>
  </si>
  <si>
    <t>HEIDELBERG</t>
  </si>
  <si>
    <t>INE578A01017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</si>
  <si>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</si>
  <si>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</si>
  <si>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</si>
  <si>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</si>
  <si>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</si>
  <si>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</si>
  <si>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</si>
  <si>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</si>
  <si>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INE548A01028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</si>
  <si>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</si>
  <si>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</si>
  <si>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</si>
  <si>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</si>
  <si>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</si>
  <si>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</si>
  <si>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</si>
  <si>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</si>
  <si>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</si>
  <si>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</si>
  <si>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</si>
  <si>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</si>
  <si>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</si>
  <si>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</si>
  <si>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</si>
  <si>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</si>
  <si>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</si>
  <si>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</si>
  <si>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</si>
  <si>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</si>
  <si>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</si>
  <si>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</si>
  <si>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</si>
  <si>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</si>
  <si>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</si>
  <si>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</si>
  <si>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</si>
  <si>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</si>
  <si>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</si>
  <si>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</si>
  <si>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</si>
  <si>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</si>
  <si>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</si>
  <si>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</si>
  <si>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</si>
  <si>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</si>
  <si>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</si>
  <si>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</si>
  <si>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</si>
  <si>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</si>
  <si>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</si>
  <si>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</si>
  <si>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</si>
  <si>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</si>
  <si>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INE008A01015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</si>
  <si>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</si>
  <si>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</si>
  <si>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</si>
  <si>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</si>
  <si>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</si>
  <si>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</si>
  <si>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</si>
  <si>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</si>
  <si>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</si>
  <si>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</si>
  <si>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</si>
  <si>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</si>
  <si>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</si>
  <si>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IMFA</t>
  </si>
  <si>
    <t>INE919H01018</t>
  </si>
  <si>
    <t>INDBANK</t>
  </si>
  <si>
    <t>INE841B01017</t>
  </si>
  <si>
    <t>INE053A01029</t>
  </si>
  <si>
    <t>INE383A01012</t>
  </si>
  <si>
    <t>INDIAGLYCO</t>
  </si>
  <si>
    <t>INE560A01015</t>
  </si>
  <si>
    <t>INDIANB</t>
  </si>
  <si>
    <t>INE562A01011</t>
  </si>
  <si>
    <t>INDIANCARD</t>
  </si>
  <si>
    <t>INE061A01014</t>
  </si>
  <si>
    <t>INDIANHUME</t>
  </si>
  <si>
    <t>INE323C01030</t>
  </si>
  <si>
    <t>INDIGO</t>
  </si>
  <si>
    <t>INE646L01027</t>
  </si>
  <si>
    <t>INDNIPPON</t>
  </si>
  <si>
    <t>INE092B01017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</si>
  <si>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</si>
  <si>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</si>
  <si>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</si>
  <si>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</si>
  <si>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</si>
  <si>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</si>
  <si>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</si>
  <si>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</si>
  <si>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INDTERRAIN</t>
  </si>
  <si>
    <t>INE611L01021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</si>
  <si>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</si>
  <si>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</si>
  <si>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</si>
  <si>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</si>
  <si>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</si>
  <si>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</si>
  <si>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</si>
  <si>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</si>
  <si>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</si>
  <si>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</si>
  <si>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</si>
  <si>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</si>
  <si>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</si>
  <si>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</si>
  <si>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</si>
  <si>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</si>
  <si>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</si>
  <si>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</si>
  <si>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</si>
  <si>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INVENTURE</t>
  </si>
  <si>
    <t>INE878H01016</t>
  </si>
  <si>
    <t>INE565A01014</t>
  </si>
  <si>
    <t>INE242A01010</t>
  </si>
  <si>
    <t>IPAPPM</t>
  </si>
  <si>
    <t>INE435A01028</t>
  </si>
  <si>
    <t>INE571A01020</t>
  </si>
  <si>
    <t>INE821I01014</t>
  </si>
  <si>
    <t>ISFT</t>
  </si>
  <si>
    <t>INE566K01011</t>
  </si>
  <si>
    <t>INE154A01025</t>
  </si>
  <si>
    <t>ITDCEM</t>
  </si>
  <si>
    <t>INE686A01026</t>
  </si>
  <si>
    <t>ITI</t>
  </si>
  <si>
    <t>INE248A01017</t>
  </si>
  <si>
    <t>IVC</t>
  </si>
  <si>
    <t>INE050B01023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</si>
  <si>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</si>
  <si>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</si>
  <si>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</si>
  <si>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</si>
  <si>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</si>
  <si>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</si>
  <si>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</si>
  <si>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</si>
  <si>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</si>
  <si>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</si>
  <si>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</si>
  <si>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</si>
  <si>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</si>
  <si>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</si>
  <si>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</si>
  <si>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</si>
  <si>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JBFIND</t>
  </si>
  <si>
    <t>INE187A01017</t>
  </si>
  <si>
    <t>JBMA</t>
  </si>
  <si>
    <t>INE927D01028</t>
  </si>
  <si>
    <t>INE802G01018</t>
  </si>
  <si>
    <t>JINDALPOLY</t>
  </si>
  <si>
    <t>INE197D01010</t>
  </si>
  <si>
    <t>INE749A01030</t>
  </si>
  <si>
    <t>JINDRILL</t>
  </si>
  <si>
    <t>INE742C01031</t>
  </si>
  <si>
    <t>JISLDVREQS</t>
  </si>
  <si>
    <t>IN9175A01010</t>
  </si>
  <si>
    <t>INE175A01038</t>
  </si>
  <si>
    <t>JKCEMENT</t>
  </si>
  <si>
    <t>INE823G01014</t>
  </si>
  <si>
    <t>JKLAKSHMI</t>
  </si>
  <si>
    <t>INE786A01032</t>
  </si>
  <si>
    <t>JKPAPER</t>
  </si>
  <si>
    <t>INE789E01012</t>
  </si>
  <si>
    <t>JKTYRE</t>
  </si>
  <si>
    <t>INE573A01042</t>
  </si>
  <si>
    <t>JMCPROJECT</t>
  </si>
  <si>
    <t>INE890A01016</t>
  </si>
  <si>
    <t>JMFINANCIL</t>
  </si>
  <si>
    <t>INE780C01023</t>
  </si>
  <si>
    <t>JOCIL</t>
  </si>
  <si>
    <t>INE839G01010</t>
  </si>
  <si>
    <t>INE455F01025</t>
  </si>
  <si>
    <t>JPINFRATEC</t>
  </si>
  <si>
    <t>INE099J01015</t>
  </si>
  <si>
    <t>JPOLYINVST</t>
  </si>
  <si>
    <t>INE147P01019</t>
  </si>
  <si>
    <t>INE351F01018</t>
  </si>
  <si>
    <t>JSL</t>
  </si>
  <si>
    <t>INE220G01021</t>
  </si>
  <si>
    <t>JSLHISAR</t>
  </si>
  <si>
    <t>INE455T01018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</si>
  <si>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</si>
  <si>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</si>
  <si>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</si>
  <si>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</si>
  <si>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</si>
  <si>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</si>
  <si>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</si>
  <si>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</si>
  <si>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</si>
  <si>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</si>
  <si>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</si>
  <si>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</si>
  <si>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</si>
  <si>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</si>
  <si>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</si>
  <si>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</si>
  <si>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</si>
  <si>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</si>
  <si>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</si>
  <si>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INE220B01022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</si>
  <si>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</si>
  <si>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</si>
  <si>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</si>
  <si>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</si>
  <si>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</si>
  <si>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</si>
  <si>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</si>
  <si>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</si>
  <si>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</si>
  <si>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</si>
  <si>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</si>
  <si>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</si>
  <si>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</si>
  <si>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</si>
  <si>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</si>
  <si>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KEI</t>
  </si>
  <si>
    <t>INE878B01027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</si>
  <si>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</si>
  <si>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</si>
  <si>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</si>
  <si>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</si>
  <si>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</si>
  <si>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</si>
  <si>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</si>
  <si>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</si>
  <si>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</si>
  <si>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</si>
  <si>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</si>
  <si>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</si>
  <si>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KIRLOSIND</t>
  </si>
  <si>
    <t>INE250A01039</t>
  </si>
  <si>
    <t>KITEX</t>
  </si>
  <si>
    <t>INE602G01020</t>
  </si>
  <si>
    <t>KMSUGAR</t>
  </si>
  <si>
    <t>INE157H01023</t>
  </si>
  <si>
    <t>KNRCON</t>
  </si>
  <si>
    <t>KOHINOOR</t>
  </si>
  <si>
    <t>INE080B01012</t>
  </si>
  <si>
    <t>KOKUYOCMLN</t>
  </si>
  <si>
    <t>INE760A01029</t>
  </si>
  <si>
    <t>KOLTEPATIL</t>
  </si>
  <si>
    <t>INE094I01018</t>
  </si>
  <si>
    <t>KOPRAN</t>
  </si>
  <si>
    <t>INE082A01010</t>
  </si>
  <si>
    <t>INE237A01028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</si>
  <si>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</si>
  <si>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</si>
  <si>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</si>
  <si>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</si>
  <si>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</si>
  <si>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</si>
  <si>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</si>
  <si>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</si>
  <si>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</si>
  <si>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</si>
  <si>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</si>
  <si>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</si>
  <si>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</si>
  <si>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</si>
  <si>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</si>
  <si>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</si>
  <si>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</si>
  <si>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</si>
  <si>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</si>
  <si>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</si>
  <si>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</si>
  <si>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</si>
  <si>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</si>
  <si>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</si>
  <si>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</si>
  <si>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</si>
  <si>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</si>
  <si>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</si>
  <si>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</si>
  <si>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</si>
  <si>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</si>
  <si>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</si>
  <si>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</si>
  <si>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</si>
  <si>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</si>
  <si>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</si>
  <si>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</si>
  <si>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</si>
  <si>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</si>
  <si>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</si>
  <si>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LINCPEN</t>
  </si>
  <si>
    <t>INE802B01019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</si>
  <si>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</si>
  <si>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</si>
  <si>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</si>
  <si>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</si>
  <si>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</si>
  <si>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</si>
  <si>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</si>
  <si>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</si>
  <si>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</si>
  <si>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</si>
  <si>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</si>
  <si>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</si>
  <si>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</si>
  <si>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INE872H01019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</si>
  <si>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</si>
  <si>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</si>
  <si>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</si>
  <si>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</si>
  <si>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</si>
  <si>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</si>
  <si>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</si>
  <si>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</si>
  <si>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</si>
  <si>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</si>
  <si>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</si>
  <si>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</si>
  <si>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</si>
  <si>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</si>
  <si>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</si>
  <si>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</si>
  <si>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</si>
  <si>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</si>
  <si>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</si>
  <si>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</si>
  <si>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</si>
  <si>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</si>
  <si>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</si>
  <si>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</si>
  <si>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</si>
  <si>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</si>
  <si>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</si>
  <si>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</si>
  <si>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</si>
  <si>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</si>
  <si>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</si>
  <si>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</si>
  <si>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</si>
  <si>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</si>
  <si>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</si>
  <si>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</si>
  <si>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</si>
  <si>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</si>
  <si>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</si>
  <si>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</si>
  <si>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</si>
  <si>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</si>
  <si>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</si>
  <si>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</si>
  <si>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</si>
  <si>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</si>
  <si>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</si>
  <si>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</si>
  <si>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</si>
  <si>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</si>
  <si>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</si>
  <si>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</si>
  <si>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</si>
  <si>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</si>
  <si>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</si>
  <si>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</si>
  <si>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</si>
  <si>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</si>
  <si>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</si>
  <si>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</si>
  <si>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</si>
  <si>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</si>
  <si>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</si>
  <si>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</si>
  <si>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</si>
  <si>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</si>
  <si>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</si>
  <si>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</si>
  <si>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</si>
  <si>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</si>
  <si>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INE854D01016</t>
  </si>
  <si>
    <t>INE942G01012</t>
  </si>
  <si>
    <t>MCX</t>
  </si>
  <si>
    <t>INE745G01035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</si>
  <si>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</si>
  <si>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</si>
  <si>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</si>
  <si>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</si>
  <si>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</si>
  <si>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</si>
  <si>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</si>
  <si>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</si>
  <si>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</si>
  <si>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</si>
  <si>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</si>
  <si>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</si>
  <si>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</si>
  <si>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</si>
  <si>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</si>
  <si>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</si>
  <si>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</si>
  <si>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</si>
  <si>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</si>
  <si>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</si>
  <si>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</si>
  <si>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</si>
  <si>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</si>
  <si>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</si>
  <si>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INE123F01029</t>
  </si>
  <si>
    <t>MOHITIND</t>
  </si>
  <si>
    <t>INE954E01012</t>
  </si>
  <si>
    <t>MOIL</t>
  </si>
  <si>
    <t>INE490G01020</t>
  </si>
  <si>
    <t>MOLDTKPAC</t>
  </si>
  <si>
    <t>INE893J01029</t>
  </si>
  <si>
    <t>MONNETISPA</t>
  </si>
  <si>
    <t>INE743C01013</t>
  </si>
  <si>
    <t>MONSANTO</t>
  </si>
  <si>
    <t>INE274B01011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</si>
  <si>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</si>
  <si>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</si>
  <si>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</si>
  <si>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</si>
  <si>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</si>
  <si>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</si>
  <si>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</si>
  <si>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MOTILALOFS</t>
  </si>
  <si>
    <t>INE338I01027</t>
  </si>
  <si>
    <t>INE356A01018</t>
  </si>
  <si>
    <t>MPSLTD</t>
  </si>
  <si>
    <t>INE943D01017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</si>
  <si>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</si>
  <si>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</si>
  <si>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</si>
  <si>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</si>
  <si>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</si>
  <si>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</si>
  <si>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</si>
  <si>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</si>
  <si>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</si>
  <si>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</si>
  <si>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</si>
  <si>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</si>
  <si>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</si>
  <si>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</si>
  <si>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</si>
  <si>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</si>
  <si>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</si>
  <si>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</si>
  <si>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</si>
  <si>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N100</t>
  </si>
  <si>
    <t>INF247L01031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</si>
  <si>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</si>
  <si>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</si>
  <si>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</si>
  <si>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</si>
  <si>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</si>
  <si>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</si>
  <si>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</si>
  <si>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</si>
  <si>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</si>
  <si>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</si>
  <si>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</si>
  <si>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</si>
  <si>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</si>
  <si>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</si>
  <si>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</si>
  <si>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</si>
  <si>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</si>
  <si>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</si>
  <si>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</si>
  <si>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</si>
  <si>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</si>
  <si>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</si>
  <si>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INE095N01023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</si>
  <si>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</si>
  <si>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</si>
  <si>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</si>
  <si>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</si>
  <si>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</si>
  <si>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</si>
  <si>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</si>
  <si>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</si>
  <si>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NELCAST</t>
  </si>
  <si>
    <t>INE189I01024</t>
  </si>
  <si>
    <t>NESCO</t>
  </si>
  <si>
    <t>NESTLEIND</t>
  </si>
  <si>
    <t>INE239A01016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</si>
  <si>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</si>
  <si>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</si>
  <si>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</si>
  <si>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</si>
  <si>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</si>
  <si>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</si>
  <si>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</si>
  <si>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</si>
  <si>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</si>
  <si>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</si>
  <si>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</si>
  <si>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</si>
  <si>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NIFTYBEES</t>
  </si>
  <si>
    <t>INF732E01011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</si>
  <si>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</si>
  <si>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</si>
  <si>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</si>
  <si>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</si>
  <si>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</si>
  <si>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</si>
  <si>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</si>
  <si>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</si>
  <si>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</si>
  <si>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</si>
  <si>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</si>
  <si>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</si>
  <si>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</si>
  <si>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</si>
  <si>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</si>
  <si>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</si>
  <si>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</si>
  <si>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</si>
  <si>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</si>
  <si>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</si>
  <si>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</si>
  <si>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</si>
  <si>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</si>
  <si>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</si>
  <si>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</si>
  <si>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</si>
  <si>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</si>
  <si>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</si>
  <si>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</si>
  <si>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</si>
  <si>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OMAXAUTO</t>
  </si>
  <si>
    <t>INE090B01011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</si>
  <si>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</si>
  <si>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</si>
  <si>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</si>
  <si>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</si>
  <si>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</si>
  <si>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</si>
  <si>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</si>
  <si>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</si>
  <si>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</si>
  <si>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</si>
  <si>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</si>
  <si>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ORIENTABRA</t>
  </si>
  <si>
    <t>INE569C01020</t>
  </si>
  <si>
    <t>INE141A01014</t>
  </si>
  <si>
    <t>ORIENTBELL</t>
  </si>
  <si>
    <t>INE607D01018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</si>
  <si>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</si>
  <si>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</si>
  <si>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</si>
  <si>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</si>
  <si>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</si>
  <si>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</si>
  <si>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</si>
  <si>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</si>
  <si>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</si>
  <si>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</si>
  <si>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</si>
  <si>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</si>
  <si>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PANORAMUNI</t>
  </si>
  <si>
    <t>INE194B01029</t>
  </si>
  <si>
    <t>PAPERPROD</t>
  </si>
  <si>
    <t>INE275B01026</t>
  </si>
  <si>
    <t>PARAGMILK</t>
  </si>
  <si>
    <t>INE883N01014</t>
  </si>
  <si>
    <t>PATELENG</t>
  </si>
  <si>
    <t>INE244B01030</t>
  </si>
  <si>
    <t>INE529D01014</t>
  </si>
  <si>
    <t>INE785M01013</t>
  </si>
  <si>
    <t>PDSMFL</t>
  </si>
  <si>
    <t>INE111Q01013</t>
  </si>
  <si>
    <t>INE606A01024</t>
  </si>
  <si>
    <t>INE140A01024</t>
  </si>
  <si>
    <t>PENIND</t>
  </si>
  <si>
    <t>INE932A01024</t>
  </si>
  <si>
    <t>PENINLAND</t>
  </si>
  <si>
    <t>INE138A01028</t>
  </si>
  <si>
    <t>PENPEBS</t>
  </si>
  <si>
    <t>INE455O01019</t>
  </si>
  <si>
    <t>PERSISTENT</t>
  </si>
  <si>
    <t>INE262H01013</t>
  </si>
  <si>
    <t>INE347G01014</t>
  </si>
  <si>
    <t>INE134E01011</t>
  </si>
  <si>
    <t>PFIZER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</si>
  <si>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</si>
  <si>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</si>
  <si>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</si>
  <si>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</si>
  <si>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</si>
  <si>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</si>
  <si>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</si>
  <si>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PGIL</t>
  </si>
  <si>
    <t>INE940H01014</t>
  </si>
  <si>
    <t>PHILIPCARB</t>
  </si>
  <si>
    <t>INE602A01015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</si>
  <si>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</si>
  <si>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</si>
  <si>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</si>
  <si>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</si>
  <si>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</si>
  <si>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</si>
  <si>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</si>
  <si>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PITTILAM</t>
  </si>
  <si>
    <t>INE450D01021</t>
  </si>
  <si>
    <t>PLASTIBLEN</t>
  </si>
  <si>
    <t>INE083C01022</t>
  </si>
  <si>
    <t>INE160A01022</t>
  </si>
  <si>
    <t>PNBGILTS</t>
  </si>
  <si>
    <t>INE859A01011</t>
  </si>
  <si>
    <t>PNCINFRA</t>
  </si>
  <si>
    <t>POLARIS</t>
  </si>
  <si>
    <t>INE763A01023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</si>
  <si>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</si>
  <si>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</si>
  <si>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</si>
  <si>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</si>
  <si>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</si>
  <si>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</si>
  <si>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</si>
  <si>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</si>
  <si>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</si>
  <si>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</si>
  <si>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</si>
  <si>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</si>
  <si>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</si>
  <si>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</si>
  <si>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</si>
  <si>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</si>
  <si>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</si>
  <si>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</si>
  <si>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</si>
  <si>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</si>
  <si>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</si>
  <si>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</si>
  <si>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</si>
  <si>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</si>
  <si>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</si>
  <si>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</si>
  <si>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</si>
  <si>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PRISMCEM</t>
  </si>
  <si>
    <t>INE010A01011</t>
  </si>
  <si>
    <t>PROZONINTU</t>
  </si>
  <si>
    <t>INE195N01013</t>
  </si>
  <si>
    <t>PSB</t>
  </si>
  <si>
    <t>INE608A01012</t>
  </si>
  <si>
    <t>PSUBNKBEES</t>
  </si>
  <si>
    <t>INF732E01110</t>
  </si>
  <si>
    <t>INE877F01012</t>
  </si>
  <si>
    <t>PUNJABCHEM</t>
  </si>
  <si>
    <t>INE277B01014</t>
  </si>
  <si>
    <t>PUNJLLOYD</t>
  </si>
  <si>
    <t>INE701B01021</t>
  </si>
  <si>
    <t>PURVA</t>
  </si>
  <si>
    <t>INE323I01011</t>
  </si>
  <si>
    <t>PVR</t>
  </si>
  <si>
    <t>INE191H01014</t>
  </si>
  <si>
    <t>QUICKHEAL</t>
  </si>
  <si>
    <t>INE306L01010</t>
  </si>
  <si>
    <t>RADICO</t>
  </si>
  <si>
    <t>INE944F01028</t>
  </si>
  <si>
    <t>RAIN</t>
  </si>
  <si>
    <t>INE855B01025</t>
  </si>
  <si>
    <t>INE313D01013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</si>
  <si>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</si>
  <si>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</si>
  <si>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</si>
  <si>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</si>
  <si>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</si>
  <si>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</si>
  <si>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</si>
  <si>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</si>
  <si>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</si>
  <si>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</si>
  <si>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</si>
  <si>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</si>
  <si>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</si>
  <si>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</si>
  <si>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</si>
  <si>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</si>
  <si>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</si>
  <si>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</si>
  <si>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</si>
  <si>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</si>
  <si>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</si>
  <si>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</si>
  <si>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</si>
  <si>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</si>
  <si>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</si>
  <si>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</si>
  <si>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</si>
  <si>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</si>
  <si>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</si>
  <si>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</si>
  <si>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INE027A01015</t>
  </si>
  <si>
    <t>INE330H01018</t>
  </si>
  <si>
    <t>INE542F01012</t>
  </si>
  <si>
    <t>INE020B01018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</si>
  <si>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</si>
  <si>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</si>
  <si>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</si>
  <si>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</si>
  <si>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</si>
  <si>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</si>
  <si>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</si>
  <si>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</si>
  <si>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</si>
  <si>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</si>
  <si>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</si>
  <si>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</si>
  <si>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</si>
  <si>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</si>
  <si>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INE612J01015</t>
  </si>
  <si>
    <t>REPRO</t>
  </si>
  <si>
    <t>INE461B01014</t>
  </si>
  <si>
    <t>RICOAUTO</t>
  </si>
  <si>
    <t>INE209B01025</t>
  </si>
  <si>
    <t>RIIL</t>
  </si>
  <si>
    <t>INE046A01015</t>
  </si>
  <si>
    <t>RJL</t>
  </si>
  <si>
    <t>INE722H01016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</si>
  <si>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</si>
  <si>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</si>
  <si>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</si>
  <si>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</si>
  <si>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</si>
  <si>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</si>
  <si>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</si>
  <si>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</si>
  <si>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</si>
  <si>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</si>
  <si>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</si>
  <si>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</si>
  <si>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</si>
  <si>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RSSOFTWARE</t>
  </si>
  <si>
    <t>INE165B01029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</si>
  <si>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</si>
  <si>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</si>
  <si>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</si>
  <si>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</si>
  <si>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</si>
  <si>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</si>
  <si>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</si>
  <si>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</si>
  <si>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</si>
  <si>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</si>
  <si>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</si>
  <si>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</si>
  <si>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</si>
  <si>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</si>
  <si>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</si>
  <si>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</si>
  <si>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</si>
  <si>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</si>
  <si>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</si>
  <si>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</si>
  <si>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</si>
  <si>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</si>
  <si>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</si>
  <si>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</si>
  <si>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</si>
  <si>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</si>
  <si>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</si>
  <si>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</si>
  <si>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</si>
  <si>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</si>
  <si>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</si>
  <si>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SANGAMIND</t>
  </si>
  <si>
    <t>INE495C01010</t>
  </si>
  <si>
    <t>SANGHIIND</t>
  </si>
  <si>
    <t>INE999B01013</t>
  </si>
  <si>
    <t>SANGHVIFOR</t>
  </si>
  <si>
    <t>INE263L01013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</si>
  <si>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</si>
  <si>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</si>
  <si>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</si>
  <si>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</si>
  <si>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</si>
  <si>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</si>
  <si>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</si>
  <si>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</si>
  <si>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</si>
  <si>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</si>
  <si>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</si>
  <si>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</si>
  <si>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</si>
  <si>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</si>
  <si>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</si>
  <si>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</si>
  <si>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</si>
  <si>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</si>
  <si>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</si>
  <si>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</si>
  <si>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</si>
  <si>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</si>
  <si>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</si>
  <si>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</si>
  <si>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SEQUENT</t>
  </si>
  <si>
    <t>INE807F01027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</si>
  <si>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</si>
  <si>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</si>
  <si>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</si>
  <si>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</si>
  <si>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</si>
  <si>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</si>
  <si>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</si>
  <si>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INE353H01010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</si>
  <si>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</si>
  <si>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</si>
  <si>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</si>
  <si>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</si>
  <si>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</si>
  <si>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</si>
  <si>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</si>
  <si>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</si>
  <si>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</si>
  <si>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</si>
  <si>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</si>
  <si>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</si>
  <si>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</si>
  <si>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</si>
  <si>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</si>
  <si>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</si>
  <si>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</si>
  <si>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</si>
  <si>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</si>
  <si>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</si>
  <si>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</si>
  <si>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</si>
  <si>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</si>
  <si>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</si>
  <si>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</si>
  <si>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</si>
  <si>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</si>
  <si>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</si>
  <si>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</si>
  <si>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</si>
  <si>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</si>
  <si>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</si>
  <si>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</si>
  <si>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</si>
  <si>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</si>
  <si>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</si>
  <si>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</si>
  <si>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</si>
  <si>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</si>
  <si>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</si>
  <si>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</si>
  <si>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</si>
  <si>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</si>
  <si>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</si>
  <si>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</si>
  <si>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</si>
  <si>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</si>
  <si>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</si>
  <si>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INE180K01011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</si>
  <si>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</si>
  <si>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</si>
  <si>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</si>
  <si>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</si>
  <si>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</si>
  <si>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</si>
  <si>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</si>
  <si>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</si>
  <si>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</si>
  <si>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</si>
  <si>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</si>
  <si>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SONASTEER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</si>
  <si>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</si>
  <si>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</si>
  <si>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</si>
  <si>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</si>
  <si>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</si>
  <si>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</si>
  <si>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</si>
  <si>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</si>
  <si>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SPHEREGSL</t>
  </si>
  <si>
    <t>INE737B01033</t>
  </si>
  <si>
    <t>SPIC</t>
  </si>
  <si>
    <t>INE147A01011</t>
  </si>
  <si>
    <t>SPICEMOBI</t>
  </si>
  <si>
    <t>INE927C01020</t>
  </si>
  <si>
    <t>SPLIL</t>
  </si>
  <si>
    <t>INE978G01016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</si>
  <si>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</si>
  <si>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</si>
  <si>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</si>
  <si>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</si>
  <si>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</si>
  <si>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</si>
  <si>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</si>
  <si>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</si>
  <si>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</si>
  <si>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</si>
  <si>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STARPAPER</t>
  </si>
  <si>
    <t>INE733A01018</t>
  </si>
  <si>
    <t>STERLINBIO</t>
  </si>
  <si>
    <t>INE324C01038</t>
  </si>
  <si>
    <t>INE034H01016</t>
  </si>
  <si>
    <t>SUBEX</t>
  </si>
  <si>
    <t>INE754A01014</t>
  </si>
  <si>
    <t>SUBROS</t>
  </si>
  <si>
    <t>INE287B01021</t>
  </si>
  <si>
    <t>SUDARSCHEM</t>
  </si>
  <si>
    <t>INE659A01023</t>
  </si>
  <si>
    <t>SUMEETINDS</t>
  </si>
  <si>
    <t>INE235C01010</t>
  </si>
  <si>
    <t>SUMMITSEC</t>
  </si>
  <si>
    <t>INE519C01017</t>
  </si>
  <si>
    <t>SUNCLAYLTD</t>
  </si>
  <si>
    <t>INE105A01035</t>
  </si>
  <si>
    <t>SUNDARAM</t>
  </si>
  <si>
    <t>INE108E01023</t>
  </si>
  <si>
    <t>SUNDARMFIN</t>
  </si>
  <si>
    <t>INE660A01013</t>
  </si>
  <si>
    <t>SUNDRMFAST</t>
  </si>
  <si>
    <t>INE387A01021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</si>
  <si>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</si>
  <si>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</si>
  <si>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</si>
  <si>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</si>
  <si>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</si>
  <si>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</si>
  <si>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</si>
  <si>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</si>
  <si>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</si>
  <si>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</si>
  <si>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</si>
  <si>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</si>
  <si>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</si>
  <si>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</si>
  <si>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</si>
  <si>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</si>
  <si>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</si>
  <si>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</si>
  <si>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</si>
  <si>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</si>
  <si>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</si>
  <si>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</si>
  <si>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</si>
  <si>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</si>
  <si>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</si>
  <si>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</si>
  <si>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</si>
  <si>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</si>
  <si>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</si>
  <si>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</si>
  <si>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</si>
  <si>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</si>
  <si>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</si>
  <si>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</si>
  <si>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</si>
  <si>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</si>
  <si>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</si>
  <si>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</si>
  <si>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</si>
  <si>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</si>
  <si>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</si>
  <si>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TALWALKARS</t>
  </si>
  <si>
    <t>INE502K01016</t>
  </si>
  <si>
    <t>TANLA</t>
  </si>
  <si>
    <t>INE483C01032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</si>
  <si>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</si>
  <si>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</si>
  <si>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</si>
  <si>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</si>
  <si>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</si>
  <si>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</si>
  <si>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</si>
  <si>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</si>
  <si>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</si>
  <si>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</si>
  <si>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</si>
  <si>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</si>
  <si>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</si>
  <si>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</si>
  <si>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</si>
  <si>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</si>
  <si>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</si>
  <si>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</si>
  <si>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</si>
  <si>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</si>
  <si>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</si>
  <si>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</si>
  <si>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</si>
  <si>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</si>
  <si>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</si>
  <si>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</si>
  <si>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</si>
  <si>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</si>
  <si>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TECHNO</t>
  </si>
  <si>
    <t>INE286K01024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</si>
  <si>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</si>
  <si>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</si>
  <si>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</si>
  <si>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</si>
  <si>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</si>
  <si>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</si>
  <si>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</si>
  <si>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</si>
  <si>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</si>
  <si>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</si>
  <si>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</si>
  <si>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</si>
  <si>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</si>
  <si>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</si>
  <si>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</si>
  <si>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</si>
  <si>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</si>
  <si>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</si>
  <si>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</si>
  <si>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</si>
  <si>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</si>
  <si>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</si>
  <si>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</si>
  <si>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</si>
  <si>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</si>
  <si>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</si>
  <si>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</si>
  <si>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</si>
  <si>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INE338A01016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</si>
  <si>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</si>
  <si>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</si>
  <si>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</si>
  <si>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</si>
  <si>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</si>
  <si>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</si>
  <si>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</si>
  <si>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</si>
  <si>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</si>
  <si>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</si>
  <si>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</si>
  <si>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</si>
  <si>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</si>
  <si>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</si>
  <si>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</si>
  <si>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</si>
  <si>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</si>
  <si>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</si>
  <si>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</si>
  <si>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</si>
  <si>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</si>
  <si>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</si>
  <si>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TULSI</t>
  </si>
  <si>
    <t>INE474I01012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</si>
  <si>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</si>
  <si>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</si>
  <si>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</si>
  <si>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</si>
  <si>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</si>
  <si>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</si>
  <si>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</si>
  <si>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</si>
  <si>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</si>
  <si>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</si>
  <si>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</si>
  <si>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</si>
  <si>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</si>
  <si>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</si>
  <si>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</si>
  <si>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</si>
  <si>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</si>
  <si>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</si>
  <si>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</si>
  <si>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</si>
  <si>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</si>
  <si>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</si>
  <si>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</si>
  <si>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</si>
  <si>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</si>
  <si>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</si>
  <si>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</si>
  <si>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</si>
  <si>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</si>
  <si>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</si>
  <si>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</si>
  <si>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</si>
  <si>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</si>
  <si>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</si>
  <si>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</si>
  <si>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</si>
  <si>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</si>
  <si>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</si>
  <si>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</si>
  <si>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</si>
  <si>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</si>
  <si>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</si>
  <si>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VAKRANGEE</t>
  </si>
  <si>
    <t>INE051B01021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</si>
  <si>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</si>
  <si>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</si>
  <si>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</si>
  <si>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</si>
  <si>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</si>
  <si>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</si>
  <si>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</si>
  <si>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</si>
  <si>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</si>
  <si>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</si>
  <si>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</si>
  <si>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</si>
  <si>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</si>
  <si>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</si>
  <si>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</si>
  <si>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</si>
  <si>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</si>
  <si>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</si>
  <si>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</si>
  <si>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VIDEOIND</t>
  </si>
  <si>
    <t>INE703A01011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</si>
  <si>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</si>
  <si>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</si>
  <si>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</si>
  <si>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</si>
  <si>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</si>
  <si>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</si>
  <si>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</si>
  <si>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VIMTALABS</t>
  </si>
  <si>
    <t>INE579C01029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</si>
  <si>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</si>
  <si>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</si>
  <si>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</si>
  <si>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</si>
  <si>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</si>
  <si>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</si>
  <si>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</si>
  <si>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</si>
  <si>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</si>
  <si>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</si>
  <si>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</si>
  <si>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</si>
  <si>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</si>
  <si>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</si>
  <si>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</si>
  <si>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</si>
  <si>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</si>
  <si>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</si>
  <si>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</si>
  <si>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</si>
  <si>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</si>
  <si>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</si>
  <si>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</si>
  <si>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</si>
  <si>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</si>
  <si>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</si>
  <si>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</si>
  <si>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</si>
  <si>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</si>
  <si>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</si>
  <si>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</si>
  <si>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</si>
  <si>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</si>
  <si>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</si>
  <si>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</si>
  <si>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</si>
  <si>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</si>
  <si>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</si>
  <si>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</si>
  <si>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</si>
  <si>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</si>
  <si>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</si>
  <si>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</si>
  <si>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</si>
  <si>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</si>
  <si>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</si>
  <si>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</si>
  <si>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</si>
  <si>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</si>
  <si>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</si>
  <si>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</si>
  <si>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</si>
  <si>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</si>
  <si>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</si>
  <si>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</si>
  <si>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</si>
  <si>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</si>
  <si>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</si>
  <si>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</si>
  <si>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</si>
  <si>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</si>
  <si>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</si>
  <si>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</si>
  <si>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</si>
  <si>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</si>
  <si>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</si>
  <si>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</si>
  <si>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</si>
  <si>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INE520A01019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</si>
  <si>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</si>
  <si>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</si>
  <si>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</si>
  <si>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</si>
  <si>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</si>
  <si>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</si>
  <si>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</si>
  <si>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</si>
  <si>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</si>
  <si>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</si>
  <si>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</si>
  <si>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</si>
  <si>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</si>
  <si>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</si>
  <si>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</si>
  <si>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STERTOOLS</t>
  </si>
  <si>
    <t>CONTROLPR</t>
  </si>
  <si>
    <t>INE663B01015</t>
  </si>
  <si>
    <t>EVEREADY INDS. IND.  LTD.</t>
  </si>
  <si>
    <t>FIEM INDUSTRIES LIMITED</t>
  </si>
  <si>
    <t>INE089C01029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</si>
  <si>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</si>
  <si>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</si>
  <si>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</si>
  <si>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</si>
  <si>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</si>
  <si>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</si>
  <si>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</si>
  <si>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</si>
  <si>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</si>
  <si>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</si>
  <si>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</si>
  <si>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</si>
  <si>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</si>
  <si>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</si>
  <si>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</si>
  <si>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</si>
  <si>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</si>
  <si>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</si>
  <si>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</si>
  <si>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INE615P01015</t>
  </si>
  <si>
    <t>INE343H01029</t>
  </si>
  <si>
    <t>HILTON</t>
  </si>
  <si>
    <t>INE788H01017</t>
  </si>
  <si>
    <t>MALUPAPER</t>
  </si>
  <si>
    <t>INE383H01017</t>
  </si>
  <si>
    <t>GUJAPOLLO</t>
  </si>
  <si>
    <t>INE826C01016</t>
  </si>
  <si>
    <t>LTI</t>
  </si>
  <si>
    <t>INE214T01019</t>
  </si>
  <si>
    <t>NIF100IWIN</t>
  </si>
  <si>
    <t>NIFTYIWIN</t>
  </si>
  <si>
    <t>MAXINDIA</t>
  </si>
  <si>
    <t>INE153U01017</t>
  </si>
  <si>
    <t>ADVENZYMES</t>
  </si>
  <si>
    <t>167-172</t>
  </si>
  <si>
    <t>198-200</t>
  </si>
  <si>
    <t>GPPL $</t>
  </si>
  <si>
    <t>MINDTECK</t>
  </si>
  <si>
    <t>INE110B01017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</si>
  <si>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</si>
  <si>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</si>
  <si>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</si>
  <si>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</si>
  <si>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</si>
  <si>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</si>
  <si>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</si>
  <si>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</si>
  <si>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</si>
  <si>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</si>
  <si>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SETFNN50</t>
  </si>
  <si>
    <t>INF200KA1598</t>
  </si>
  <si>
    <t>SITINET</t>
  </si>
  <si>
    <t>VHL</t>
  </si>
  <si>
    <t>INE701A01023</t>
  </si>
  <si>
    <t>ZYLOG</t>
  </si>
  <si>
    <t>INE225I01026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</si>
  <si>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</si>
  <si>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</si>
  <si>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</si>
  <si>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</si>
  <si>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</si>
  <si>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</si>
  <si>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</si>
  <si>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</si>
  <si>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</si>
  <si>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INE976G01028</t>
  </si>
  <si>
    <t>INE951I01027</t>
  </si>
  <si>
    <t>SKIPPER LIMITED</t>
  </si>
  <si>
    <t>Exit</t>
  </si>
  <si>
    <t>INE296A01024</t>
  </si>
  <si>
    <t>JINDALSAW</t>
  </si>
  <si>
    <t>INE324A01024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</si>
  <si>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</si>
  <si>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</si>
  <si>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</si>
  <si>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</si>
  <si>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</si>
  <si>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</si>
  <si>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</si>
  <si>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</si>
  <si>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</si>
  <si>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</si>
  <si>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</si>
  <si>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</si>
  <si>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BIGBLOC</t>
  </si>
  <si>
    <t>INE412U01017</t>
  </si>
  <si>
    <t>MAGNUM</t>
  </si>
  <si>
    <t>INE387I01016</t>
  </si>
  <si>
    <t>LTTS</t>
  </si>
  <si>
    <t>INE010V01017</t>
  </si>
  <si>
    <t>ICICIPRULI</t>
  </si>
  <si>
    <t>INE726G01019</t>
  </si>
  <si>
    <t>MARATHON</t>
  </si>
  <si>
    <t>INE182D01012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</si>
  <si>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</si>
  <si>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</si>
  <si>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</si>
  <si>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</si>
  <si>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</si>
  <si>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</si>
  <si>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</si>
  <si>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</si>
  <si>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</si>
  <si>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</si>
  <si>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INE475E01026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</si>
  <si>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</si>
  <si>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</si>
  <si>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</si>
  <si>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</si>
  <si>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</si>
  <si>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</si>
  <si>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</si>
  <si>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</si>
  <si>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</si>
  <si>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</si>
  <si>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</si>
  <si>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KINGFA</t>
  </si>
  <si>
    <t>INE473D01015</t>
  </si>
  <si>
    <t>GTNIND</t>
  </si>
  <si>
    <t>INE537A01013</t>
  </si>
  <si>
    <t>INE036D01028</t>
  </si>
  <si>
    <t>KAVVERITEL</t>
  </si>
  <si>
    <t>INE641C01019</t>
  </si>
  <si>
    <t>BLS</t>
  </si>
  <si>
    <t>PODDARMENT</t>
  </si>
  <si>
    <t>INE371C01013</t>
  </si>
  <si>
    <t>GKWLIMITED</t>
  </si>
  <si>
    <t>INE528A01020</t>
  </si>
  <si>
    <t>INE180C01026</t>
  </si>
  <si>
    <t>HIGHGROUND</t>
  </si>
  <si>
    <t>INE361M01021</t>
  </si>
  <si>
    <t>SOMICONVEY</t>
  </si>
  <si>
    <t>INE323J01019</t>
  </si>
  <si>
    <t>LAKPRE</t>
  </si>
  <si>
    <t>INE651C01018</t>
  </si>
  <si>
    <t>CMICABLES</t>
  </si>
  <si>
    <t>INE981B01011</t>
  </si>
  <si>
    <t>JVLAGRO</t>
  </si>
  <si>
    <t>INE430G01026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</si>
  <si>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</si>
  <si>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</si>
  <si>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</si>
  <si>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</si>
  <si>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</si>
  <si>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</si>
  <si>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</si>
  <si>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</si>
  <si>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</si>
  <si>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</si>
  <si>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</si>
  <si>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</si>
  <si>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</si>
  <si>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</si>
  <si>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</si>
  <si>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</si>
  <si>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</si>
  <si>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</si>
  <si>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</si>
  <si>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</si>
  <si>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</si>
  <si>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</si>
  <si>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</si>
  <si>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</si>
  <si>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</si>
  <si>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</si>
  <si>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</si>
  <si>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148-153</t>
  </si>
  <si>
    <t>AGRITECH</t>
  </si>
  <si>
    <t>INE449G01018</t>
  </si>
  <si>
    <t>DUCON</t>
  </si>
  <si>
    <t>INE741L01018</t>
  </si>
  <si>
    <t>PRIMESECU</t>
  </si>
  <si>
    <t>INE032B01021</t>
  </si>
  <si>
    <t>AHLEAST</t>
  </si>
  <si>
    <t>INE926K01017</t>
  </si>
  <si>
    <t>SFL</t>
  </si>
  <si>
    <t>INE916U01025</t>
  </si>
  <si>
    <t>ASAL</t>
  </si>
  <si>
    <t>INE900C01027</t>
  </si>
  <si>
    <t>PATSPINLTD</t>
  </si>
  <si>
    <t>INE790C01014</t>
  </si>
  <si>
    <t>INE634I01029</t>
  </si>
  <si>
    <t>ORTEL</t>
  </si>
  <si>
    <t>INE849L01019</t>
  </si>
  <si>
    <t>LAURUSLABS</t>
  </si>
  <si>
    <t>INE947Q01010</t>
  </si>
  <si>
    <t>IMPAL</t>
  </si>
  <si>
    <t>INE547E01014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</si>
  <si>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</si>
  <si>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</si>
  <si>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</si>
  <si>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</si>
  <si>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</si>
  <si>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</si>
  <si>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</si>
  <si>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</si>
  <si>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</si>
  <si>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</si>
  <si>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TERASOFT</t>
  </si>
  <si>
    <t>INE482B01010</t>
  </si>
  <si>
    <t>ITDC</t>
  </si>
  <si>
    <t>INE353K01014</t>
  </si>
  <si>
    <t>INE019A01038</t>
  </si>
  <si>
    <t>ASIANHOTNR</t>
  </si>
  <si>
    <t>INE363A01022</t>
  </si>
  <si>
    <t>SORILINFRA</t>
  </si>
  <si>
    <t>INE334A01023</t>
  </si>
  <si>
    <t>CAPTRUST</t>
  </si>
  <si>
    <t>INE707C01018</t>
  </si>
  <si>
    <t>NIFTYCPSE</t>
  </si>
  <si>
    <t>MAZDA</t>
  </si>
  <si>
    <t>INE885E01034</t>
  </si>
  <si>
    <t>Nifty CPSE</t>
  </si>
  <si>
    <t>63MOONS</t>
  </si>
  <si>
    <t>FAIRCHEM</t>
  </si>
  <si>
    <t>JINDWORLD</t>
  </si>
  <si>
    <t>NAGREEKCAP</t>
  </si>
  <si>
    <t>INE245I01016</t>
  </si>
  <si>
    <t>JMA</t>
  </si>
  <si>
    <t>INE412C01015</t>
  </si>
  <si>
    <t>CNOVAPETRO</t>
  </si>
  <si>
    <t>INE672K01025</t>
  </si>
  <si>
    <t>THEMISMED</t>
  </si>
  <si>
    <t>INE083B01016</t>
  </si>
  <si>
    <t>Profit of Rs.80.5/-</t>
  </si>
  <si>
    <t>INE118H01025</t>
  </si>
  <si>
    <t>TAINWALCHM</t>
  </si>
  <si>
    <t>INE123C01018</t>
  </si>
  <si>
    <t>INE818H01020</t>
  </si>
  <si>
    <t>INE336H01023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</si>
  <si>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</si>
  <si>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</si>
  <si>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</si>
  <si>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</si>
  <si>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</si>
  <si>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</si>
  <si>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</si>
  <si>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SUPREMETEX</t>
  </si>
  <si>
    <t>INE651G01027</t>
  </si>
  <si>
    <t>VIDHIING</t>
  </si>
  <si>
    <t>Sell</t>
  </si>
  <si>
    <t>GEOJITFSL</t>
  </si>
  <si>
    <t>CGPOWER</t>
  </si>
  <si>
    <t>BHARATWIRE</t>
  </si>
  <si>
    <t>INE316L01019</t>
  </si>
  <si>
    <t>CEREBRAINT</t>
  </si>
  <si>
    <t>INE345B01019</t>
  </si>
  <si>
    <t>DIAPOWER</t>
  </si>
  <si>
    <t>INE989C01012</t>
  </si>
  <si>
    <t>ENERGYDEV</t>
  </si>
  <si>
    <t>INE306C01019</t>
  </si>
  <si>
    <t>ESTER</t>
  </si>
  <si>
    <t>INE778B01029</t>
  </si>
  <si>
    <t>NECCLTD</t>
  </si>
  <si>
    <t>INE553C01016</t>
  </si>
  <si>
    <t>OILCOUNTUB</t>
  </si>
  <si>
    <t>INE591A01010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</si>
  <si>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</si>
  <si>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</si>
  <si>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</si>
  <si>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</si>
  <si>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</si>
  <si>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</si>
  <si>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</si>
  <si>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</si>
  <si>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</si>
  <si>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</si>
  <si>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</si>
  <si>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</si>
  <si>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</si>
  <si>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</si>
  <si>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</si>
  <si>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</si>
  <si>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</si>
  <si>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</si>
  <si>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</si>
  <si>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</si>
  <si>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</si>
  <si>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</si>
  <si>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</si>
  <si>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</si>
  <si>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</si>
  <si>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</si>
  <si>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</si>
  <si>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</si>
  <si>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APCL</t>
  </si>
  <si>
    <t>INE071F01012</t>
  </si>
  <si>
    <t>H</t>
  </si>
  <si>
    <t>R</t>
  </si>
  <si>
    <t>A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</si>
  <si>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</si>
  <si>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</si>
  <si>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</si>
  <si>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</si>
  <si>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</si>
  <si>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</si>
  <si>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</si>
  <si>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</si>
  <si>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</si>
  <si>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</si>
  <si>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</si>
  <si>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P</t>
  </si>
  <si>
    <t>KIOCL</t>
  </si>
  <si>
    <t>INE880L01014</t>
  </si>
  <si>
    <t>HUDCO</t>
  </si>
  <si>
    <t>INE031A01017</t>
  </si>
  <si>
    <t>153-158</t>
  </si>
  <si>
    <t>EIMCOELECO</t>
  </si>
  <si>
    <t>INE158B01016</t>
  </si>
  <si>
    <t>HITECHCORP</t>
  </si>
  <si>
    <t>DSSL</t>
  </si>
  <si>
    <t>INE417B01040</t>
  </si>
  <si>
    <t>INE837H01020</t>
  </si>
  <si>
    <t>INE310C01029</t>
  </si>
  <si>
    <t>APOLSINHOT</t>
  </si>
  <si>
    <t>INE451F01016</t>
  </si>
  <si>
    <t>ARSHIYA</t>
  </si>
  <si>
    <t>INE968D01022</t>
  </si>
  <si>
    <t>BANG</t>
  </si>
  <si>
    <t>INE863I01016</t>
  </si>
  <si>
    <t>BEARDSELL</t>
  </si>
  <si>
    <t>INE520H01022</t>
  </si>
  <si>
    <t>BIRLAMONEY</t>
  </si>
  <si>
    <t>INE865C01022</t>
  </si>
  <si>
    <t>CREST</t>
  </si>
  <si>
    <t>INE559D01011</t>
  </si>
  <si>
    <t>DOLLAR</t>
  </si>
  <si>
    <t>EMAMIINFRA</t>
  </si>
  <si>
    <t>INE778K01012</t>
  </si>
  <si>
    <t>GOKEX</t>
  </si>
  <si>
    <t>INE887G01027</t>
  </si>
  <si>
    <t>JHS</t>
  </si>
  <si>
    <t>INE544H01014</t>
  </si>
  <si>
    <t>KRIDHANINF</t>
  </si>
  <si>
    <t>INE524L01026</t>
  </si>
  <si>
    <t>MADRASFERT</t>
  </si>
  <si>
    <t>INE414A01015</t>
  </si>
  <si>
    <t>NBIFIN</t>
  </si>
  <si>
    <t>ONWARDTEC</t>
  </si>
  <si>
    <t>INE229A01017</t>
  </si>
  <si>
    <t>PALREDTEC</t>
  </si>
  <si>
    <t>INE218G01033</t>
  </si>
  <si>
    <t>PRECOT</t>
  </si>
  <si>
    <t>INE283A01014</t>
  </si>
  <si>
    <t>PVP</t>
  </si>
  <si>
    <t>INE362A01016</t>
  </si>
  <si>
    <t>SHAHALLOYS</t>
  </si>
  <si>
    <t>INE640C01011</t>
  </si>
  <si>
    <t>SPECIALITY</t>
  </si>
  <si>
    <t>INE247M01014</t>
  </si>
  <si>
    <t>SPMLINFRA</t>
  </si>
  <si>
    <t>INE937A01023</t>
  </si>
  <si>
    <t>SURANAIND</t>
  </si>
  <si>
    <t>INE659D01019</t>
  </si>
  <si>
    <t>TARMAT</t>
  </si>
  <si>
    <t>INE924H01018</t>
  </si>
  <si>
    <t>TIMESGTY</t>
  </si>
  <si>
    <t>INE289C01025</t>
  </si>
  <si>
    <t>UNIPLY</t>
  </si>
  <si>
    <t>INE950G01015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</si>
  <si>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</si>
  <si>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</si>
  <si>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</si>
  <si>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</si>
  <si>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</si>
  <si>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</si>
  <si>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</si>
  <si>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PSPPROJECT</t>
  </si>
  <si>
    <t>INE488V01015</t>
  </si>
  <si>
    <t>FEDDERELEC</t>
  </si>
  <si>
    <t>PKTEA</t>
  </si>
  <si>
    <t>INE431F01018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</si>
  <si>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</si>
  <si>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</si>
  <si>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</si>
  <si>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</si>
  <si>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</si>
  <si>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</si>
  <si>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</si>
  <si>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</si>
  <si>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</si>
  <si>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</si>
  <si>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</si>
  <si>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</si>
  <si>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</si>
  <si>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</si>
  <si>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</si>
  <si>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</si>
  <si>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MIDCAPIWIN</t>
  </si>
  <si>
    <t>INF109KB1XT3</t>
  </si>
  <si>
    <t>SMSPHARMA</t>
  </si>
  <si>
    <t>INE812G01025</t>
  </si>
  <si>
    <t>Dividend adjusted &lt;&gt;</t>
  </si>
  <si>
    <t>AUBANK</t>
  </si>
  <si>
    <t>INE949L01017</t>
  </si>
  <si>
    <t>AXISNIFTY</t>
  </si>
  <si>
    <t>INF846K01ZL0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</si>
  <si>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</si>
  <si>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</si>
  <si>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</si>
  <si>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</si>
  <si>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</si>
  <si>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</si>
  <si>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</si>
  <si>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</si>
  <si>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</si>
  <si>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</si>
  <si>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</si>
  <si>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</si>
  <si>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FORTUNEFIN</t>
  </si>
  <si>
    <t>INE924D01017</t>
  </si>
  <si>
    <t>PODDARHOUS</t>
  </si>
  <si>
    <t>INE888B01018</t>
  </si>
  <si>
    <t>AGLSL</t>
  </si>
  <si>
    <t>INE517U01013</t>
  </si>
  <si>
    <t>INE558D01021</t>
  </si>
  <si>
    <t>SALASAR</t>
  </si>
  <si>
    <t>INE170V01019</t>
  </si>
  <si>
    <t>UTINEXT50</t>
  </si>
  <si>
    <t>INF789FC1N82</t>
  </si>
  <si>
    <t>Neutral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</si>
  <si>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</si>
  <si>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</si>
  <si>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</si>
  <si>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</si>
  <si>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</si>
  <si>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</si>
  <si>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</si>
  <si>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</si>
  <si>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</si>
  <si>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PINCON</t>
  </si>
  <si>
    <t>INE675G01018</t>
  </si>
  <si>
    <t>SQSBFSI</t>
  </si>
  <si>
    <t>INE201K01015</t>
  </si>
  <si>
    <t>PREMIERPOL</t>
  </si>
  <si>
    <t>INE309M01012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</si>
  <si>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</si>
  <si>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</si>
  <si>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</si>
  <si>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</si>
  <si>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</si>
  <si>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</si>
  <si>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</si>
  <si>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</si>
  <si>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</si>
  <si>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</si>
  <si>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</si>
  <si>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</si>
  <si>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</si>
  <si>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</si>
  <si>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USDINR MAY FUT</t>
  </si>
  <si>
    <t>Profit of Rs.0.27/-</t>
  </si>
  <si>
    <t>USDINR JUN FUT</t>
  </si>
  <si>
    <t>Profit of Rs 0.31/-</t>
  </si>
  <si>
    <t>GBPINR MAY FUT</t>
  </si>
  <si>
    <t>Loss of Rs 0.40/-</t>
  </si>
  <si>
    <t>Profit of Rs 0.23/-</t>
  </si>
  <si>
    <t>Loss of Rs.0.17/-</t>
  </si>
  <si>
    <t>Profit of Rs 0.12/-</t>
  </si>
  <si>
    <t>Loss of Rs.0.01/-</t>
  </si>
  <si>
    <t>EUROINR MAY FUT</t>
  </si>
  <si>
    <t>Profit of Rs 0.58/-</t>
  </si>
  <si>
    <t>Loss of Rs.0.1055/-</t>
  </si>
  <si>
    <t>Loss of Rs.0.20/-</t>
  </si>
  <si>
    <t>Profit of Rs 0.19/-</t>
  </si>
  <si>
    <t>USDINR JUL FUT</t>
  </si>
  <si>
    <t>USDINR AUG FUT</t>
  </si>
  <si>
    <t>Loss of Rs.0.26/-</t>
  </si>
  <si>
    <t>Profit of Rs 0.21/-</t>
  </si>
  <si>
    <t>Loss of Rs.0.36/-</t>
  </si>
  <si>
    <t>Loss of Rs.0.27/-</t>
  </si>
  <si>
    <t>ALANKIT</t>
  </si>
  <si>
    <t>INE914E01040</t>
  </si>
  <si>
    <t>ALPA</t>
  </si>
  <si>
    <t>INE385I01010</t>
  </si>
  <si>
    <t>ANIKINDS</t>
  </si>
  <si>
    <t>INE087B01017</t>
  </si>
  <si>
    <t>ASPINWALL</t>
  </si>
  <si>
    <t>INE991I01015</t>
  </si>
  <si>
    <t>BEDMUTHA</t>
  </si>
  <si>
    <t>INE844K01012</t>
  </si>
  <si>
    <t>ELECTHERM</t>
  </si>
  <si>
    <t>INE822G01016</t>
  </si>
  <si>
    <t>EMKAY</t>
  </si>
  <si>
    <t>INE296H01011</t>
  </si>
  <si>
    <t>EUROCERA</t>
  </si>
  <si>
    <t>INE649H01011</t>
  </si>
  <si>
    <t>FACT</t>
  </si>
  <si>
    <t>INE188A01015</t>
  </si>
  <si>
    <t>GOACARBON</t>
  </si>
  <si>
    <t>INE426D01013</t>
  </si>
  <si>
    <t>GSS</t>
  </si>
  <si>
    <t>INE871H01011</t>
  </si>
  <si>
    <t>HBSTOCK</t>
  </si>
  <si>
    <t>INE550B01014</t>
  </si>
  <si>
    <t>MANAKALUCO</t>
  </si>
  <si>
    <t>INE859Q01017</t>
  </si>
  <si>
    <t>INE831Q01016</t>
  </si>
  <si>
    <t>MOTOGENFIN</t>
  </si>
  <si>
    <t>INE861B01015</t>
  </si>
  <si>
    <t>NATNLSTEEL</t>
  </si>
  <si>
    <t>INE088B01015</t>
  </si>
  <si>
    <t>PETRONENGG</t>
  </si>
  <si>
    <t>INE742A01019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</si>
  <si>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</si>
  <si>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</si>
  <si>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</si>
  <si>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</si>
  <si>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</si>
  <si>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</si>
  <si>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</si>
  <si>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</si>
  <si>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SRSLTD</t>
  </si>
  <si>
    <t>INE219H01039</t>
  </si>
  <si>
    <t>TRIGYN</t>
  </si>
  <si>
    <t>INE948A01012</t>
  </si>
  <si>
    <t>TTL</t>
  </si>
  <si>
    <t>INE592B01016</t>
  </si>
  <si>
    <t>Profit of Rs.145/-</t>
  </si>
  <si>
    <t>Profit of Rs.47.5/-</t>
  </si>
  <si>
    <t>Part profit of Rs.20.50/-</t>
  </si>
  <si>
    <t>BHAGYAPROP</t>
  </si>
  <si>
    <t>INE363W01018</t>
  </si>
  <si>
    <t>Loss of Rs.0.11/-</t>
  </si>
  <si>
    <t>NV20IWIN</t>
  </si>
  <si>
    <t>INF109KB1WY5</t>
  </si>
  <si>
    <t>USDINR SEP FUT</t>
  </si>
  <si>
    <t>Profit of Rs 0.11/-</t>
  </si>
  <si>
    <t>INE325C01035</t>
  </si>
  <si>
    <t>INE483S01020</t>
  </si>
  <si>
    <t>Profit of Rs 0.10/-</t>
  </si>
  <si>
    <t>ECEIND</t>
  </si>
  <si>
    <t>INE588B01014</t>
  </si>
  <si>
    <t>JPYINR SEP FUT</t>
  </si>
  <si>
    <t>Profit of Rs 0.38/-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</si>
  <si>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</si>
  <si>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</si>
  <si>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</si>
  <si>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</si>
  <si>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</si>
  <si>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</si>
  <si>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</si>
  <si>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</si>
  <si>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</si>
  <si>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</si>
  <si>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</si>
  <si>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</si>
  <si>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</si>
  <si>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</si>
  <si>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Profit of Rs 0.15/-</t>
  </si>
  <si>
    <t>CAPACITE</t>
  </si>
  <si>
    <t>INE264T01014</t>
  </si>
  <si>
    <t>Profit of Rs 0.02/-</t>
  </si>
  <si>
    <t>USDINR OCT FUT</t>
  </si>
  <si>
    <t>ICICIGI</t>
  </si>
  <si>
    <t>INE765G01017</t>
  </si>
  <si>
    <t>RELDIVOPP</t>
  </si>
  <si>
    <t>INF204KA1MS3</t>
  </si>
  <si>
    <t>INE645H01027</t>
  </si>
  <si>
    <t>WSI</t>
  </si>
  <si>
    <t>INE100D01014</t>
  </si>
  <si>
    <t>Loss of Rs.0.19/-</t>
  </si>
  <si>
    <t>Profit of Rs 0.22/-</t>
  </si>
  <si>
    <t>NACLIND</t>
  </si>
  <si>
    <t>INE763I01026</t>
  </si>
  <si>
    <t>WINSOME</t>
  </si>
  <si>
    <t>INE784B01035</t>
  </si>
  <si>
    <t>GBPINR OCT fut</t>
  </si>
  <si>
    <t>Profit of Rs 0.09/-</t>
  </si>
  <si>
    <t>Profit of Rs 0.34/-</t>
  </si>
  <si>
    <t>RELCONS</t>
  </si>
  <si>
    <t>INF204KA1LD7</t>
  </si>
  <si>
    <t>SBILIFE</t>
  </si>
  <si>
    <t>INE123W01016</t>
  </si>
  <si>
    <t>DIAMONDYD</t>
  </si>
  <si>
    <t>INE393P01035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</si>
  <si>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</si>
  <si>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</si>
  <si>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</si>
  <si>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</si>
  <si>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</si>
  <si>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</si>
  <si>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</si>
  <si>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</si>
  <si>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</si>
  <si>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</si>
  <si>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</si>
  <si>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</si>
  <si>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</si>
  <si>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</si>
  <si>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SCAPDVR</t>
  </si>
  <si>
    <t>INE224E01036</t>
  </si>
  <si>
    <t>INE477A01020</t>
  </si>
  <si>
    <t>GODREJAGRO</t>
  </si>
  <si>
    <t>INE850D01014</t>
  </si>
  <si>
    <t>Loss of Rs.0.25/-</t>
  </si>
  <si>
    <t>Profit of Rs.34/-</t>
  </si>
  <si>
    <t>TCPLPACK</t>
  </si>
  <si>
    <t>INE822C01015</t>
  </si>
  <si>
    <t>AXISGOLD</t>
  </si>
  <si>
    <t>INF846K01347</t>
  </si>
  <si>
    <t>BSLGOLDETF</t>
  </si>
  <si>
    <t>INF209K01HT2</t>
  </si>
  <si>
    <t>GOLDBEES</t>
  </si>
  <si>
    <t>INF732E01102</t>
  </si>
  <si>
    <t>GOLDIWIN</t>
  </si>
  <si>
    <t>INF109KB1WF4</t>
  </si>
  <si>
    <t>GOLDSHARE</t>
  </si>
  <si>
    <t>INF789F01059</t>
  </si>
  <si>
    <t>HDFCMFGETF</t>
  </si>
  <si>
    <t>INF179K01CN1</t>
  </si>
  <si>
    <t>IVZINGOLD</t>
  </si>
  <si>
    <t>INF205K01361</t>
  </si>
  <si>
    <t>KOTAKGOLD</t>
  </si>
  <si>
    <t>INF373I01049</t>
  </si>
  <si>
    <t>MASFIN</t>
  </si>
  <si>
    <t>INE348L01012</t>
  </si>
  <si>
    <t>QGOLDHALF</t>
  </si>
  <si>
    <t>INF082J01010</t>
  </si>
  <si>
    <t>SETFGOLD</t>
  </si>
  <si>
    <t>INF200K01099</t>
  </si>
  <si>
    <t>JPYINR OCT FUT</t>
  </si>
  <si>
    <t>BSLNIFTY</t>
  </si>
  <si>
    <t>INF209K01IR4</t>
  </si>
  <si>
    <t>EIHAHOTELS</t>
  </si>
  <si>
    <t>INE276C01014</t>
  </si>
  <si>
    <t>IEX</t>
  </si>
  <si>
    <t>INE022Q01012</t>
  </si>
  <si>
    <t>INE637C01025</t>
  </si>
  <si>
    <t>RELCNX100</t>
  </si>
  <si>
    <t>INF204K014N5</t>
  </si>
  <si>
    <t>INE966H01019</t>
  </si>
  <si>
    <t>GICRE</t>
  </si>
  <si>
    <t>INE481Y01014</t>
  </si>
  <si>
    <t>INE076B01028</t>
  </si>
  <si>
    <t>SMSLIFE</t>
  </si>
  <si>
    <t>INE320X01016</t>
  </si>
  <si>
    <t>STEL</t>
  </si>
  <si>
    <t>INE577L01016</t>
  </si>
  <si>
    <t>SUNDRMBRAK</t>
  </si>
  <si>
    <t>INE073D01013</t>
  </si>
  <si>
    <t>SUPREMEINF</t>
  </si>
  <si>
    <t>INE550H01011</t>
  </si>
  <si>
    <t>TARAPUR</t>
  </si>
  <si>
    <t>INE747K01017</t>
  </si>
  <si>
    <t>THANGAMAYL</t>
  </si>
  <si>
    <t>INE085J01014</t>
  </si>
  <si>
    <t>UTTAMSUGAR</t>
  </si>
  <si>
    <t>INE786F01031</t>
  </si>
  <si>
    <t>UVSL</t>
  </si>
  <si>
    <t>INE292A01023</t>
  </si>
  <si>
    <t>ZODJRDMKJ</t>
  </si>
  <si>
    <t>INE077B01018</t>
  </si>
  <si>
    <t>USDINR NOV FUT</t>
  </si>
  <si>
    <t>JPYINR NOV FUT</t>
  </si>
  <si>
    <t>Profit of Rs.64.5/-</t>
  </si>
  <si>
    <t>IIFL</t>
  </si>
  <si>
    <t>INE530B01024</t>
  </si>
  <si>
    <t>Loss of Rs.0.24/-</t>
  </si>
  <si>
    <t>Part profit of Rs.73.50/-</t>
  </si>
  <si>
    <t>Part Profit of Rs.31/-</t>
  </si>
  <si>
    <t>1080-1100</t>
  </si>
  <si>
    <t>RNAM</t>
  </si>
  <si>
    <t>INE298J01013</t>
  </si>
  <si>
    <t>Profit of Rs.32.5/-</t>
  </si>
  <si>
    <t>GBPINR NOV FUT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</si>
  <si>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</si>
  <si>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</si>
  <si>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</si>
  <si>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</si>
  <si>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</si>
  <si>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</si>
  <si>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</si>
  <si>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</si>
  <si>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ALKALI</t>
  </si>
  <si>
    <t>INE773I01017</t>
  </si>
  <si>
    <t>ANDHRACEMT</t>
  </si>
  <si>
    <t>INE666E01012</t>
  </si>
  <si>
    <t>AUTOLITIND</t>
  </si>
  <si>
    <t>INE448A01013</t>
  </si>
  <si>
    <t>BAFNAPHARM</t>
  </si>
  <si>
    <t>INE878I01014</t>
  </si>
  <si>
    <t>BSLIMITED</t>
  </si>
  <si>
    <t>INE043K01029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</si>
  <si>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</si>
  <si>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</si>
  <si>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</si>
  <si>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</si>
  <si>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</si>
  <si>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</si>
  <si>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</si>
  <si>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</si>
  <si>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EMCO</t>
  </si>
  <si>
    <t>INE078A01026</t>
  </si>
  <si>
    <t>GOLDINFRA</t>
  </si>
  <si>
    <t>INE260D01016</t>
  </si>
  <si>
    <t>GPIL</t>
  </si>
  <si>
    <t>INE177H01013</t>
  </si>
  <si>
    <t>GSCLCEMENT</t>
  </si>
  <si>
    <t>INE542A01039</t>
  </si>
  <si>
    <t>GUJNRECOKE</t>
  </si>
  <si>
    <t>INE110D01013</t>
  </si>
  <si>
    <t>GUJNREDVR</t>
  </si>
  <si>
    <t>IN9110D01011</t>
  </si>
  <si>
    <t>HIRECT</t>
  </si>
  <si>
    <t>INE835D01023</t>
  </si>
  <si>
    <t>IZMO</t>
  </si>
  <si>
    <t>INE848A01014</t>
  </si>
  <si>
    <t>JYOTISTRUC</t>
  </si>
  <si>
    <t>INE197A01024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</si>
  <si>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</si>
  <si>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</si>
  <si>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</si>
  <si>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</si>
  <si>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</si>
  <si>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</si>
  <si>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</si>
  <si>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</si>
  <si>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MURUDCERA</t>
  </si>
  <si>
    <t>INE692B01014</t>
  </si>
  <si>
    <t>NDTV</t>
  </si>
  <si>
    <t>INE155G01029</t>
  </si>
  <si>
    <t>NELCO</t>
  </si>
  <si>
    <t>INE045B01015</t>
  </si>
  <si>
    <t>NITINFIRE</t>
  </si>
  <si>
    <t>INE489H01020</t>
  </si>
  <si>
    <t>NOIDATOLL</t>
  </si>
  <si>
    <t>INE781B01015</t>
  </si>
  <si>
    <t>PARACABLES</t>
  </si>
  <si>
    <t>INE074B01023</t>
  </si>
  <si>
    <t>PARSVNATH</t>
  </si>
  <si>
    <t>INE561H01026</t>
  </si>
  <si>
    <t>RMCL</t>
  </si>
  <si>
    <t>INE172H01014</t>
  </si>
  <si>
    <t>SAMBHAAV</t>
  </si>
  <si>
    <t>INE699B01027</t>
  </si>
  <si>
    <t>EURINR NOV FUT</t>
  </si>
  <si>
    <t>TIINDIA</t>
  </si>
  <si>
    <t>INE974X01010</t>
  </si>
  <si>
    <t>Part profit of Rs.51/-</t>
  </si>
  <si>
    <t>EUROTEXIND</t>
  </si>
  <si>
    <t>INE022C01012</t>
  </si>
  <si>
    <t>HDFCLIFE</t>
  </si>
  <si>
    <t>INE795G01014</t>
  </si>
  <si>
    <t>Loss of Rs.0.50/-</t>
  </si>
  <si>
    <t>Profit of Rs 0.14/-</t>
  </si>
  <si>
    <t>Profit of Rs 0.16/-</t>
  </si>
  <si>
    <t>AVADHSUGAR</t>
  </si>
  <si>
    <t>INE349W01017</t>
  </si>
  <si>
    <t>MAGADSUGAR</t>
  </si>
  <si>
    <t>INE347W01011</t>
  </si>
  <si>
    <t>BKMINDST</t>
  </si>
  <si>
    <t>Loss of Rs.0.37/-</t>
  </si>
  <si>
    <t>GBPINR DEC FUT</t>
  </si>
  <si>
    <t>JPYINR DEC FUT</t>
  </si>
  <si>
    <t>USDINR DEC FUT</t>
  </si>
  <si>
    <t>EURINR DEC FUT</t>
  </si>
  <si>
    <t>Profit of Rs 0.29/-</t>
  </si>
  <si>
    <t>Loss of Rs.0.31/-</t>
  </si>
  <si>
    <t>BHARATIWIN</t>
  </si>
  <si>
    <t>INF109KB15Y7</t>
  </si>
  <si>
    <t>IFGLEXPOR</t>
  </si>
  <si>
    <t>INE133Y01011</t>
  </si>
  <si>
    <t>5PAISA</t>
  </si>
  <si>
    <t>INE618L01018</t>
  </si>
  <si>
    <t>Profit of Rs.117/-</t>
  </si>
  <si>
    <t>185-190</t>
  </si>
  <si>
    <t>Buy$</t>
  </si>
  <si>
    <t>Profit of Rs.25/-</t>
  </si>
  <si>
    <t>INE365I01020</t>
  </si>
  <si>
    <t>FRETAIL</t>
  </si>
  <si>
    <t>INE752P01024</t>
  </si>
  <si>
    <t>KHAITANLTD</t>
  </si>
  <si>
    <t>INE731C01018</t>
  </si>
  <si>
    <t>1200-1220</t>
  </si>
  <si>
    <t>INF732E01227</t>
  </si>
  <si>
    <t>SHALBY</t>
  </si>
  <si>
    <t>INE597J01018</t>
  </si>
  <si>
    <t>UTINIFTETF</t>
  </si>
  <si>
    <t>INF789FB1X41</t>
  </si>
  <si>
    <t>FSC</t>
  </si>
  <si>
    <t>INE935Q01015</t>
  </si>
  <si>
    <t>Profit of Rs 45.50/-</t>
  </si>
  <si>
    <t>IDBIGOLD</t>
  </si>
  <si>
    <t>INF397L01554</t>
  </si>
  <si>
    <t>KEYCORPSER</t>
  </si>
  <si>
    <t>INE681C01015</t>
  </si>
  <si>
    <t>KKCL</t>
  </si>
  <si>
    <t>INE401H01017</t>
  </si>
  <si>
    <t>RADAAN</t>
  </si>
  <si>
    <t>INE874F01027</t>
  </si>
  <si>
    <t>ZENITHEXPO</t>
  </si>
  <si>
    <t>INE058B01018</t>
  </si>
  <si>
    <t>710-720</t>
  </si>
  <si>
    <t>1180-1150</t>
  </si>
  <si>
    <t>230-235</t>
  </si>
  <si>
    <t>DNAMEDIA</t>
  </si>
  <si>
    <t>INE016M01021</t>
  </si>
  <si>
    <t>MOHOTAIND</t>
  </si>
  <si>
    <t>Part Profit of Rs.37.5/-</t>
  </si>
  <si>
    <t>INE247D01021</t>
  </si>
  <si>
    <t>880-890</t>
  </si>
  <si>
    <t>NIFTY JAN FUT</t>
  </si>
  <si>
    <t>Profit of Rs.43.50/-</t>
  </si>
  <si>
    <t>GAIL JAN Future</t>
  </si>
  <si>
    <t>GAIL JAN 500 PE</t>
  </si>
  <si>
    <t xml:space="preserve"> NIFTY JAN 10200 PE </t>
  </si>
  <si>
    <t>Part profit of Rs.52.5/-</t>
  </si>
  <si>
    <t>430-440</t>
  </si>
  <si>
    <t>240-235</t>
  </si>
  <si>
    <t>AFL</t>
  </si>
  <si>
    <t>INE020G01017</t>
  </si>
  <si>
    <t>RAJVIR</t>
  </si>
  <si>
    <t>INE011H01014</t>
  </si>
  <si>
    <t>RRSLGETF</t>
  </si>
  <si>
    <t>INF204KB1882</t>
  </si>
  <si>
    <t>500-505</t>
  </si>
  <si>
    <t>Profit of Rs.11/-</t>
  </si>
  <si>
    <t>79-80</t>
  </si>
  <si>
    <t>4740-4760</t>
  </si>
  <si>
    <t>4980-5000</t>
  </si>
  <si>
    <t>Profit of Rs.6.50/-</t>
  </si>
  <si>
    <t xml:space="preserve">Retail Research Technical Calls &amp; Fundamental Performance Report for the month of January -2018 </t>
  </si>
  <si>
    <t>GALLANTT</t>
  </si>
  <si>
    <t>INE297H01019</t>
  </si>
  <si>
    <t>GALLISPAT</t>
  </si>
  <si>
    <t>INE528K01011</t>
  </si>
  <si>
    <t>170-175</t>
  </si>
  <si>
    <t>Profit of Rs.2.80/-</t>
  </si>
  <si>
    <t>Profit of Rs.14.5/-</t>
  </si>
  <si>
    <t>Profit of Rs.20/-</t>
  </si>
  <si>
    <t>Profit of Rs.20.65/-</t>
  </si>
  <si>
    <t>Loss of Rs.1.75/-</t>
  </si>
  <si>
    <t>5400-5420</t>
  </si>
  <si>
    <t>Profit of Rs.5.25/-</t>
  </si>
  <si>
    <t>130-132</t>
  </si>
  <si>
    <t>Profit of Rs.176.50/-</t>
  </si>
  <si>
    <t xml:space="preserve">BANKNIFTY 4-JAN 25400 CE </t>
  </si>
  <si>
    <t>Profit of Rs.6.35/-</t>
  </si>
  <si>
    <t>188-192</t>
  </si>
  <si>
    <t>Profit of Rs.12.5/-</t>
  </si>
  <si>
    <t>Loss of Rs.11/-</t>
  </si>
  <si>
    <t>Loss of Rs.57/-</t>
  </si>
  <si>
    <t>NIFTY JAN 10200 PE</t>
  </si>
  <si>
    <t>UMESLTD</t>
  </si>
  <si>
    <t>INE240C01028</t>
  </si>
  <si>
    <t>Profit of Rs.22.5/-</t>
  </si>
  <si>
    <t>Profit of Rs.95.50/-</t>
  </si>
  <si>
    <t xml:space="preserve">KEI </t>
  </si>
  <si>
    <t>Profit of Rs.35/-</t>
  </si>
  <si>
    <t>Profit of Rs 33.50/-</t>
  </si>
  <si>
    <t>Profit of Rs 56/-</t>
  </si>
  <si>
    <t>Profit of Rs.2.40/-</t>
  </si>
  <si>
    <t>Profit of Rs.37/-</t>
  </si>
  <si>
    <t>Profit of Rs.7/-</t>
  </si>
  <si>
    <t>Profit of Rs.8.25/-</t>
  </si>
  <si>
    <t>BILPOWER</t>
  </si>
  <si>
    <t>INE952D01018</t>
  </si>
  <si>
    <t>KAUSHALYA</t>
  </si>
  <si>
    <t>INE234I01010</t>
  </si>
  <si>
    <t>KOTAKNV20</t>
  </si>
  <si>
    <t>INF174K01Z71</t>
  </si>
  <si>
    <t>Loss of Rs.102.50/-</t>
  </si>
  <si>
    <t>Profit of Rs.28/-</t>
  </si>
  <si>
    <t>Loss of Rs.65/-</t>
  </si>
  <si>
    <t>Profit of Rs.6.25/-</t>
  </si>
  <si>
    <t>Profit of Rs.26/-</t>
  </si>
  <si>
    <t>Profit of Rs.29/-</t>
  </si>
  <si>
    <t>MCDOWELL-N JAN FUT</t>
  </si>
  <si>
    <t>Profit of Rs.18/-</t>
  </si>
  <si>
    <t>Profit of Rs.5.50/-</t>
  </si>
  <si>
    <t>Profit of Rs.14/-</t>
  </si>
  <si>
    <t>BANKNIFTY 11-JAN 25600 PE</t>
  </si>
  <si>
    <t>Loss of Rs.163/-</t>
  </si>
  <si>
    <t>Profit of Rs.102.50/-</t>
  </si>
  <si>
    <t>p</t>
  </si>
  <si>
    <t>SHIVATEX</t>
  </si>
  <si>
    <t>INE705C01020</t>
  </si>
  <si>
    <t>Profit of Rs.45.50/-</t>
  </si>
  <si>
    <t>Profit of Rs.2.50/-</t>
  </si>
  <si>
    <t>112-115</t>
  </si>
  <si>
    <t>Profit of Rs.21.5/-</t>
  </si>
  <si>
    <t>Loss of Rs.9.50/-</t>
  </si>
  <si>
    <t>Profit of Rs.96.00/-</t>
  </si>
  <si>
    <t>Part Profit of Rs.107.50/-</t>
  </si>
  <si>
    <t>BANKNIFTY 11-JAN 25600 CE</t>
  </si>
  <si>
    <t>Profit of Rs.32/-</t>
  </si>
  <si>
    <t>Profit of Rs.16.00/-</t>
  </si>
  <si>
    <t>Profit of Rs.108/-</t>
  </si>
  <si>
    <t>592-595</t>
  </si>
  <si>
    <t>Profit of Rs.12/-</t>
  </si>
  <si>
    <t>Profit of Rs.9/-</t>
  </si>
  <si>
    <t>Profit of Rs.30.50/-</t>
  </si>
  <si>
    <t>Profit of Rs.36/-</t>
  </si>
  <si>
    <t>Profit of Rs.13.50/-</t>
  </si>
  <si>
    <t>EML</t>
  </si>
  <si>
    <t>NIFTY JAN 10600 PE</t>
  </si>
  <si>
    <t>Profit of Rs.24/-</t>
  </si>
  <si>
    <t>Profit of Rs.5.5/-</t>
  </si>
  <si>
    <t>Profit of Rs.25.75/-</t>
  </si>
  <si>
    <t>Profit of Rs.14.50/-</t>
  </si>
  <si>
    <t>160-162</t>
  </si>
  <si>
    <t>1490-1510</t>
  </si>
  <si>
    <t>Profit of Rs.7.75/-</t>
  </si>
  <si>
    <t>Loss of Rs.97.50/-</t>
  </si>
  <si>
    <t>203-206</t>
  </si>
  <si>
    <t xml:space="preserve">MCDOWELL-N </t>
  </si>
  <si>
    <t>Loss of Rs.59.5/-</t>
  </si>
  <si>
    <t>Loss of Rs.30.5/-</t>
  </si>
  <si>
    <t>Profit of Rs.142.50/-</t>
  </si>
  <si>
    <t>ASTRON</t>
  </si>
  <si>
    <t>INE646X01014</t>
  </si>
  <si>
    <t>GEMINI</t>
  </si>
  <si>
    <t>INE878C01033</t>
  </si>
  <si>
    <t>HINDSYNTEX</t>
  </si>
  <si>
    <t>INE155B01012</t>
  </si>
  <si>
    <t>PDUMJEIND</t>
  </si>
  <si>
    <t>INE105C01023</t>
  </si>
  <si>
    <t>SENSEXIWIN</t>
  </si>
  <si>
    <t>INF346A01034</t>
  </si>
  <si>
    <t>905-908</t>
  </si>
  <si>
    <t>KOTAKBANK JAN FUT</t>
  </si>
  <si>
    <t>1065-1070</t>
  </si>
  <si>
    <t>Profit of Rs. 2.5/-</t>
  </si>
  <si>
    <t>Loss of Rs.4.20/-</t>
  </si>
  <si>
    <t>Loss of Rs.90/-</t>
  </si>
  <si>
    <t>Loss of Rs.5.50/-</t>
  </si>
  <si>
    <t>Profit of Rs.13.25/-</t>
  </si>
  <si>
    <t>Profit of Rs.9.38/-</t>
  </si>
  <si>
    <t>1000-980</t>
  </si>
  <si>
    <t>720-724</t>
  </si>
  <si>
    <t>760-780</t>
  </si>
  <si>
    <t>725-727</t>
  </si>
  <si>
    <t>Profit of Rs.227.5/-</t>
  </si>
  <si>
    <t>445-435</t>
  </si>
  <si>
    <t>Profit of Rs.16/-</t>
  </si>
  <si>
    <t>121-122</t>
  </si>
  <si>
    <t>127-128</t>
  </si>
  <si>
    <t>UTISENSETF</t>
  </si>
  <si>
    <t>Profit of Rs.10.50/-</t>
  </si>
  <si>
    <t>658-663</t>
  </si>
  <si>
    <t>720-730</t>
  </si>
  <si>
    <t>Profit of Rs.48/-</t>
  </si>
  <si>
    <t xml:space="preserve">BANKNIFTY 18-JAN 26700 PE </t>
  </si>
  <si>
    <t>Profit of Rs.10/-</t>
  </si>
  <si>
    <t>Loss of Rs.54/-</t>
  </si>
  <si>
    <t>Loss of Rs.85/-</t>
  </si>
  <si>
    <t>HNGSNGBEES</t>
  </si>
  <si>
    <t>INF789FB1X58</t>
  </si>
  <si>
    <t>ZENITHBIR</t>
  </si>
  <si>
    <t>INE318D01020</t>
  </si>
  <si>
    <t xml:space="preserve">LT JAN 1340 PE </t>
  </si>
  <si>
    <t>20-22</t>
  </si>
  <si>
    <t>Profit of Rs.45/-</t>
  </si>
  <si>
    <t>179-181</t>
  </si>
  <si>
    <t>195-200</t>
  </si>
  <si>
    <t>Profit of Rs.50.25/-</t>
  </si>
  <si>
    <t>Profit of Rs.31.5/-</t>
  </si>
  <si>
    <t>Loss of Rs.150.50/-</t>
  </si>
  <si>
    <t>AMJLAND</t>
  </si>
  <si>
    <t>BLUECOAST</t>
  </si>
  <si>
    <t>INE472B01011</t>
  </si>
  <si>
    <t>CREATIVEYE</t>
  </si>
  <si>
    <t>INE230B01021</t>
  </si>
  <si>
    <t>EQ30</t>
  </si>
  <si>
    <t>INF754K01EM9</t>
  </si>
  <si>
    <t>NORBTEAEXP</t>
  </si>
  <si>
    <t>INE369C01017</t>
  </si>
  <si>
    <t>MAYUR MAHESHKUMAR PANCHAL</t>
  </si>
  <si>
    <t>RATHOD MANOJ CHHAGANLAL HUF</t>
  </si>
  <si>
    <t>VOL</t>
  </si>
  <si>
    <t>Profit of Rs.19/-</t>
  </si>
  <si>
    <t>Profit of Rs.6.5/-</t>
  </si>
  <si>
    <t>1050-1060</t>
  </si>
  <si>
    <t>Profit of Rs.38/-</t>
  </si>
  <si>
    <t>126-128</t>
  </si>
  <si>
    <t>1378-1385</t>
  </si>
  <si>
    <t>Loss of Rs.62.5/-</t>
  </si>
  <si>
    <t>PANAFIC</t>
  </si>
  <si>
    <t>SAWABUSI</t>
  </si>
  <si>
    <t>LICNETFGSC</t>
  </si>
  <si>
    <t>INF767K01MV5</t>
  </si>
  <si>
    <t>NIFTY JAN 11000 PE</t>
  </si>
  <si>
    <t>Profit of Rs.3.5/-</t>
  </si>
  <si>
    <t>Profit of Rs.3.75/-</t>
  </si>
  <si>
    <t>434-436</t>
  </si>
  <si>
    <t>Loss of Rs.22/-</t>
  </si>
  <si>
    <t>PRADEEP NARENDRA BHATT</t>
  </si>
  <si>
    <t>JAY KAMLESHBHAI BHAVSAR</t>
  </si>
  <si>
    <t>FUNNY</t>
  </si>
  <si>
    <t>EDEN INFRASMITH PVT LTD</t>
  </si>
  <si>
    <t>TAHL</t>
  </si>
  <si>
    <t>SAGAR RAJESHBHAI JHAVERI</t>
  </si>
  <si>
    <t>GSS Infotech Limited</t>
  </si>
  <si>
    <t>Indbank Merchant Banking</t>
  </si>
  <si>
    <t>RONAK BANSAL</t>
  </si>
  <si>
    <t>Mohit Industries Ltd</t>
  </si>
  <si>
    <t>AJAY  NATHWANI</t>
  </si>
  <si>
    <t>DBSTOCKBRO</t>
  </si>
  <si>
    <t>INE921B01025</t>
  </si>
  <si>
    <t>LICNETFSEN</t>
  </si>
  <si>
    <t>INF767K01OT5</t>
  </si>
  <si>
    <t>QNIFTY</t>
  </si>
  <si>
    <t>INF082J01028</t>
  </si>
  <si>
    <t>QUINTEGRA</t>
  </si>
  <si>
    <t>INE033B01011</t>
  </si>
  <si>
    <t>Profit of Rs.16.75/-</t>
  </si>
  <si>
    <t xml:space="preserve">NIFTY FEB FUT </t>
  </si>
  <si>
    <t>11080-11090</t>
  </si>
  <si>
    <t>Profit of Rs.3.15/-</t>
  </si>
  <si>
    <t>Profit of Rs.17/-</t>
  </si>
  <si>
    <t>2560-2580</t>
  </si>
  <si>
    <t>2700-2750</t>
  </si>
  <si>
    <t>Loss of Rs.23/-</t>
  </si>
  <si>
    <t>Loss of Rs.4.75/-</t>
  </si>
  <si>
    <t>DARJEELING</t>
  </si>
  <si>
    <t>AVNI MERCHANTS PRIVATE LIMITED</t>
  </si>
  <si>
    <t>FRANKLININD</t>
  </si>
  <si>
    <t>DJ YATAYAT PRIVATE LIMITED</t>
  </si>
  <si>
    <t>JUNCTION</t>
  </si>
  <si>
    <t>SHOBHA LODHA</t>
  </si>
  <si>
    <t>LODHA RAJENDRA</t>
  </si>
  <si>
    <t>PREM AGGARWAL</t>
  </si>
  <si>
    <t>KAPILRAJ</t>
  </si>
  <si>
    <t>MADHU NEELESH KUMAR LAHOTI</t>
  </si>
  <si>
    <t>AKRAM DUSHANI</t>
  </si>
  <si>
    <t>OBRSESY</t>
  </si>
  <si>
    <t>JAI AMBE FOILS LIMITED</t>
  </si>
  <si>
    <t>PARAMI INVESTMENTS PVT. LTD.</t>
  </si>
  <si>
    <t>HITESHBHAI  MISTRI</t>
  </si>
  <si>
    <t>HITECH</t>
  </si>
  <si>
    <t>Hi-Tech Pipes Limited</t>
  </si>
  <si>
    <t>VRAJ ENTERPRISES</t>
  </si>
  <si>
    <t>CRMFGETF</t>
  </si>
  <si>
    <t>INF760K01BR1</t>
  </si>
  <si>
    <t>PAISALO</t>
  </si>
  <si>
    <t>RELNV20</t>
  </si>
  <si>
    <t>INF204KA17D8</t>
  </si>
  <si>
    <t>BANKNIFTY JAN 27200 PE</t>
  </si>
  <si>
    <t>60-70</t>
  </si>
  <si>
    <t>Loss of Rs.27.50/-</t>
  </si>
  <si>
    <t>Loss of Rs.50/-</t>
  </si>
  <si>
    <t>Loss of Rs.8.50/-</t>
  </si>
  <si>
    <t>Loss of Rs.56/-</t>
  </si>
  <si>
    <t>Loss of Rs.32.50/-</t>
  </si>
  <si>
    <t>Loss of Rs.26.50/-</t>
  </si>
  <si>
    <t>HDFCSENETF</t>
  </si>
  <si>
    <t>INF179KB1KQ1</t>
  </si>
  <si>
    <t>IDFNIFTYET</t>
  </si>
  <si>
    <t>INF194KA1U07</t>
  </si>
  <si>
    <t>IVZINNIFTY</t>
  </si>
  <si>
    <t>INF205K01DA9</t>
  </si>
  <si>
    <t>LICNFNHGP</t>
  </si>
  <si>
    <t>INF767K01PC8</t>
  </si>
  <si>
    <t>LOWVOLIWIN</t>
  </si>
  <si>
    <t>INF109KB10T8</t>
  </si>
  <si>
    <t>NIFTYEES</t>
  </si>
  <si>
    <t>INF754K01EK3</t>
  </si>
  <si>
    <t>ORIENTPPR</t>
  </si>
  <si>
    <t>INE592A01026</t>
  </si>
  <si>
    <t>SHARIABEES</t>
  </si>
  <si>
    <t>INF732E01128</t>
  </si>
  <si>
    <t>AISHWARYA</t>
  </si>
  <si>
    <t>RAJENDRA NANIWADEKAR</t>
  </si>
  <si>
    <t>SHEPHALI BOTHRA</t>
  </si>
  <si>
    <t>GROVE SUPPLIERS PRIVATE LIMITED</t>
  </si>
  <si>
    <t>KRUTI KEVIN KAPADIA</t>
  </si>
  <si>
    <t>DARSHANORNA</t>
  </si>
  <si>
    <t>J G SECURITIES PVT LTD</t>
  </si>
  <si>
    <t>ESSARSEC</t>
  </si>
  <si>
    <t>HARSHA HITESH JAVERI</t>
  </si>
  <si>
    <t>ESSAR CAPITAL LIMITED</t>
  </si>
  <si>
    <t>VIPUL RAJENDRABHAI GANDHI</t>
  </si>
  <si>
    <t>PRATIK RAJENDRA GANDHI</t>
  </si>
  <si>
    <t>FUTURE INVESTMENTS</t>
  </si>
  <si>
    <t>SKYNET SOLUTIONS</t>
  </si>
  <si>
    <t>SAMUDHITA SALES PVT LTD</t>
  </si>
  <si>
    <t>SANDARSHIKA VANIJYA PVT LTD</t>
  </si>
  <si>
    <t>GGENG</t>
  </si>
  <si>
    <t>BIPIN CHINUBHAI SHAH</t>
  </si>
  <si>
    <t>IITLPROJ</t>
  </si>
  <si>
    <t>HANSABEN DIPAKBHAI PUJARA</t>
  </si>
  <si>
    <t>RAKSHIT BUILDCON PRIVATE LIMITED</t>
  </si>
  <si>
    <t>BINDU DINESH SHAH</t>
  </si>
  <si>
    <t>DINESH MANILAL SHAH</t>
  </si>
  <si>
    <t>ANURADHA JUGALKISHOREJI TAPADIA</t>
  </si>
  <si>
    <t>KEL</t>
  </si>
  <si>
    <t>PAVAKI PROPBUILD PRIVATE LIMITED</t>
  </si>
  <si>
    <t>KHOOBSURAT</t>
  </si>
  <si>
    <t>KATHAKALI VINCOM PVT LTD</t>
  </si>
  <si>
    <t>KLGCAP</t>
  </si>
  <si>
    <t>MANISH INFRASTRUCTURE PRIVATE LIMITED</t>
  </si>
  <si>
    <t>KARANJA INFRASTRUCTURE PRIVATE LIMITED</t>
  </si>
  <si>
    <t>KRETTOSYS</t>
  </si>
  <si>
    <t>SHIVMANI VINIMAY PVT LTD</t>
  </si>
  <si>
    <t>MADHURIND</t>
  </si>
  <si>
    <t>ARUN KUMAR GOENKA</t>
  </si>
  <si>
    <t>AJAY DHIRAJLAL NATHWANI</t>
  </si>
  <si>
    <t>NALINLEA</t>
  </si>
  <si>
    <t>KARAMJIT KARAMJIT</t>
  </si>
  <si>
    <t>NATCAPSUQ</t>
  </si>
  <si>
    <t>DADAL&amp;BROACHA STOCK BROKING PVT LTD</t>
  </si>
  <si>
    <t>MAHENDRA LABS PVT LTD</t>
  </si>
  <si>
    <t>VIVOG COMMERCIAL LTD</t>
  </si>
  <si>
    <t>SHASHANK SHARMA</t>
  </si>
  <si>
    <t>SBCL</t>
  </si>
  <si>
    <t>SHWET DHIRAJBHAI KORADIYA</t>
  </si>
  <si>
    <t>SHEETAL</t>
  </si>
  <si>
    <t>NILABEN RAJESHBHAI PATEL</t>
  </si>
  <si>
    <t>ARUN DASHRATHBHAI PRAJAPATI</t>
  </si>
  <si>
    <t>SRDL</t>
  </si>
  <si>
    <t>ANIL SURESHBHAI MISTRY</t>
  </si>
  <si>
    <t>SRIND</t>
  </si>
  <si>
    <t>ZOOM MERCANTILE AND FINANCE LIMITED</t>
  </si>
  <si>
    <t>SHPL ENTERPRISES</t>
  </si>
  <si>
    <t>RAKESH KUMARI</t>
  </si>
  <si>
    <t>KIRITKUMAR KARSANDAS PATEL</t>
  </si>
  <si>
    <t>NIPA YAGNESHKUMAR GANDHI</t>
  </si>
  <si>
    <t>YASHCHEM</t>
  </si>
  <si>
    <t>LALIT KANTIBHAI PATEL</t>
  </si>
  <si>
    <t>GTPL Hathway Limited</t>
  </si>
  <si>
    <t>ALPA M GHELANI</t>
  </si>
  <si>
    <t>Lincoln Pharma Ltd</t>
  </si>
  <si>
    <t>KIRJAL SECUITIES PVT. LTD</t>
  </si>
  <si>
    <t>Omax Autos Limited</t>
  </si>
  <si>
    <t>N.K. SECURITIES</t>
  </si>
  <si>
    <t>PC Jeweller Ltd</t>
  </si>
  <si>
    <t>VAKRANGEE LIMITED</t>
  </si>
  <si>
    <t>IDFC Limited</t>
  </si>
  <si>
    <t>PRUDENTIAL ICICI MUTUAL FUND AC ICICI PRUDENTIAL BALANCED FUND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</si>
</sst>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-mmm\-yy;@"/>
    <numFmt numFmtId="168" formatCode="d\ mmm\ yy"/>
  </numFmts>
  <fonts count="6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0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26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6" tint="0.39997558519241921"/>
        <bgColor indexed="36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38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rgb="FF92D050"/>
        <bgColor indexed="36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rgb="FF92D050"/>
        <bgColor indexed="38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1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5" applyNumberFormat="0" applyAlignment="0" applyProtection="0"/>
    <xf numFmtId="0" fontId="52" fillId="56" borderId="36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7" applyNumberFormat="0" applyFill="0" applyAlignment="0" applyProtection="0"/>
    <xf numFmtId="0" fontId="56" fillId="0" borderId="38" applyNumberFormat="0" applyFill="0" applyAlignment="0" applyProtection="0"/>
    <xf numFmtId="0" fontId="57" fillId="0" borderId="39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5" applyNumberFormat="0" applyAlignment="0" applyProtection="0"/>
    <xf numFmtId="0" fontId="59" fillId="0" borderId="40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1" applyNumberFormat="0" applyFont="0" applyAlignment="0" applyProtection="0"/>
    <xf numFmtId="0" fontId="61" fillId="55" borderId="42" applyNumberFormat="0" applyAlignment="0" applyProtection="0"/>
    <xf numFmtId="0" fontId="62" fillId="0" borderId="0" applyNumberFormat="0" applyFill="0" applyBorder="0" applyAlignment="0" applyProtection="0"/>
    <xf numFmtId="0" fontId="63" fillId="0" borderId="43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6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23" fillId="25" borderId="0" xfId="38" applyFont="1" applyFill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0" borderId="16" xfId="0" applyFill="1" applyBorder="1"/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24" borderId="0" xfId="0" applyFont="1" applyFill="1" applyAlignment="1">
      <alignment horizontal="right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2" fontId="32" fillId="29" borderId="0" xfId="0" applyNumberFormat="1" applyFont="1" applyFill="1" applyBorder="1" applyAlignment="1">
      <alignment horizontal="right"/>
    </xf>
    <xf numFmtId="0" fontId="0" fillId="29" borderId="0" xfId="0" applyFill="1"/>
    <xf numFmtId="0" fontId="42" fillId="0" borderId="0" xfId="0" applyFont="1" applyBorder="1" applyAlignment="1">
      <alignment horizontal="center"/>
    </xf>
    <xf numFmtId="2" fontId="0" fillId="0" borderId="0" xfId="0" applyNumberFormat="1" applyBorder="1"/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3" xfId="46" applyBorder="1"/>
    <xf numFmtId="0" fontId="48" fillId="0" borderId="30" xfId="46" applyBorder="1"/>
    <xf numFmtId="0" fontId="48" fillId="0" borderId="34" xfId="46" applyBorder="1"/>
    <xf numFmtId="2" fontId="48" fillId="0" borderId="33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15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2" fontId="0" fillId="24" borderId="0" xfId="38" applyNumberFormat="1" applyFont="1" applyFill="1" applyBorder="1" applyAlignment="1">
      <alignment horizontal="right" vertical="center"/>
    </xf>
    <xf numFmtId="0" fontId="0" fillId="24" borderId="0" xfId="0" applyFont="1" applyFill="1" applyBorder="1" applyAlignment="1"/>
    <xf numFmtId="0" fontId="0" fillId="24" borderId="0" xfId="0" applyFont="1" applyFill="1" applyBorder="1" applyAlignment="1">
      <alignment horizontal="right"/>
    </xf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10" fontId="1" fillId="0" borderId="16" xfId="149" applyNumberFormat="1" applyFon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10" fontId="0" fillId="24" borderId="0" xfId="45" applyNumberFormat="1" applyFont="1" applyFill="1" applyBorder="1" applyAlignment="1" applyProtection="1">
      <alignment horizontal="right"/>
    </xf>
    <xf numFmtId="0" fontId="24" fillId="8" borderId="19" xfId="38" applyFont="1" applyFill="1" applyBorder="1" applyAlignment="1">
      <alignment horizontal="center" vertical="center" wrapText="1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165" fontId="0" fillId="29" borderId="16" xfId="0" applyNumberFormat="1" applyFont="1" applyFill="1" applyBorder="1" applyAlignment="1">
      <alignment horizontal="center" vertic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0" fontId="0" fillId="0" borderId="16" xfId="0" applyFont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61" borderId="10" xfId="38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61" borderId="1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0" fontId="0" fillId="0" borderId="10" xfId="0" applyBorder="1"/>
    <xf numFmtId="165" fontId="0" fillId="29" borderId="0" xfId="0" applyNumberFormat="1" applyFont="1" applyFill="1" applyBorder="1" applyAlignment="1">
      <alignment horizontal="center" vertical="center"/>
    </xf>
    <xf numFmtId="166" fontId="0" fillId="61" borderId="1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61" borderId="10" xfId="0" applyFont="1" applyFill="1" applyBorder="1"/>
    <xf numFmtId="0" fontId="0" fillId="0" borderId="10" xfId="0" applyFill="1" applyBorder="1" applyAlignment="1">
      <alignment horizontal="center"/>
    </xf>
    <xf numFmtId="2" fontId="0" fillId="0" borderId="10" xfId="0" applyNumberFormat="1" applyFont="1" applyBorder="1" applyAlignment="1">
      <alignment horizontal="center" vertical="center" wrapText="1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 applyAlignment="1">
      <alignment horizontal="center"/>
    </xf>
    <xf numFmtId="0" fontId="0" fillId="61" borderId="0" xfId="0" applyFont="1" applyFill="1" applyBorder="1"/>
    <xf numFmtId="0" fontId="0" fillId="0" borderId="10" xfId="0" applyFont="1" applyFill="1" applyBorder="1"/>
    <xf numFmtId="0" fontId="0" fillId="0" borderId="44" xfId="0" applyFont="1" applyBorder="1"/>
    <xf numFmtId="0" fontId="0" fillId="61" borderId="0" xfId="0" applyFill="1" applyBorder="1" applyAlignment="1">
      <alignment horizontal="center"/>
    </xf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0" fillId="0" borderId="10" xfId="0" applyFill="1" applyBorder="1"/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44" fillId="65" borderId="16" xfId="0" applyFont="1" applyFill="1" applyBorder="1" applyAlignment="1">
      <alignment vertical="center"/>
    </xf>
    <xf numFmtId="0" fontId="4" fillId="69" borderId="16" xfId="38" applyFont="1" applyFill="1" applyBorder="1" applyAlignment="1">
      <alignment horizontal="center" vertical="top"/>
    </xf>
    <xf numFmtId="0" fontId="4" fillId="66" borderId="16" xfId="38" applyFont="1" applyFill="1" applyBorder="1" applyAlignment="1">
      <alignment horizontal="center" vertical="center"/>
    </xf>
    <xf numFmtId="165" fontId="4" fillId="66" borderId="16" xfId="0" applyNumberFormat="1" applyFont="1" applyFill="1" applyBorder="1" applyAlignment="1">
      <alignment horizontal="center"/>
    </xf>
    <xf numFmtId="0" fontId="4" fillId="67" borderId="16" xfId="0" applyFont="1" applyFill="1" applyBorder="1"/>
    <xf numFmtId="0" fontId="4" fillId="66" borderId="16" xfId="38" applyFont="1" applyFill="1" applyBorder="1" applyAlignment="1">
      <alignment horizontal="center"/>
    </xf>
    <xf numFmtId="0" fontId="4" fillId="67" borderId="16" xfId="0" applyFont="1" applyFill="1" applyBorder="1" applyAlignment="1">
      <alignment horizontal="center"/>
    </xf>
    <xf numFmtId="2" fontId="4" fillId="67" borderId="16" xfId="0" applyNumberFormat="1" applyFont="1" applyFill="1" applyBorder="1" applyAlignment="1">
      <alignment horizontal="center" vertical="center" wrapText="1"/>
    </xf>
    <xf numFmtId="0" fontId="4" fillId="67" borderId="16" xfId="38" applyFont="1" applyFill="1" applyBorder="1" applyAlignment="1">
      <alignment horizontal="center" wrapText="1"/>
    </xf>
    <xf numFmtId="15" fontId="4" fillId="66" borderId="16" xfId="0" applyNumberFormat="1" applyFont="1" applyFill="1" applyBorder="1" applyAlignment="1">
      <alignment horizontal="center"/>
    </xf>
    <xf numFmtId="2" fontId="28" fillId="0" borderId="0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wrapText="1"/>
    </xf>
    <xf numFmtId="0" fontId="4" fillId="69" borderId="16" xfId="38" applyFont="1" applyFill="1" applyBorder="1" applyAlignment="1">
      <alignment horizontal="center" vertical="center" wrapText="1"/>
    </xf>
    <xf numFmtId="165" fontId="4" fillId="69" borderId="16" xfId="0" applyNumberFormat="1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 vertical="top"/>
    </xf>
    <xf numFmtId="2" fontId="4" fillId="65" borderId="16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 wrapText="1"/>
    </xf>
    <xf numFmtId="0" fontId="4" fillId="69" borderId="16" xfId="0" applyFont="1" applyFill="1" applyBorder="1"/>
    <xf numFmtId="0" fontId="4" fillId="68" borderId="16" xfId="38" applyFont="1" applyFill="1" applyBorder="1" applyAlignment="1">
      <alignment horizontal="center" vertical="center" wrapText="1"/>
    </xf>
    <xf numFmtId="165" fontId="4" fillId="68" borderId="16" xfId="38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left" vertical="center" wrapText="1"/>
    </xf>
    <xf numFmtId="0" fontId="0" fillId="0" borderId="0" xfId="0" applyBorder="1" applyAlignment="1">
      <alignment horizontal="right"/>
    </xf>
    <xf numFmtId="0" fontId="0" fillId="69" borderId="16" xfId="38" applyFont="1" applyFill="1" applyBorder="1" applyAlignment="1">
      <alignment horizontal="center" vertical="center"/>
    </xf>
    <xf numFmtId="165" fontId="0" fillId="69" borderId="16" xfId="0" applyNumberFormat="1" applyFont="1" applyFill="1" applyBorder="1" applyAlignment="1">
      <alignment horizontal="center" vertical="center"/>
    </xf>
    <xf numFmtId="0" fontId="0" fillId="65" borderId="16" xfId="0" applyFont="1" applyFill="1" applyBorder="1"/>
    <xf numFmtId="0" fontId="0" fillId="65" borderId="16" xfId="0" applyFont="1" applyFill="1" applyBorder="1" applyAlignment="1">
      <alignment horizontal="center"/>
    </xf>
    <xf numFmtId="2" fontId="0" fillId="65" borderId="16" xfId="0" applyNumberFormat="1" applyFont="1" applyFill="1" applyBorder="1" applyAlignment="1">
      <alignment horizontal="center" vertical="center" wrapText="1"/>
    </xf>
    <xf numFmtId="1" fontId="0" fillId="65" borderId="16" xfId="38" applyNumberFormat="1" applyFont="1" applyFill="1" applyBorder="1" applyAlignment="1">
      <alignment horizontal="right"/>
    </xf>
    <xf numFmtId="0" fontId="0" fillId="69" borderId="16" xfId="0" applyFont="1" applyFill="1" applyBorder="1"/>
    <xf numFmtId="0" fontId="0" fillId="0" borderId="0" xfId="38" applyFont="1" applyFill="1" applyBorder="1" applyAlignment="1">
      <alignment horizontal="center" wrapText="1"/>
    </xf>
    <xf numFmtId="0" fontId="0" fillId="67" borderId="16" xfId="0" applyFill="1" applyBorder="1"/>
    <xf numFmtId="0" fontId="24" fillId="24" borderId="0" xfId="38" applyFont="1" applyFill="1" applyBorder="1" applyAlignment="1">
      <alignment horizontal="left" vertical="center"/>
    </xf>
    <xf numFmtId="166" fontId="0" fillId="61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8" fontId="0" fillId="61" borderId="0" xfId="0" applyNumberFormat="1" applyFont="1" applyFill="1" applyBorder="1" applyAlignment="1">
      <alignment horizontal="center" vertical="center"/>
    </xf>
    <xf numFmtId="0" fontId="0" fillId="61" borderId="0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left" vertical="center" wrapText="1"/>
    </xf>
    <xf numFmtId="0" fontId="4" fillId="0" borderId="16" xfId="38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45" xfId="0" applyFont="1" applyBorder="1" applyAlignment="1">
      <alignment horizontal="center"/>
    </xf>
    <xf numFmtId="0" fontId="4" fillId="0" borderId="44" xfId="38" applyFont="1" applyFill="1" applyBorder="1" applyAlignment="1">
      <alignment horizontal="center" vertical="center" wrapText="1"/>
    </xf>
    <xf numFmtId="0" fontId="4" fillId="69" borderId="16" xfId="38" applyFont="1" applyFill="1" applyBorder="1" applyAlignment="1">
      <alignment horizontal="left" vertical="top"/>
    </xf>
    <xf numFmtId="2" fontId="4" fillId="68" borderId="16" xfId="0" applyNumberFormat="1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wrapText="1"/>
    </xf>
    <xf numFmtId="15" fontId="0" fillId="70" borderId="16" xfId="0" applyNumberFormat="1" applyFill="1" applyBorder="1" applyAlignment="1">
      <alignment horizontal="center"/>
    </xf>
    <xf numFmtId="0" fontId="4" fillId="70" borderId="16" xfId="38" applyFont="1" applyFill="1" applyBorder="1" applyAlignment="1">
      <alignment horizontal="center" vertical="center"/>
    </xf>
    <xf numFmtId="16" fontId="0" fillId="68" borderId="16" xfId="0" applyNumberFormat="1" applyFill="1" applyBorder="1"/>
    <xf numFmtId="0" fontId="0" fillId="68" borderId="16" xfId="0" applyFill="1" applyBorder="1"/>
    <xf numFmtId="0" fontId="4" fillId="70" borderId="16" xfId="38" applyFont="1" applyFill="1" applyBorder="1" applyAlignment="1">
      <alignment horizontal="center"/>
    </xf>
    <xf numFmtId="0" fontId="0" fillId="70" borderId="16" xfId="0" applyFont="1" applyFill="1" applyBorder="1" applyAlignment="1">
      <alignment horizontal="center"/>
    </xf>
    <xf numFmtId="15" fontId="0" fillId="69" borderId="0" xfId="0" applyNumberFormat="1" applyFont="1" applyFill="1" applyBorder="1" applyAlignment="1">
      <alignment horizontal="center" vertical="center"/>
    </xf>
    <xf numFmtId="16" fontId="4" fillId="67" borderId="16" xfId="38" applyNumberFormat="1" applyFont="1" applyFill="1" applyBorder="1" applyAlignment="1">
      <alignment horizontal="center" vertical="center" wrapText="1"/>
    </xf>
    <xf numFmtId="0" fontId="28" fillId="61" borderId="0" xfId="38" applyFont="1" applyFill="1" applyBorder="1" applyAlignment="1">
      <alignment horizontal="center"/>
    </xf>
    <xf numFmtId="168" fontId="28" fillId="61" borderId="0" xfId="38" applyNumberFormat="1" applyFont="1" applyFill="1" applyBorder="1" applyAlignment="1">
      <alignment horizontal="center" vertical="center" wrapText="1"/>
    </xf>
    <xf numFmtId="0" fontId="0" fillId="61" borderId="0" xfId="38" applyFont="1" applyFill="1" applyBorder="1"/>
    <xf numFmtId="0" fontId="0" fillId="61" borderId="0" xfId="38" applyFont="1" applyFill="1" applyBorder="1" applyAlignment="1">
      <alignment horizontal="center"/>
    </xf>
    <xf numFmtId="2" fontId="28" fillId="61" borderId="0" xfId="38" applyNumberFormat="1" applyFont="1" applyFill="1" applyBorder="1" applyAlignment="1">
      <alignment horizontal="center"/>
    </xf>
    <xf numFmtId="2" fontId="0" fillId="61" borderId="0" xfId="38" applyNumberFormat="1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5" fontId="0" fillId="69" borderId="16" xfId="0" applyNumberFormat="1" applyFont="1" applyFill="1" applyBorder="1" applyAlignment="1">
      <alignment horizontal="center" vertical="center"/>
    </xf>
    <xf numFmtId="0" fontId="43" fillId="0" borderId="0" xfId="0" applyFont="1" applyBorder="1" applyAlignment="1"/>
    <xf numFmtId="0" fontId="24" fillId="8" borderId="16" xfId="38" applyFont="1" applyFill="1" applyBorder="1" applyAlignment="1">
      <alignment horizontal="center" wrapText="1"/>
    </xf>
    <xf numFmtId="16" fontId="4" fillId="68" borderId="16" xfId="38" applyNumberFormat="1" applyFont="1" applyFill="1" applyBorder="1" applyAlignment="1">
      <alignment horizontal="center" vertical="center" wrapText="1"/>
    </xf>
    <xf numFmtId="0" fontId="0" fillId="66" borderId="16" xfId="38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71" borderId="11" xfId="0" applyNumberFormat="1" applyFont="1" applyFill="1" applyBorder="1" applyAlignment="1">
      <alignment horizontal="center"/>
    </xf>
    <xf numFmtId="0" fontId="0" fillId="72" borderId="11" xfId="0" applyFont="1" applyFill="1" applyBorder="1"/>
    <xf numFmtId="0" fontId="0" fillId="72" borderId="11" xfId="0" applyFill="1" applyBorder="1" applyAlignment="1">
      <alignment horizontal="center"/>
    </xf>
    <xf numFmtId="0" fontId="0" fillId="73" borderId="11" xfId="0" applyFont="1" applyFill="1" applyBorder="1" applyAlignment="1">
      <alignment horizontal="right"/>
    </xf>
    <xf numFmtId="167" fontId="0" fillId="0" borderId="12" xfId="0" applyNumberFormat="1" applyFont="1" applyBorder="1"/>
    <xf numFmtId="0" fontId="4" fillId="62" borderId="10" xfId="38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/>
    </xf>
    <xf numFmtId="168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8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8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8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8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8" fontId="4" fillId="64" borderId="10" xfId="38" applyNumberFormat="1" applyFont="1" applyFill="1" applyBorder="1" applyAlignment="1">
      <alignment horizontal="center" vertical="center" wrapText="1"/>
    </xf>
    <xf numFmtId="168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0" fontId="4" fillId="64" borderId="13" xfId="0" applyFont="1" applyFill="1" applyBorder="1" applyAlignment="1">
      <alignment horizontal="centerContinuous"/>
    </xf>
    <xf numFmtId="2" fontId="4" fillId="64" borderId="10" xfId="0" applyNumberFormat="1" applyFont="1" applyFill="1" applyBorder="1" applyAlignment="1">
      <alignment horizontal="center" vertical="center" wrapText="1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8" fontId="4" fillId="64" borderId="10" xfId="0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6" fontId="0" fillId="61" borderId="10" xfId="0" applyNumberForma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4" fillId="66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4" fillId="0" borderId="16" xfId="38" applyFont="1" applyFill="1" applyBorder="1" applyAlignment="1">
      <alignment horizontal="center" vertical="center"/>
    </xf>
    <xf numFmtId="165" fontId="4" fillId="0" borderId="16" xfId="0" applyNumberFormat="1" applyFont="1" applyFill="1" applyBorder="1" applyAlignment="1">
      <alignment horizontal="center"/>
    </xf>
    <xf numFmtId="0" fontId="0" fillId="0" borderId="16" xfId="38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 vertical="center" wrapText="1"/>
    </xf>
    <xf numFmtId="0" fontId="4" fillId="0" borderId="16" xfId="38" applyFont="1" applyFill="1" applyBorder="1" applyAlignment="1">
      <alignment horizontal="center" wrapText="1"/>
    </xf>
    <xf numFmtId="15" fontId="4" fillId="0" borderId="16" xfId="0" applyNumberFormat="1" applyFont="1" applyFill="1" applyBorder="1" applyAlignment="1">
      <alignment horizont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4" fillId="66" borderId="16" xfId="0" applyFont="1" applyFill="1" applyBorder="1" applyAlignment="1">
      <alignment horizontal="center"/>
    </xf>
    <xf numFmtId="165" fontId="0" fillId="69" borderId="16" xfId="0" applyNumberFormat="1" applyFill="1" applyBorder="1" applyAlignment="1">
      <alignment horizontal="center"/>
    </xf>
    <xf numFmtId="0" fontId="0" fillId="75" borderId="0" xfId="0" applyFont="1" applyFill="1"/>
    <xf numFmtId="0" fontId="0" fillId="28" borderId="0" xfId="0" applyFont="1" applyFill="1"/>
    <xf numFmtId="0" fontId="0" fillId="75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/>
    </xf>
    <xf numFmtId="168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2" fontId="4" fillId="62" borderId="11" xfId="0" applyNumberFormat="1" applyFont="1" applyFill="1" applyBorder="1" applyAlignment="1">
      <alignment horizontal="center" vertical="center" wrapText="1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8" fontId="4" fillId="62" borderId="11" xfId="0" applyNumberFormat="1" applyFont="1" applyFill="1" applyBorder="1" applyAlignment="1">
      <alignment horizontal="center" vertical="center" wrapText="1"/>
    </xf>
    <xf numFmtId="0" fontId="4" fillId="74" borderId="16" xfId="38" applyFont="1" applyFill="1" applyBorder="1" applyAlignment="1">
      <alignment horizontal="center"/>
    </xf>
    <xf numFmtId="168" fontId="4" fillId="74" borderId="16" xfId="0" applyNumberFormat="1" applyFont="1" applyFill="1" applyBorder="1" applyAlignment="1">
      <alignment horizontal="center" vertical="center"/>
    </xf>
    <xf numFmtId="168" fontId="4" fillId="74" borderId="16" xfId="0" applyNumberFormat="1" applyFont="1" applyFill="1" applyBorder="1" applyAlignment="1">
      <alignment horizontal="left"/>
    </xf>
    <xf numFmtId="2" fontId="4" fillId="74" borderId="16" xfId="38" applyNumberFormat="1" applyFont="1" applyFill="1" applyBorder="1" applyAlignment="1">
      <alignment horizontal="center" vertical="center"/>
    </xf>
    <xf numFmtId="2" fontId="4" fillId="74" borderId="16" xfId="38" applyNumberFormat="1" applyFont="1" applyFill="1" applyBorder="1" applyAlignment="1">
      <alignment horizontal="center"/>
    </xf>
    <xf numFmtId="0" fontId="4" fillId="74" borderId="16" xfId="0" applyFont="1" applyFill="1" applyBorder="1" applyAlignment="1">
      <alignment horizontal="center"/>
    </xf>
    <xf numFmtId="2" fontId="4" fillId="74" borderId="16" xfId="0" applyNumberFormat="1" applyFont="1" applyFill="1" applyBorder="1" applyAlignment="1">
      <alignment horizontal="center" vertical="center" wrapText="1"/>
    </xf>
    <xf numFmtId="10" fontId="4" fillId="74" borderId="16" xfId="45" applyNumberFormat="1" applyFont="1" applyFill="1" applyBorder="1" applyAlignment="1" applyProtection="1">
      <alignment horizontal="center" vertical="center" wrapText="1"/>
    </xf>
    <xf numFmtId="168" fontId="4" fillId="74" borderId="16" xfId="0" applyNumberFormat="1" applyFont="1" applyFill="1" applyBorder="1" applyAlignment="1">
      <alignment horizontal="center" vertical="center" wrapText="1"/>
    </xf>
    <xf numFmtId="0" fontId="0" fillId="72" borderId="19" xfId="0" applyFont="1" applyFill="1" applyBorder="1" applyAlignment="1">
      <alignment horizontal="center"/>
    </xf>
    <xf numFmtId="0" fontId="0" fillId="72" borderId="16" xfId="0" applyFont="1" applyFill="1" applyBorder="1" applyAlignment="1">
      <alignment horizontal="center"/>
    </xf>
    <xf numFmtId="167" fontId="0" fillId="0" borderId="16" xfId="0" applyNumberFormat="1" applyFont="1" applyBorder="1"/>
    <xf numFmtId="0" fontId="0" fillId="28" borderId="16" xfId="0" applyFont="1" applyFill="1" applyBorder="1" applyAlignment="1">
      <alignment horizontal="center"/>
    </xf>
    <xf numFmtId="0" fontId="0" fillId="28" borderId="16" xfId="0" applyFill="1" applyBorder="1"/>
    <xf numFmtId="0" fontId="0" fillId="28" borderId="16" xfId="0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16" fontId="0" fillId="67" borderId="16" xfId="38" applyNumberFormat="1" applyFont="1" applyFill="1" applyBorder="1" applyAlignment="1">
      <alignment horizontal="center" vertical="center" wrapText="1"/>
    </xf>
    <xf numFmtId="2" fontId="0" fillId="73" borderId="16" xfId="0" applyNumberFormat="1" applyFont="1" applyFill="1" applyBorder="1" applyAlignment="1">
      <alignment horizontal="center" vertical="center" wrapText="1"/>
    </xf>
    <xf numFmtId="166" fontId="0" fillId="71" borderId="10" xfId="0" applyNumberFormat="1" applyFont="1" applyFill="1" applyBorder="1" applyAlignment="1">
      <alignment horizontal="center"/>
    </xf>
    <xf numFmtId="166" fontId="0" fillId="75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2" fontId="0" fillId="28" borderId="16" xfId="0" applyNumberFormat="1" applyFont="1" applyFill="1" applyBorder="1" applyAlignment="1">
      <alignment horizontal="center" vertical="center" wrapText="1"/>
    </xf>
    <xf numFmtId="0" fontId="0" fillId="75" borderId="16" xfId="0" applyFont="1" applyFill="1" applyBorder="1" applyAlignment="1">
      <alignment horizontal="center"/>
    </xf>
    <xf numFmtId="167" fontId="0" fillId="28" borderId="16" xfId="0" applyNumberFormat="1" applyFill="1" applyBorder="1"/>
    <xf numFmtId="15" fontId="0" fillId="75" borderId="16" xfId="0" applyNumberFormat="1" applyFont="1" applyFill="1" applyBorder="1" applyAlignment="1">
      <alignment horizontal="right"/>
    </xf>
    <xf numFmtId="0" fontId="0" fillId="28" borderId="0" xfId="0" applyFill="1"/>
    <xf numFmtId="0" fontId="0" fillId="29" borderId="0" xfId="0" applyFill="1" applyBorder="1"/>
    <xf numFmtId="0" fontId="0" fillId="24" borderId="16" xfId="0" applyFill="1" applyBorder="1" applyAlignment="1">
      <alignment horizontal="center"/>
    </xf>
    <xf numFmtId="0" fontId="28" fillId="29" borderId="16" xfId="38" applyFont="1" applyFill="1" applyBorder="1" applyAlignment="1">
      <alignment horizontal="center" vertical="center" wrapText="1"/>
    </xf>
    <xf numFmtId="15" fontId="0" fillId="29" borderId="16" xfId="0" applyNumberFormat="1" applyFill="1" applyBorder="1" applyAlignment="1">
      <alignment horizontal="center" vertical="center"/>
    </xf>
    <xf numFmtId="0" fontId="44" fillId="28" borderId="16" xfId="0" applyFont="1" applyFill="1" applyBorder="1" applyAlignment="1">
      <alignment vertical="center"/>
    </xf>
    <xf numFmtId="0" fontId="4" fillId="29" borderId="16" xfId="38" applyFont="1" applyFill="1" applyBorder="1" applyAlignment="1">
      <alignment horizontal="center" vertical="top"/>
    </xf>
    <xf numFmtId="0" fontId="0" fillId="29" borderId="16" xfId="0" applyFill="1" applyBorder="1" applyAlignment="1">
      <alignment horizontal="center" vertical="top"/>
    </xf>
    <xf numFmtId="0" fontId="0" fillId="27" borderId="16" xfId="0" applyFill="1" applyBorder="1" applyAlignment="1">
      <alignment horizontal="center" vertical="top"/>
    </xf>
    <xf numFmtId="15" fontId="0" fillId="29" borderId="16" xfId="0" applyNumberFormat="1" applyFont="1" applyFill="1" applyBorder="1" applyAlignment="1">
      <alignment horizontal="center" vertical="center"/>
    </xf>
    <xf numFmtId="0" fontId="0" fillId="24" borderId="16" xfId="0" applyFont="1" applyFill="1" applyBorder="1" applyAlignment="1">
      <alignment horizontal="center"/>
    </xf>
    <xf numFmtId="0" fontId="0" fillId="24" borderId="51" xfId="0" applyFill="1" applyBorder="1"/>
    <xf numFmtId="0" fontId="0" fillId="0" borderId="12" xfId="0" applyFont="1" applyBorder="1" applyAlignment="1">
      <alignment horizontal="center"/>
    </xf>
    <xf numFmtId="2" fontId="0" fillId="0" borderId="16" xfId="0" applyNumberFormat="1" applyFont="1" applyBorder="1" applyAlignment="1">
      <alignment horizontal="center" vertical="center" wrapText="1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15" fontId="0" fillId="24" borderId="16" xfId="0" applyNumberFormat="1" applyFont="1" applyFill="1" applyBorder="1" applyAlignment="1">
      <alignment horizontal="center" vertical="center"/>
    </xf>
    <xf numFmtId="0" fontId="0" fillId="0" borderId="16" xfId="0" applyFont="1" applyBorder="1" applyAlignment="1">
      <alignment horizontal="right"/>
    </xf>
    <xf numFmtId="0" fontId="0" fillId="67" borderId="16" xfId="0" applyFont="1" applyFill="1" applyBorder="1" applyAlignment="1">
      <alignment horizontal="center"/>
    </xf>
    <xf numFmtId="165" fontId="0" fillId="66" borderId="16" xfId="0" applyNumberFormat="1" applyFont="1" applyFill="1" applyBorder="1" applyAlignment="1">
      <alignment horizontal="center" vertical="center"/>
    </xf>
    <xf numFmtId="0" fontId="0" fillId="67" borderId="16" xfId="0" applyFill="1" applyBorder="1" applyAlignment="1">
      <alignment horizontal="center"/>
    </xf>
    <xf numFmtId="167" fontId="0" fillId="67" borderId="16" xfId="0" applyNumberFormat="1" applyFill="1" applyBorder="1"/>
    <xf numFmtId="15" fontId="0" fillId="76" borderId="16" xfId="0" applyNumberFormat="1" applyFont="1" applyFill="1" applyBorder="1" applyAlignment="1">
      <alignment horizontal="right"/>
    </xf>
    <xf numFmtId="166" fontId="0" fillId="76" borderId="16" xfId="0" applyNumberFormat="1" applyFont="1" applyFill="1" applyBorder="1" applyAlignment="1">
      <alignment horizontal="center" vertical="center"/>
    </xf>
    <xf numFmtId="0" fontId="0" fillId="67" borderId="16" xfId="0" applyFont="1" applyFill="1" applyBorder="1"/>
    <xf numFmtId="2" fontId="0" fillId="67" borderId="16" xfId="0" applyNumberFormat="1" applyFont="1" applyFill="1" applyBorder="1" applyAlignment="1">
      <alignment horizontal="center" vertical="center" wrapText="1"/>
    </xf>
    <xf numFmtId="0" fontId="0" fillId="76" borderId="16" xfId="0" applyFont="1" applyFill="1" applyBorder="1" applyAlignment="1">
      <alignment horizontal="center"/>
    </xf>
    <xf numFmtId="0" fontId="0" fillId="0" borderId="10" xfId="38" applyFont="1" applyFill="1" applyBorder="1" applyAlignment="1">
      <alignment horizontal="center" vertical="center"/>
    </xf>
    <xf numFmtId="0" fontId="67" fillId="65" borderId="11" xfId="0" applyFont="1" applyFill="1" applyBorder="1" applyAlignment="1">
      <alignment horizontal="center"/>
    </xf>
    <xf numFmtId="166" fontId="67" fillId="77" borderId="11" xfId="0" applyNumberFormat="1" applyFont="1" applyFill="1" applyBorder="1" applyAlignment="1">
      <alignment horizontal="center"/>
    </xf>
    <xf numFmtId="0" fontId="67" fillId="65" borderId="11" xfId="0" applyFont="1" applyFill="1" applyBorder="1"/>
    <xf numFmtId="0" fontId="67" fillId="65" borderId="19" xfId="0" applyFont="1" applyFill="1" applyBorder="1" applyAlignment="1">
      <alignment horizontal="center"/>
    </xf>
    <xf numFmtId="0" fontId="67" fillId="65" borderId="16" xfId="0" applyFont="1" applyFill="1" applyBorder="1" applyAlignment="1">
      <alignment horizontal="center"/>
    </xf>
    <xf numFmtId="2" fontId="67" fillId="78" borderId="16" xfId="0" applyNumberFormat="1" applyFont="1" applyFill="1" applyBorder="1" applyAlignment="1">
      <alignment horizontal="center" vertical="center" wrapText="1"/>
    </xf>
    <xf numFmtId="10" fontId="67" fillId="78" borderId="21" xfId="45" applyNumberFormat="1" applyFont="1" applyFill="1" applyBorder="1" applyAlignment="1" applyProtection="1">
      <alignment horizontal="center" vertical="center" wrapText="1"/>
    </xf>
    <xf numFmtId="0" fontId="67" fillId="78" borderId="11" xfId="38" applyFont="1" applyFill="1" applyBorder="1" applyAlignment="1">
      <alignment horizontal="center" vertical="center" wrapText="1"/>
    </xf>
    <xf numFmtId="166" fontId="67" fillId="77" borderId="10" xfId="0" applyNumberFormat="1" applyFont="1" applyFill="1" applyBorder="1" applyAlignment="1">
      <alignment horizontal="center"/>
    </xf>
    <xf numFmtId="0" fontId="67" fillId="78" borderId="11" xfId="0" applyFont="1" applyFill="1" applyBorder="1" applyAlignment="1">
      <alignment horizontal="right"/>
    </xf>
    <xf numFmtId="0" fontId="0" fillId="73" borderId="21" xfId="38" applyFont="1" applyFill="1" applyBorder="1" applyAlignment="1">
      <alignment horizontal="center" vertical="center" wrapText="1"/>
    </xf>
    <xf numFmtId="10" fontId="0" fillId="73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2" fontId="0" fillId="79" borderId="16" xfId="0" applyNumberFormat="1" applyFont="1" applyFill="1" applyBorder="1" applyAlignment="1">
      <alignment horizontal="center" vertical="center" wrapText="1"/>
    </xf>
    <xf numFmtId="10" fontId="0" fillId="79" borderId="21" xfId="45" applyNumberFormat="1" applyFont="1" applyFill="1" applyBorder="1" applyAlignment="1" applyProtection="1">
      <alignment horizontal="center" vertical="center" wrapText="1"/>
    </xf>
    <xf numFmtId="0" fontId="0" fillId="79" borderId="11" xfId="38" applyFont="1" applyFill="1" applyBorder="1" applyAlignment="1">
      <alignment horizontal="center" vertical="center" wrapText="1"/>
    </xf>
    <xf numFmtId="166" fontId="0" fillId="76" borderId="10" xfId="0" applyNumberFormat="1" applyFont="1" applyFill="1" applyBorder="1" applyAlignment="1">
      <alignment horizontal="center"/>
    </xf>
    <xf numFmtId="0" fontId="0" fillId="79" borderId="11" xfId="0" applyFill="1" applyBorder="1" applyAlignment="1">
      <alignment horizontal="right"/>
    </xf>
    <xf numFmtId="168" fontId="0" fillId="74" borderId="16" xfId="0" applyNumberFormat="1" applyFill="1" applyBorder="1" applyAlignment="1">
      <alignment horizontal="left"/>
    </xf>
    <xf numFmtId="168" fontId="0" fillId="62" borderId="10" xfId="0" applyNumberFormat="1" applyFill="1" applyBorder="1" applyAlignment="1">
      <alignment horizontal="left"/>
    </xf>
    <xf numFmtId="0" fontId="0" fillId="0" borderId="12" xfId="0" applyFill="1" applyBorder="1" applyAlignment="1">
      <alignment horizontal="center"/>
    </xf>
    <xf numFmtId="0" fontId="0" fillId="0" borderId="55" xfId="0" applyFont="1" applyBorder="1" applyAlignment="1">
      <alignment horizontal="center"/>
    </xf>
    <xf numFmtId="166" fontId="0" fillId="77" borderId="16" xfId="0" applyNumberFormat="1" applyFont="1" applyFill="1" applyBorder="1" applyAlignment="1">
      <alignment horizontal="center" vertical="center"/>
    </xf>
    <xf numFmtId="0" fontId="0" fillId="65" borderId="16" xfId="0" applyFill="1" applyBorder="1" applyAlignment="1">
      <alignment horizontal="center"/>
    </xf>
    <xf numFmtId="0" fontId="0" fillId="77" borderId="16" xfId="0" applyFont="1" applyFill="1" applyBorder="1" applyAlignment="1">
      <alignment horizontal="center"/>
    </xf>
    <xf numFmtId="167" fontId="0" fillId="65" borderId="16" xfId="0" applyNumberFormat="1" applyFill="1" applyBorder="1"/>
    <xf numFmtId="15" fontId="0" fillId="77" borderId="16" xfId="0" applyNumberFormat="1" applyFont="1" applyFill="1" applyBorder="1" applyAlignment="1">
      <alignment horizontal="right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2" fontId="0" fillId="78" borderId="16" xfId="0" applyNumberFormat="1" applyFont="1" applyFill="1" applyBorder="1" applyAlignment="1">
      <alignment horizontal="center" vertical="center" wrapText="1"/>
    </xf>
    <xf numFmtId="10" fontId="0" fillId="78" borderId="2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right"/>
    </xf>
    <xf numFmtId="0" fontId="0" fillId="78" borderId="11" xfId="38" applyFont="1" applyFill="1" applyBorder="1" applyAlignment="1">
      <alignment horizontal="center" vertical="center" wrapText="1"/>
    </xf>
    <xf numFmtId="166" fontId="0" fillId="77" borderId="10" xfId="0" applyNumberFormat="1" applyFont="1" applyFill="1" applyBorder="1" applyAlignment="1">
      <alignment horizontal="center"/>
    </xf>
    <xf numFmtId="0" fontId="0" fillId="24" borderId="56" xfId="0" applyFill="1" applyBorder="1" applyAlignment="1">
      <alignment horizontal="center"/>
    </xf>
    <xf numFmtId="0" fontId="0" fillId="24" borderId="55" xfId="0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166" fontId="0" fillId="61" borderId="45" xfId="0" applyNumberFormat="1" applyFont="1" applyFill="1" applyBorder="1" applyAlignment="1">
      <alignment horizontal="center" vertical="center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center"/>
    </xf>
    <xf numFmtId="0" fontId="0" fillId="28" borderId="0" xfId="0" applyFill="1" applyBorder="1"/>
    <xf numFmtId="16" fontId="0" fillId="28" borderId="0" xfId="0" applyNumberFormat="1" applyFill="1" applyBorder="1" applyAlignment="1">
      <alignment horizontal="center"/>
    </xf>
    <xf numFmtId="167" fontId="0" fillId="0" borderId="0" xfId="0" applyNumberFormat="1" applyFont="1" applyBorder="1"/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77" borderId="50" xfId="0" applyFill="1" applyBorder="1" applyAlignment="1">
      <alignment horizontal="center"/>
    </xf>
    <xf numFmtId="0" fontId="0" fillId="76" borderId="50" xfId="0" applyFill="1" applyBorder="1" applyAlignment="1">
      <alignment horizontal="center"/>
    </xf>
    <xf numFmtId="0" fontId="0" fillId="76" borderId="16" xfId="0" applyFill="1" applyBorder="1" applyAlignment="1">
      <alignment horizontal="center"/>
    </xf>
    <xf numFmtId="0" fontId="67" fillId="77" borderId="50" xfId="0" applyFont="1" applyFill="1" applyBorder="1" applyAlignment="1">
      <alignment horizontal="center"/>
    </xf>
    <xf numFmtId="0" fontId="0" fillId="24" borderId="16" xfId="0" applyFill="1" applyBorder="1" applyAlignment="1">
      <alignment horizontal="center"/>
    </xf>
    <xf numFmtId="0" fontId="0" fillId="69" borderId="29" xfId="0" applyFill="1" applyBorder="1" applyAlignment="1">
      <alignment horizontal="center"/>
    </xf>
    <xf numFmtId="0" fontId="0" fillId="69" borderId="30" xfId="0" applyFill="1" applyBorder="1" applyAlignment="1">
      <alignment horizontal="center"/>
    </xf>
    <xf numFmtId="0" fontId="0" fillId="24" borderId="29" xfId="0" applyFill="1" applyBorder="1" applyAlignment="1">
      <alignment horizontal="center"/>
    </xf>
    <xf numFmtId="0" fontId="0" fillId="24" borderId="30" xfId="0" applyFill="1" applyBorder="1" applyAlignment="1">
      <alignment horizontal="center"/>
    </xf>
    <xf numFmtId="0" fontId="0" fillId="24" borderId="16" xfId="0" applyFont="1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1" borderId="16" xfId="0" applyFont="1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2" borderId="13" xfId="0" applyFont="1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4" fillId="61" borderId="13" xfId="0" applyFont="1" applyFill="1" applyBorder="1" applyAlignment="1">
      <alignment horizontal="center"/>
    </xf>
    <xf numFmtId="166" fontId="0" fillId="76" borderId="33" xfId="0" applyNumberFormat="1" applyFont="1" applyFill="1" applyBorder="1" applyAlignment="1">
      <alignment horizontal="center" vertical="center"/>
    </xf>
    <xf numFmtId="166" fontId="0" fillId="76" borderId="51" xfId="0" applyNumberFormat="1" applyFont="1" applyFill="1" applyBorder="1" applyAlignment="1">
      <alignment horizontal="center" vertical="center"/>
    </xf>
    <xf numFmtId="0" fontId="0" fillId="67" borderId="33" xfId="0" applyFont="1" applyFill="1" applyBorder="1" applyAlignment="1">
      <alignment horizontal="center"/>
    </xf>
    <xf numFmtId="0" fontId="0" fillId="67" borderId="51" xfId="0" applyFont="1" applyFill="1" applyBorder="1" applyAlignment="1">
      <alignment horizontal="center"/>
    </xf>
    <xf numFmtId="0" fontId="0" fillId="66" borderId="53" xfId="0" applyFill="1" applyBorder="1" applyAlignment="1">
      <alignment horizontal="center"/>
    </xf>
    <xf numFmtId="0" fontId="0" fillId="66" borderId="34" xfId="0" applyFill="1" applyBorder="1" applyAlignment="1">
      <alignment horizontal="center"/>
    </xf>
    <xf numFmtId="0" fontId="0" fillId="66" borderId="54" xfId="0" applyFill="1" applyBorder="1" applyAlignment="1">
      <alignment horizontal="center"/>
    </xf>
    <xf numFmtId="0" fontId="0" fillId="66" borderId="52" xfId="0" applyFill="1" applyBorder="1" applyAlignment="1">
      <alignment horizontal="center"/>
    </xf>
    <xf numFmtId="0" fontId="0" fillId="61" borderId="12" xfId="0" applyFont="1" applyFill="1" applyBorder="1" applyAlignment="1">
      <alignment horizontal="center"/>
    </xf>
    <xf numFmtId="0" fontId="0" fillId="61" borderId="13" xfId="0" applyFont="1" applyFill="1" applyBorder="1" applyAlignment="1">
      <alignment horizontal="center"/>
    </xf>
    <xf numFmtId="0" fontId="0" fillId="8" borderId="19" xfId="38" applyFont="1" applyFill="1" applyBorder="1" applyAlignment="1">
      <alignment horizontal="center" vertical="center" wrapText="1"/>
    </xf>
    <xf numFmtId="0" fontId="0" fillId="8" borderId="21" xfId="38" applyFont="1" applyFill="1" applyBorder="1" applyAlignment="1">
      <alignment horizontal="center" vertical="center" wrapText="1"/>
    </xf>
    <xf numFmtId="0" fontId="0" fillId="66" borderId="16" xfId="0" applyFill="1" applyBorder="1" applyAlignment="1">
      <alignment horizontal="center"/>
    </xf>
    <xf numFmtId="0" fontId="0" fillId="66" borderId="16" xfId="0" applyFont="1" applyFill="1" applyBorder="1" applyAlignment="1">
      <alignment horizontal="center"/>
    </xf>
    <xf numFmtId="0" fontId="0" fillId="61" borderId="12" xfId="0" applyFill="1" applyBorder="1" applyAlignment="1">
      <alignment horizontal="center"/>
    </xf>
    <xf numFmtId="0" fontId="4" fillId="61" borderId="49" xfId="0" applyFont="1" applyFill="1" applyBorder="1" applyAlignment="1">
      <alignment horizontal="center"/>
    </xf>
    <xf numFmtId="0" fontId="4" fillId="61" borderId="48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4" fillId="62" borderId="21" xfId="0" applyFont="1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4" fillId="63" borderId="21" xfId="0" applyFont="1" applyFill="1" applyBorder="1" applyAlignment="1">
      <alignment horizontal="center"/>
    </xf>
    <xf numFmtId="0" fontId="0" fillId="63" borderId="12" xfId="0" applyFill="1" applyBorder="1" applyAlignment="1">
      <alignment horizontal="center"/>
    </xf>
    <xf numFmtId="0" fontId="4" fillId="63" borderId="13" xfId="0" applyFont="1" applyFill="1" applyBorder="1" applyAlignment="1">
      <alignment horizontal="center"/>
    </xf>
    <xf numFmtId="0" fontId="4" fillId="63" borderId="12" xfId="0" applyFont="1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31" xfId="38" applyFont="1" applyFill="1" applyBorder="1" applyAlignment="1">
      <alignment horizontal="center" vertical="center" wrapText="1"/>
    </xf>
    <xf numFmtId="0" fontId="24" fillId="8" borderId="32" xfId="38" applyFont="1" applyFill="1" applyBorder="1" applyAlignment="1">
      <alignment horizontal="center" vertical="center" wrapText="1"/>
    </xf>
    <xf numFmtId="16" fontId="0" fillId="66" borderId="33" xfId="0" applyNumberFormat="1" applyFill="1" applyBorder="1" applyAlignment="1">
      <alignment horizontal="center"/>
    </xf>
    <xf numFmtId="16" fontId="0" fillId="66" borderId="51" xfId="0" applyNumberFormat="1" applyFill="1" applyBorder="1" applyAlignment="1">
      <alignment horizontal="center"/>
    </xf>
    <xf numFmtId="0" fontId="0" fillId="66" borderId="33" xfId="0" applyFill="1" applyBorder="1" applyAlignment="1">
      <alignment horizontal="center"/>
    </xf>
    <xf numFmtId="0" fontId="0" fillId="66" borderId="51" xfId="0" applyFill="1" applyBorder="1" applyAlignment="1">
      <alignment horizontal="center"/>
    </xf>
    <xf numFmtId="0" fontId="0" fillId="71" borderId="16" xfId="0" applyFill="1" applyBorder="1" applyAlignment="1">
      <alignment horizontal="center"/>
    </xf>
    <xf numFmtId="0" fontId="24" fillId="8" borderId="29" xfId="38" applyFont="1" applyFill="1" applyBorder="1" applyAlignment="1">
      <alignment horizontal="center" vertical="center" wrapText="1"/>
    </xf>
    <xf numFmtId="0" fontId="24" fillId="8" borderId="30" xfId="38" applyFont="1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/>
    </xf>
    <xf numFmtId="0" fontId="0" fillId="24" borderId="47" xfId="0" applyFill="1" applyBorder="1" applyAlignment="1">
      <alignment horizontal="center"/>
    </xf>
    <xf numFmtId="0" fontId="0" fillId="66" borderId="29" xfId="0" applyFill="1" applyBorder="1" applyAlignment="1">
      <alignment horizontal="center"/>
    </xf>
    <xf numFmtId="0" fontId="0" fillId="66" borderId="30" xfId="0" applyFill="1" applyBorder="1" applyAlignment="1">
      <alignment horizontal="center"/>
    </xf>
    <xf numFmtId="0" fontId="4" fillId="66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0" fontId="4" fillId="69" borderId="16" xfId="0" applyFon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4" fillId="68" borderId="16" xfId="38" applyFont="1" applyFill="1" applyBorder="1" applyAlignment="1">
      <alignment horizontal="center" vertical="center" wrapText="1"/>
    </xf>
    <xf numFmtId="0" fontId="0" fillId="69" borderId="16" xfId="0" applyFont="1" applyFill="1" applyBorder="1" applyAlignment="1">
      <alignment horizontal="center"/>
    </xf>
    <xf numFmtId="0" fontId="0" fillId="70" borderId="16" xfId="0" applyFill="1" applyBorder="1" applyAlignment="1">
      <alignment horizontal="center"/>
    </xf>
    <xf numFmtId="0" fontId="4" fillId="70" borderId="16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4" fillId="0" borderId="16" xfId="0" applyFont="1" applyFill="1" applyBorder="1" applyAlignment="1">
      <alignment horizont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227</xdr:row>
      <xdr:rowOff>123824</xdr:rowOff>
    </xdr:from>
    <xdr:to>
      <xdr:col>11</xdr:col>
      <xdr:colOff>323850</xdr:colOff>
      <xdr:row>242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231</xdr:row>
      <xdr:rowOff>123825</xdr:rowOff>
    </xdr:from>
    <xdr:to>
      <xdr:col>4</xdr:col>
      <xdr:colOff>523875</xdr:colOff>
      <xdr:row>236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190500</xdr:colOff>
      <xdr:row>225</xdr:row>
      <xdr:rowOff>9525</xdr:rowOff>
    </xdr:from>
    <xdr:to>
      <xdr:col>9</xdr:col>
      <xdr:colOff>209550</xdr:colOff>
      <xdr:row>231</xdr:row>
      <xdr:rowOff>66675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62175" y="28841700"/>
          <a:ext cx="3943350" cy="102870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226</xdr:row>
      <xdr:rowOff>0</xdr:rowOff>
    </xdr:from>
    <xdr:to>
      <xdr:col>2</xdr:col>
      <xdr:colOff>504825</xdr:colOff>
      <xdr:row>229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8</xdr:col>
      <xdr:colOff>156323</xdr:colOff>
      <xdr:row>502</xdr:row>
      <xdr:rowOff>134470</xdr:rowOff>
    </xdr:from>
    <xdr:to>
      <xdr:col>12</xdr:col>
      <xdr:colOff>770966</xdr:colOff>
      <xdr:row>509</xdr:row>
      <xdr:rowOff>123264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6084235" y="79628999"/>
          <a:ext cx="3516966" cy="1086971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381560</xdr:colOff>
      <xdr:row>503</xdr:row>
      <xdr:rowOff>11206</xdr:rowOff>
    </xdr:from>
    <xdr:to>
      <xdr:col>4</xdr:col>
      <xdr:colOff>333935</xdr:colOff>
      <xdr:row>506</xdr:row>
      <xdr:rowOff>115979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63413" y="79662618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12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43129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100">
        <v>3</v>
      </c>
      <c r="C15" s="101" t="s">
        <v>8</v>
      </c>
      <c r="D15" s="17" t="s">
        <v>9</v>
      </c>
    </row>
    <row r="16" spans="1:12">
      <c r="B16" s="92">
        <v>4</v>
      </c>
      <c r="C16" s="102" t="s">
        <v>10</v>
      </c>
      <c r="D16" s="116" t="s">
        <v>11</v>
      </c>
    </row>
    <row r="17" spans="2:4">
      <c r="B17" s="92">
        <v>5</v>
      </c>
      <c r="C17" s="102" t="s">
        <v>345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16" sqref="H16"/>
    </sheetView>
  </sheetViews>
  <sheetFormatPr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A125"/>
  <sheetViews>
    <sheetView zoomScale="85" zoomScaleNormal="85" workbookViewId="0">
      <selection activeCell="H64" sqref="H64"/>
    </sheetView>
  </sheetViews>
  <sheetFormatPr defaultRowHeight="12.75"/>
  <cols>
    <col min="3" max="3" width="18.28515625" bestFit="1" customWidth="1"/>
    <col min="5" max="5" width="10.28515625" customWidth="1"/>
    <col min="15" max="15" width="9.5703125" bestFit="1" customWidth="1"/>
    <col min="16" max="16" width="11.42578125" style="19" customWidth="1"/>
    <col min="17" max="19" width="0" style="19" hidden="1" customWidth="1"/>
    <col min="20" max="27" width="9.140625" style="19"/>
  </cols>
  <sheetData>
    <row r="1" spans="1:27" s="119" customFormat="1" ht="15" customHeight="1">
      <c r="A1" s="298" t="s">
        <v>2209</v>
      </c>
      <c r="B1" s="298"/>
      <c r="C1" s="298"/>
      <c r="D1" s="88"/>
      <c r="E1" s="89"/>
      <c r="F1" s="49"/>
      <c r="G1" s="89"/>
      <c r="H1" s="49"/>
      <c r="I1" s="7"/>
      <c r="J1" s="93"/>
      <c r="K1" s="49"/>
      <c r="L1" s="49"/>
      <c r="M1" s="49"/>
      <c r="N1" s="49"/>
      <c r="O1" s="91"/>
      <c r="P1" s="19"/>
      <c r="Q1" s="18"/>
      <c r="R1" s="89"/>
      <c r="S1" s="18"/>
      <c r="T1" s="18"/>
      <c r="U1" s="18"/>
      <c r="V1" s="18"/>
      <c r="W1" s="18"/>
      <c r="X1" s="18"/>
      <c r="Y1" s="18"/>
      <c r="Z1" s="18"/>
      <c r="AA1" s="18"/>
    </row>
    <row r="2" spans="1:27" s="119" customFormat="1" ht="58.5" customHeight="1">
      <c r="A2" s="194" t="s">
        <v>13</v>
      </c>
      <c r="B2" s="194" t="s">
        <v>218</v>
      </c>
      <c r="C2" s="189" t="s">
        <v>259</v>
      </c>
      <c r="D2" s="194" t="s">
        <v>260</v>
      </c>
      <c r="E2" s="194" t="s">
        <v>261</v>
      </c>
      <c r="F2" s="194" t="s">
        <v>262</v>
      </c>
      <c r="G2" s="194" t="s">
        <v>263</v>
      </c>
      <c r="H2" s="194" t="s">
        <v>264</v>
      </c>
      <c r="I2" s="557" t="s">
        <v>265</v>
      </c>
      <c r="J2" s="557"/>
      <c r="K2" s="299" t="s">
        <v>273</v>
      </c>
      <c r="L2" s="299" t="s">
        <v>274</v>
      </c>
      <c r="M2" s="194" t="s">
        <v>275</v>
      </c>
      <c r="N2" s="194" t="s">
        <v>268</v>
      </c>
      <c r="O2" s="189" t="s">
        <v>269</v>
      </c>
      <c r="P2" s="19"/>
      <c r="Q2" s="18"/>
      <c r="R2" s="89"/>
      <c r="S2" s="18"/>
      <c r="T2" s="18"/>
      <c r="U2" s="18"/>
      <c r="V2" s="18"/>
      <c r="W2" s="18"/>
      <c r="X2" s="18"/>
      <c r="Y2" s="18"/>
      <c r="Z2" s="19"/>
      <c r="AA2" s="19"/>
    </row>
    <row r="3" spans="1:27" s="19" customFormat="1" ht="12" customHeight="1">
      <c r="A3" s="236">
        <v>1</v>
      </c>
      <c r="B3" s="237">
        <v>42863</v>
      </c>
      <c r="C3" s="238" t="s">
        <v>2648</v>
      </c>
      <c r="D3" s="239" t="s">
        <v>270</v>
      </c>
      <c r="E3" s="240">
        <v>64.393500000000003</v>
      </c>
      <c r="F3" s="296">
        <v>64.290000000000006</v>
      </c>
      <c r="G3" s="296">
        <v>64.66</v>
      </c>
      <c r="H3" s="296">
        <v>64.59</v>
      </c>
      <c r="I3" s="554" t="s">
        <v>2649</v>
      </c>
      <c r="J3" s="554"/>
      <c r="K3" s="241">
        <v>0.26649999999999352</v>
      </c>
      <c r="L3" s="242">
        <v>266.49999999999352</v>
      </c>
      <c r="M3" s="296">
        <v>1000</v>
      </c>
      <c r="N3" s="243" t="s">
        <v>272</v>
      </c>
      <c r="O3" s="286">
        <v>42864</v>
      </c>
      <c r="Q3" s="244"/>
      <c r="R3" s="245" t="s">
        <v>2499</v>
      </c>
      <c r="S3" s="245"/>
      <c r="T3" s="18"/>
      <c r="U3" s="18"/>
      <c r="V3" s="18"/>
      <c r="W3" s="18"/>
      <c r="X3" s="18"/>
      <c r="Y3" s="18"/>
    </row>
    <row r="4" spans="1:27" s="19" customFormat="1" ht="12" customHeight="1">
      <c r="A4" s="236">
        <v>2</v>
      </c>
      <c r="B4" s="237">
        <v>42863</v>
      </c>
      <c r="C4" s="238" t="s">
        <v>2650</v>
      </c>
      <c r="D4" s="239" t="s">
        <v>270</v>
      </c>
      <c r="E4" s="240">
        <v>64.653499999999994</v>
      </c>
      <c r="F4" s="296">
        <v>64.45</v>
      </c>
      <c r="G4" s="296">
        <v>64.965000000000003</v>
      </c>
      <c r="H4" s="296">
        <v>65.05</v>
      </c>
      <c r="I4" s="554" t="s">
        <v>2651</v>
      </c>
      <c r="J4" s="554"/>
      <c r="K4" s="241">
        <v>0.31150000000000944</v>
      </c>
      <c r="L4" s="242">
        <v>311.50000000000944</v>
      </c>
      <c r="M4" s="296">
        <v>1000</v>
      </c>
      <c r="N4" s="243" t="s">
        <v>272</v>
      </c>
      <c r="O4" s="286">
        <v>42864</v>
      </c>
      <c r="Q4" s="244"/>
      <c r="R4" s="245" t="s">
        <v>2499</v>
      </c>
      <c r="S4" s="245"/>
      <c r="T4" s="18"/>
      <c r="U4" s="18"/>
      <c r="V4" s="18"/>
      <c r="W4" s="18"/>
      <c r="X4" s="18"/>
      <c r="Y4" s="18"/>
    </row>
    <row r="5" spans="1:27" s="19" customFormat="1" ht="12" customHeight="1">
      <c r="A5" s="236">
        <v>3</v>
      </c>
      <c r="B5" s="237">
        <v>42864</v>
      </c>
      <c r="C5" s="238" t="s">
        <v>2658</v>
      </c>
      <c r="D5" s="239" t="s">
        <v>2438</v>
      </c>
      <c r="E5" s="240">
        <v>70.650000000000006</v>
      </c>
      <c r="F5" s="296">
        <v>70.8</v>
      </c>
      <c r="G5" s="296">
        <v>70.069999999999993</v>
      </c>
      <c r="H5" s="296">
        <v>70.400000000000006</v>
      </c>
      <c r="I5" s="554" t="s">
        <v>2659</v>
      </c>
      <c r="J5" s="554"/>
      <c r="K5" s="241">
        <v>0.58000000000001295</v>
      </c>
      <c r="L5" s="242">
        <v>580.00000000001</v>
      </c>
      <c r="M5" s="296">
        <v>1000</v>
      </c>
      <c r="N5" s="243" t="s">
        <v>272</v>
      </c>
      <c r="O5" s="286">
        <v>42867</v>
      </c>
      <c r="Q5" s="244"/>
      <c r="R5" s="245" t="s">
        <v>2499</v>
      </c>
      <c r="S5" s="245"/>
      <c r="T5" s="18"/>
      <c r="U5" s="18"/>
      <c r="V5" s="18"/>
      <c r="W5" s="18"/>
      <c r="X5" s="18"/>
      <c r="Y5" s="18"/>
    </row>
    <row r="6" spans="1:27" s="119" customFormat="1">
      <c r="A6" s="246">
        <v>4</v>
      </c>
      <c r="B6" s="247">
        <v>42864</v>
      </c>
      <c r="C6" s="234" t="s">
        <v>2652</v>
      </c>
      <c r="D6" s="235" t="s">
        <v>270</v>
      </c>
      <c r="E6" s="248">
        <v>83.774000000000001</v>
      </c>
      <c r="F6" s="248">
        <v>83.37</v>
      </c>
      <c r="G6" s="248">
        <v>83.37</v>
      </c>
      <c r="H6" s="248">
        <v>84.77</v>
      </c>
      <c r="I6" s="556" t="s">
        <v>2653</v>
      </c>
      <c r="J6" s="556"/>
      <c r="K6" s="249">
        <v>-0.40399999999999636</v>
      </c>
      <c r="L6" s="250">
        <v>-403.99999999999636</v>
      </c>
      <c r="M6" s="294">
        <v>1000</v>
      </c>
      <c r="N6" s="251" t="s">
        <v>2205</v>
      </c>
      <c r="O6" s="247">
        <v>42866</v>
      </c>
      <c r="P6" s="19"/>
      <c r="Q6" s="244"/>
      <c r="R6" s="245" t="s">
        <v>2499</v>
      </c>
      <c r="S6" s="245"/>
      <c r="T6" s="18"/>
      <c r="U6" s="18"/>
      <c r="V6" s="18"/>
      <c r="W6" s="18"/>
      <c r="X6" s="18"/>
      <c r="Y6" s="18"/>
      <c r="Z6" s="18"/>
      <c r="AA6" s="18"/>
    </row>
    <row r="7" spans="1:27" s="119" customFormat="1">
      <c r="A7" s="256">
        <v>5</v>
      </c>
      <c r="B7" s="257">
        <v>42866</v>
      </c>
      <c r="C7" s="258" t="s">
        <v>2648</v>
      </c>
      <c r="D7" s="259" t="s">
        <v>270</v>
      </c>
      <c r="E7" s="259">
        <v>64.655500000000004</v>
      </c>
      <c r="F7" s="259">
        <v>64.55</v>
      </c>
      <c r="G7" s="259">
        <v>64.55</v>
      </c>
      <c r="H7" s="259">
        <v>64.86</v>
      </c>
      <c r="I7" s="559" t="s">
        <v>2660</v>
      </c>
      <c r="J7" s="559"/>
      <c r="K7" s="293">
        <v>-0.10550000000000637</v>
      </c>
      <c r="L7" s="260">
        <f>K7*M7</f>
        <v>-105.50000000000637</v>
      </c>
      <c r="M7" s="261">
        <v>1000</v>
      </c>
      <c r="N7" s="262" t="s">
        <v>2205</v>
      </c>
      <c r="O7" s="297">
        <v>42866</v>
      </c>
      <c r="P7" s="19"/>
      <c r="Q7" s="244"/>
      <c r="R7" s="263" t="s">
        <v>2499</v>
      </c>
      <c r="S7" s="245"/>
      <c r="T7" s="18"/>
      <c r="U7" s="18"/>
      <c r="V7" s="18"/>
      <c r="W7" s="18"/>
      <c r="X7" s="18"/>
      <c r="Y7" s="18"/>
      <c r="Z7" s="18"/>
      <c r="AA7" s="18"/>
    </row>
    <row r="8" spans="1:27" s="19" customFormat="1" ht="12" customHeight="1">
      <c r="A8" s="236">
        <v>6</v>
      </c>
      <c r="B8" s="237">
        <v>42870</v>
      </c>
      <c r="C8" s="238" t="s">
        <v>2648</v>
      </c>
      <c r="D8" s="239" t="s">
        <v>270</v>
      </c>
      <c r="E8" s="240">
        <v>64.227500000000006</v>
      </c>
      <c r="F8" s="296">
        <v>64.08</v>
      </c>
      <c r="G8" s="296">
        <v>64.459999999999994</v>
      </c>
      <c r="H8" s="296">
        <v>64.48</v>
      </c>
      <c r="I8" s="554" t="s">
        <v>2654</v>
      </c>
      <c r="J8" s="554"/>
      <c r="K8" s="241">
        <v>0.23249999999998749</v>
      </c>
      <c r="L8" s="242">
        <v>232.49999999998749</v>
      </c>
      <c r="M8" s="296">
        <v>1000</v>
      </c>
      <c r="N8" s="243" t="s">
        <v>272</v>
      </c>
      <c r="O8" s="286">
        <v>42873</v>
      </c>
      <c r="Q8" s="244"/>
      <c r="R8" s="245" t="s">
        <v>2499</v>
      </c>
      <c r="S8" s="245"/>
      <c r="T8" s="18"/>
      <c r="U8" s="18"/>
      <c r="V8" s="18"/>
      <c r="W8" s="18"/>
      <c r="X8" s="18"/>
      <c r="Y8" s="18"/>
    </row>
    <row r="9" spans="1:27" s="119" customFormat="1">
      <c r="A9" s="246">
        <v>7</v>
      </c>
      <c r="B9" s="247">
        <v>42874</v>
      </c>
      <c r="C9" s="234" t="s">
        <v>2648</v>
      </c>
      <c r="D9" s="235" t="s">
        <v>2438</v>
      </c>
      <c r="E9" s="248">
        <v>64.83</v>
      </c>
      <c r="F9" s="248">
        <v>65</v>
      </c>
      <c r="G9" s="248">
        <v>65</v>
      </c>
      <c r="H9" s="248">
        <v>64.5</v>
      </c>
      <c r="I9" s="556" t="s">
        <v>2655</v>
      </c>
      <c r="J9" s="556"/>
      <c r="K9" s="249">
        <v>-0.17000000000000171</v>
      </c>
      <c r="L9" s="250">
        <v>-170.00000000000171</v>
      </c>
      <c r="M9" s="294">
        <v>1000</v>
      </c>
      <c r="N9" s="251" t="s">
        <v>2205</v>
      </c>
      <c r="O9" s="247">
        <v>42874</v>
      </c>
      <c r="P9" s="19"/>
      <c r="Q9" s="244"/>
      <c r="R9" s="245" t="s">
        <v>2499</v>
      </c>
      <c r="S9" s="245"/>
      <c r="T9" s="18"/>
      <c r="U9" s="18"/>
      <c r="V9" s="18"/>
      <c r="W9" s="18"/>
      <c r="X9" s="18"/>
      <c r="Y9" s="18"/>
      <c r="Z9" s="18"/>
      <c r="AA9" s="18"/>
    </row>
    <row r="10" spans="1:27" s="19" customFormat="1" ht="12" customHeight="1">
      <c r="A10" s="236">
        <v>8</v>
      </c>
      <c r="B10" s="237">
        <v>42878</v>
      </c>
      <c r="C10" s="238" t="s">
        <v>2648</v>
      </c>
      <c r="D10" s="239" t="s">
        <v>270</v>
      </c>
      <c r="E10" s="240">
        <v>64.83</v>
      </c>
      <c r="F10" s="296">
        <v>64.62</v>
      </c>
      <c r="G10" s="296">
        <v>64.95</v>
      </c>
      <c r="H10" s="296">
        <v>65.2</v>
      </c>
      <c r="I10" s="554" t="s">
        <v>2656</v>
      </c>
      <c r="J10" s="554"/>
      <c r="K10" s="241">
        <v>0.12000000000000455</v>
      </c>
      <c r="L10" s="242">
        <v>120.00000000000455</v>
      </c>
      <c r="M10" s="296">
        <v>1000</v>
      </c>
      <c r="N10" s="243" t="s">
        <v>272</v>
      </c>
      <c r="O10" s="286">
        <v>42879</v>
      </c>
      <c r="Q10" s="244"/>
      <c r="R10" s="245" t="s">
        <v>2499</v>
      </c>
      <c r="S10" s="245"/>
      <c r="T10" s="18"/>
      <c r="U10" s="18"/>
      <c r="V10" s="18"/>
      <c r="W10" s="18"/>
      <c r="X10" s="18"/>
      <c r="Y10" s="18"/>
    </row>
    <row r="11" spans="1:27" s="19" customFormat="1" ht="12" customHeight="1">
      <c r="A11" s="252">
        <v>9</v>
      </c>
      <c r="B11" s="253">
        <v>42880</v>
      </c>
      <c r="C11" s="254" t="s">
        <v>2648</v>
      </c>
      <c r="D11" s="252" t="s">
        <v>270</v>
      </c>
      <c r="E11" s="252">
        <v>64.569999999999993</v>
      </c>
      <c r="F11" s="252">
        <v>64.25</v>
      </c>
      <c r="G11" s="252">
        <v>64.56</v>
      </c>
      <c r="H11" s="252">
        <v>65</v>
      </c>
      <c r="I11" s="558" t="s">
        <v>2657</v>
      </c>
      <c r="J11" s="558"/>
      <c r="K11" s="252">
        <v>-9.9999999999909051E-3</v>
      </c>
      <c r="L11" s="252">
        <v>-9.9999999999909051</v>
      </c>
      <c r="M11" s="252">
        <v>1000</v>
      </c>
      <c r="N11" s="252" t="s">
        <v>2618</v>
      </c>
      <c r="O11" s="300">
        <v>42884</v>
      </c>
      <c r="Q11" s="244"/>
      <c r="R11" s="245" t="s">
        <v>2499</v>
      </c>
      <c r="S11" s="245"/>
      <c r="T11" s="18"/>
      <c r="U11" s="18"/>
      <c r="V11" s="18"/>
      <c r="W11" s="18"/>
      <c r="X11" s="18"/>
      <c r="Y11" s="18"/>
    </row>
    <row r="12" spans="1:27" s="19" customFormat="1" ht="12" customHeight="1">
      <c r="A12" s="246">
        <v>10</v>
      </c>
      <c r="B12" s="247">
        <v>42885</v>
      </c>
      <c r="C12" s="234" t="s">
        <v>2650</v>
      </c>
      <c r="D12" s="235" t="s">
        <v>270</v>
      </c>
      <c r="E12" s="248">
        <v>64.912499999999994</v>
      </c>
      <c r="F12" s="248">
        <v>64.709999999999994</v>
      </c>
      <c r="G12" s="248">
        <v>64.709999999999994</v>
      </c>
      <c r="H12" s="248">
        <v>65.31</v>
      </c>
      <c r="I12" s="555" t="s">
        <v>2661</v>
      </c>
      <c r="J12" s="556"/>
      <c r="K12" s="249">
        <v>-0.20250000000000057</v>
      </c>
      <c r="L12" s="250">
        <v>-202.50000000000057</v>
      </c>
      <c r="M12" s="294">
        <v>1000</v>
      </c>
      <c r="N12" s="251" t="s">
        <v>2205</v>
      </c>
      <c r="O12" s="247">
        <v>42886</v>
      </c>
      <c r="Q12" s="255"/>
      <c r="R12" s="89" t="s">
        <v>2499</v>
      </c>
      <c r="S12" s="18"/>
      <c r="T12" s="18"/>
      <c r="U12" s="18"/>
      <c r="V12" s="18"/>
      <c r="W12" s="18"/>
      <c r="X12" s="18"/>
      <c r="Y12" s="18"/>
    </row>
    <row r="13" spans="1:27" s="148" customFormat="1">
      <c r="A13" s="246">
        <v>11</v>
      </c>
      <c r="B13" s="247">
        <v>42887</v>
      </c>
      <c r="C13" s="234" t="s">
        <v>2650</v>
      </c>
      <c r="D13" s="235" t="s">
        <v>270</v>
      </c>
      <c r="E13" s="248">
        <v>64.655000000000001</v>
      </c>
      <c r="F13" s="248">
        <v>64.45</v>
      </c>
      <c r="G13" s="248">
        <v>64.45</v>
      </c>
      <c r="H13" s="248">
        <v>65.05</v>
      </c>
      <c r="I13" s="555" t="s">
        <v>2661</v>
      </c>
      <c r="J13" s="556"/>
      <c r="K13" s="249">
        <f t="shared" ref="K13:K19" si="0">G13-E13</f>
        <v>-0.20499999999999829</v>
      </c>
      <c r="L13" s="250">
        <f t="shared" ref="L13:L19" si="1">K13*M13</f>
        <v>-204.99999999999829</v>
      </c>
      <c r="M13" s="249">
        <v>1000</v>
      </c>
      <c r="N13" s="251" t="s">
        <v>2205</v>
      </c>
      <c r="O13" s="247">
        <v>42894</v>
      </c>
      <c r="P13" s="229"/>
      <c r="Q13" s="285"/>
      <c r="R13" s="159" t="s">
        <v>2499</v>
      </c>
      <c r="S13" s="229"/>
      <c r="T13" s="147"/>
      <c r="U13" s="147"/>
      <c r="V13" s="147"/>
      <c r="W13" s="147"/>
      <c r="X13" s="147"/>
      <c r="Y13" s="147"/>
      <c r="Z13" s="147"/>
      <c r="AA13" s="229"/>
    </row>
    <row r="14" spans="1:27" s="148" customFormat="1">
      <c r="A14" s="236">
        <v>12</v>
      </c>
      <c r="B14" s="237">
        <v>42898</v>
      </c>
      <c r="C14" s="238" t="s">
        <v>2650</v>
      </c>
      <c r="D14" s="239" t="s">
        <v>270</v>
      </c>
      <c r="E14" s="240">
        <v>64.45</v>
      </c>
      <c r="F14" s="296">
        <v>64</v>
      </c>
      <c r="G14" s="296">
        <v>64.762500000000003</v>
      </c>
      <c r="H14" s="296">
        <v>65.2</v>
      </c>
      <c r="I14" s="554" t="s">
        <v>2651</v>
      </c>
      <c r="J14" s="554"/>
      <c r="K14" s="241">
        <f t="shared" si="0"/>
        <v>0.3125</v>
      </c>
      <c r="L14" s="242">
        <f t="shared" si="1"/>
        <v>312.5</v>
      </c>
      <c r="M14" s="296">
        <v>1000</v>
      </c>
      <c r="N14" s="243" t="s">
        <v>272</v>
      </c>
      <c r="O14" s="286">
        <v>42902</v>
      </c>
      <c r="P14" s="229"/>
      <c r="Q14" s="229"/>
      <c r="R14" s="224"/>
      <c r="S14" s="229"/>
      <c r="T14" s="229"/>
      <c r="U14" s="229"/>
      <c r="V14" s="229"/>
      <c r="W14" s="229"/>
      <c r="X14" s="229"/>
      <c r="Y14" s="229"/>
      <c r="Z14" s="229"/>
      <c r="AA14" s="229"/>
    </row>
    <row r="15" spans="1:27" s="148" customFormat="1">
      <c r="A15" s="236">
        <v>13</v>
      </c>
      <c r="B15" s="237">
        <v>42902</v>
      </c>
      <c r="C15" s="238" t="s">
        <v>2650</v>
      </c>
      <c r="D15" s="239" t="s">
        <v>270</v>
      </c>
      <c r="E15" s="240">
        <v>64.510000000000005</v>
      </c>
      <c r="F15" s="296">
        <v>64.2</v>
      </c>
      <c r="G15" s="296">
        <v>64.7</v>
      </c>
      <c r="H15" s="296">
        <v>65.11</v>
      </c>
      <c r="I15" s="554" t="s">
        <v>2662</v>
      </c>
      <c r="J15" s="554"/>
      <c r="K15" s="241">
        <f t="shared" si="0"/>
        <v>0.18999999999999773</v>
      </c>
      <c r="L15" s="242">
        <f t="shared" si="1"/>
        <v>189.99999999999773</v>
      </c>
      <c r="M15" s="296">
        <v>1000</v>
      </c>
      <c r="N15" s="243" t="s">
        <v>272</v>
      </c>
      <c r="O15" s="286">
        <v>42907</v>
      </c>
      <c r="P15" s="229"/>
      <c r="Q15" s="229"/>
      <c r="R15" s="224"/>
      <c r="S15" s="229"/>
      <c r="T15" s="229"/>
      <c r="U15" s="229"/>
      <c r="V15" s="229"/>
      <c r="W15" s="229"/>
      <c r="X15" s="229"/>
      <c r="Y15" s="229"/>
      <c r="Z15" s="229"/>
      <c r="AA15" s="229"/>
    </row>
    <row r="16" spans="1:27" s="148" customFormat="1">
      <c r="A16" s="246">
        <v>14</v>
      </c>
      <c r="B16" s="247">
        <v>42908</v>
      </c>
      <c r="C16" s="234" t="s">
        <v>2650</v>
      </c>
      <c r="D16" s="235" t="s">
        <v>270</v>
      </c>
      <c r="E16" s="248">
        <v>64.56</v>
      </c>
      <c r="F16" s="248">
        <v>64.2</v>
      </c>
      <c r="G16" s="248">
        <v>64.2</v>
      </c>
      <c r="H16" s="248">
        <v>65.099999999999994</v>
      </c>
      <c r="I16" s="555" t="s">
        <v>2667</v>
      </c>
      <c r="J16" s="556"/>
      <c r="K16" s="249">
        <f t="shared" si="0"/>
        <v>-0.35999999999999943</v>
      </c>
      <c r="L16" s="250">
        <f t="shared" si="1"/>
        <v>-359.99999999999943</v>
      </c>
      <c r="M16" s="249">
        <v>1000</v>
      </c>
      <c r="N16" s="251" t="s">
        <v>2205</v>
      </c>
      <c r="O16" s="247">
        <v>42916</v>
      </c>
      <c r="P16" s="229"/>
      <c r="Q16" s="229"/>
      <c r="R16" s="224"/>
      <c r="S16" s="229"/>
      <c r="T16" s="229"/>
      <c r="U16" s="229"/>
      <c r="V16" s="229"/>
      <c r="W16" s="229"/>
      <c r="X16" s="229"/>
      <c r="Y16" s="229"/>
      <c r="Z16" s="229"/>
      <c r="AA16" s="229"/>
    </row>
    <row r="17" spans="1:27" s="148" customFormat="1">
      <c r="A17" s="246">
        <v>15</v>
      </c>
      <c r="B17" s="247">
        <v>42926</v>
      </c>
      <c r="C17" s="234" t="s">
        <v>2663</v>
      </c>
      <c r="D17" s="235" t="s">
        <v>270</v>
      </c>
      <c r="E17" s="248">
        <v>64.67</v>
      </c>
      <c r="F17" s="248">
        <v>64.400000000000006</v>
      </c>
      <c r="G17" s="248">
        <v>64.400000000000006</v>
      </c>
      <c r="H17" s="248">
        <v>65.150000000000006</v>
      </c>
      <c r="I17" s="555" t="s">
        <v>2668</v>
      </c>
      <c r="J17" s="556"/>
      <c r="K17" s="249">
        <f t="shared" si="0"/>
        <v>-0.26999999999999602</v>
      </c>
      <c r="L17" s="250">
        <f t="shared" si="1"/>
        <v>-269.99999999999602</v>
      </c>
      <c r="M17" s="249">
        <v>1000</v>
      </c>
      <c r="N17" s="251" t="s">
        <v>2205</v>
      </c>
      <c r="O17" s="247">
        <v>42947</v>
      </c>
      <c r="P17" s="229"/>
      <c r="Q17" s="229"/>
      <c r="R17" s="224"/>
      <c r="S17" s="229"/>
      <c r="T17" s="229"/>
      <c r="U17" s="229"/>
      <c r="V17" s="229"/>
      <c r="W17" s="229"/>
      <c r="X17" s="229"/>
      <c r="Y17" s="229"/>
      <c r="Z17" s="229"/>
      <c r="AA17" s="229"/>
    </row>
    <row r="18" spans="1:27" s="148" customFormat="1">
      <c r="A18" s="246">
        <v>16</v>
      </c>
      <c r="B18" s="247">
        <v>42949</v>
      </c>
      <c r="C18" s="234" t="s">
        <v>2664</v>
      </c>
      <c r="D18" s="235" t="s">
        <v>270</v>
      </c>
      <c r="E18" s="248">
        <v>64.234999999999999</v>
      </c>
      <c r="F18" s="248">
        <v>63.98</v>
      </c>
      <c r="G18" s="248">
        <v>63.98</v>
      </c>
      <c r="H18" s="248">
        <v>64.75</v>
      </c>
      <c r="I18" s="555" t="s">
        <v>2665</v>
      </c>
      <c r="J18" s="556"/>
      <c r="K18" s="249">
        <f t="shared" si="0"/>
        <v>-0.25500000000000256</v>
      </c>
      <c r="L18" s="250">
        <f t="shared" si="1"/>
        <v>-255.00000000000256</v>
      </c>
      <c r="M18" s="249">
        <v>1000</v>
      </c>
      <c r="N18" s="251" t="s">
        <v>2205</v>
      </c>
      <c r="O18" s="247">
        <v>42949</v>
      </c>
      <c r="P18" s="229"/>
      <c r="Q18" s="229"/>
      <c r="R18" s="224"/>
      <c r="S18" s="229"/>
      <c r="T18" s="229"/>
      <c r="U18" s="229"/>
      <c r="V18" s="229"/>
      <c r="W18" s="229"/>
      <c r="X18" s="229"/>
      <c r="Y18" s="229"/>
      <c r="Z18" s="229"/>
      <c r="AA18" s="229"/>
    </row>
    <row r="19" spans="1:27" s="148" customFormat="1">
      <c r="A19" s="236">
        <v>17</v>
      </c>
      <c r="B19" s="237">
        <v>42955</v>
      </c>
      <c r="C19" s="264" t="s">
        <v>2664</v>
      </c>
      <c r="D19" s="239" t="s">
        <v>270</v>
      </c>
      <c r="E19" s="240">
        <v>63.942500000000003</v>
      </c>
      <c r="F19" s="296">
        <v>63.6</v>
      </c>
      <c r="G19" s="296">
        <v>64.150000000000006</v>
      </c>
      <c r="H19" s="296">
        <v>64.5</v>
      </c>
      <c r="I19" s="554" t="s">
        <v>2666</v>
      </c>
      <c r="J19" s="554"/>
      <c r="K19" s="241">
        <f t="shared" si="0"/>
        <v>0.20750000000000313</v>
      </c>
      <c r="L19" s="242">
        <f t="shared" si="1"/>
        <v>207.50000000000313</v>
      </c>
      <c r="M19" s="296">
        <v>1000</v>
      </c>
      <c r="N19" s="243" t="s">
        <v>272</v>
      </c>
      <c r="O19" s="286">
        <v>42957</v>
      </c>
      <c r="P19" s="229"/>
      <c r="Q19" s="229"/>
      <c r="R19" s="224"/>
      <c r="S19" s="229"/>
      <c r="T19" s="229"/>
      <c r="U19" s="229"/>
      <c r="V19" s="229"/>
      <c r="W19" s="229"/>
      <c r="X19" s="229"/>
      <c r="Y19" s="229"/>
      <c r="Z19" s="229"/>
      <c r="AA19" s="229"/>
    </row>
    <row r="20" spans="1:27" s="148" customFormat="1">
      <c r="A20" s="246">
        <v>18</v>
      </c>
      <c r="B20" s="247">
        <v>42969</v>
      </c>
      <c r="C20" s="234" t="s">
        <v>2664</v>
      </c>
      <c r="D20" s="235" t="s">
        <v>270</v>
      </c>
      <c r="E20" s="248">
        <v>64.117500000000007</v>
      </c>
      <c r="F20" s="248">
        <v>63.9</v>
      </c>
      <c r="G20" s="248">
        <v>64.010000000000005</v>
      </c>
      <c r="H20" s="248">
        <v>64.5</v>
      </c>
      <c r="I20" s="555" t="s">
        <v>2721</v>
      </c>
      <c r="J20" s="556"/>
      <c r="K20" s="249">
        <f t="shared" ref="K20:K22" si="2">G20-E20</f>
        <v>-0.10750000000000171</v>
      </c>
      <c r="L20" s="250">
        <f t="shared" ref="L20:L21" si="3">K20*M20</f>
        <v>-107.50000000000171</v>
      </c>
      <c r="M20" s="249">
        <v>1000</v>
      </c>
      <c r="N20" s="251" t="s">
        <v>2205</v>
      </c>
      <c r="O20" s="247">
        <v>42976</v>
      </c>
      <c r="P20" s="229"/>
      <c r="Q20" s="229"/>
      <c r="R20" s="224"/>
      <c r="S20" s="229"/>
      <c r="T20" s="229"/>
      <c r="U20" s="229"/>
      <c r="V20" s="229"/>
      <c r="W20" s="229"/>
      <c r="X20" s="229"/>
      <c r="Y20" s="229"/>
      <c r="Z20" s="229"/>
      <c r="AA20" s="229"/>
    </row>
    <row r="21" spans="1:27" s="148" customFormat="1">
      <c r="A21" s="236">
        <v>19</v>
      </c>
      <c r="B21" s="237">
        <v>42979</v>
      </c>
      <c r="C21" s="264" t="s">
        <v>2724</v>
      </c>
      <c r="D21" s="239" t="s">
        <v>270</v>
      </c>
      <c r="E21" s="240">
        <v>64.099999999999994</v>
      </c>
      <c r="F21" s="296">
        <v>63.8</v>
      </c>
      <c r="G21" s="296">
        <v>64.204999999999998</v>
      </c>
      <c r="H21" s="296">
        <v>64.7</v>
      </c>
      <c r="I21" s="554" t="s">
        <v>2725</v>
      </c>
      <c r="J21" s="554"/>
      <c r="K21" s="241">
        <f t="shared" si="2"/>
        <v>0.10500000000000398</v>
      </c>
      <c r="L21" s="242">
        <f t="shared" si="3"/>
        <v>105.00000000000398</v>
      </c>
      <c r="M21" s="296">
        <v>1000</v>
      </c>
      <c r="N21" s="243" t="s">
        <v>272</v>
      </c>
      <c r="O21" s="286">
        <v>42979</v>
      </c>
      <c r="P21" s="229"/>
      <c r="Q21" s="229"/>
      <c r="R21" s="224"/>
      <c r="S21" s="229"/>
      <c r="T21" s="229"/>
      <c r="U21" s="229"/>
      <c r="V21" s="229"/>
      <c r="W21" s="229"/>
      <c r="X21" s="229"/>
      <c r="Y21" s="229"/>
      <c r="Z21" s="229"/>
      <c r="AA21" s="229"/>
    </row>
    <row r="22" spans="1:27" s="148" customFormat="1">
      <c r="A22" s="236">
        <v>20</v>
      </c>
      <c r="B22" s="237">
        <v>42982</v>
      </c>
      <c r="C22" s="264" t="s">
        <v>2724</v>
      </c>
      <c r="D22" s="239" t="s">
        <v>270</v>
      </c>
      <c r="E22" s="240">
        <v>64.094999999999999</v>
      </c>
      <c r="F22" s="296">
        <v>63.8</v>
      </c>
      <c r="G22" s="296">
        <v>64.194999999999993</v>
      </c>
      <c r="H22" s="296">
        <v>64.7</v>
      </c>
      <c r="I22" s="554" t="s">
        <v>2728</v>
      </c>
      <c r="J22" s="554"/>
      <c r="K22" s="241">
        <f t="shared" si="2"/>
        <v>9.9999999999994316E-2</v>
      </c>
      <c r="L22" s="242">
        <f t="shared" ref="L22" si="4">K22*M22</f>
        <v>99.999999999994316</v>
      </c>
      <c r="M22" s="296">
        <v>1000</v>
      </c>
      <c r="N22" s="243" t="s">
        <v>272</v>
      </c>
      <c r="O22" s="286">
        <v>42982</v>
      </c>
      <c r="P22" s="229"/>
      <c r="Q22" s="229"/>
      <c r="R22" s="224"/>
      <c r="S22" s="229"/>
      <c r="T22" s="229"/>
      <c r="U22" s="229"/>
      <c r="V22" s="229"/>
      <c r="W22" s="229"/>
      <c r="X22" s="229"/>
      <c r="Y22" s="229"/>
      <c r="Z22" s="229"/>
      <c r="AA22" s="229"/>
    </row>
    <row r="23" spans="1:27" s="148" customFormat="1">
      <c r="A23" s="236">
        <v>21</v>
      </c>
      <c r="B23" s="237">
        <v>42983</v>
      </c>
      <c r="C23" s="264" t="s">
        <v>2724</v>
      </c>
      <c r="D23" s="239" t="s">
        <v>270</v>
      </c>
      <c r="E23" s="240">
        <v>64.25</v>
      </c>
      <c r="F23" s="296">
        <v>64</v>
      </c>
      <c r="G23" s="296">
        <v>64.355000000000004</v>
      </c>
      <c r="H23" s="296">
        <v>64.75</v>
      </c>
      <c r="I23" s="554" t="s">
        <v>2725</v>
      </c>
      <c r="J23" s="554"/>
      <c r="K23" s="241">
        <f t="shared" ref="K23" si="5">G23-E23</f>
        <v>0.10500000000000398</v>
      </c>
      <c r="L23" s="242">
        <f t="shared" ref="L23:L27" si="6">K23*M23</f>
        <v>105.00000000000398</v>
      </c>
      <c r="M23" s="296">
        <v>1000</v>
      </c>
      <c r="N23" s="243" t="s">
        <v>272</v>
      </c>
      <c r="O23" s="286">
        <v>42984</v>
      </c>
      <c r="P23" s="229"/>
      <c r="Q23" s="229"/>
      <c r="R23" s="224"/>
      <c r="S23" s="229"/>
      <c r="T23" s="229"/>
      <c r="U23" s="229"/>
      <c r="V23" s="229"/>
      <c r="W23" s="229"/>
      <c r="X23" s="229"/>
      <c r="Y23" s="229"/>
      <c r="Z23" s="229"/>
      <c r="AA23" s="229"/>
    </row>
    <row r="24" spans="1:27" s="148" customFormat="1">
      <c r="A24" s="236">
        <v>22</v>
      </c>
      <c r="B24" s="237">
        <v>42984</v>
      </c>
      <c r="C24" s="264" t="s">
        <v>2724</v>
      </c>
      <c r="D24" s="239" t="s">
        <v>2438</v>
      </c>
      <c r="E24" s="240">
        <v>64.364999999999995</v>
      </c>
      <c r="F24" s="296">
        <v>64.5</v>
      </c>
      <c r="G24" s="296">
        <v>64.265000000000001</v>
      </c>
      <c r="H24" s="296">
        <v>64</v>
      </c>
      <c r="I24" s="527" t="s">
        <v>2728</v>
      </c>
      <c r="J24" s="554"/>
      <c r="K24" s="241">
        <f>E24-G24</f>
        <v>9.9999999999994316E-2</v>
      </c>
      <c r="L24" s="242">
        <f t="shared" si="6"/>
        <v>99.999999999994316</v>
      </c>
      <c r="M24" s="296">
        <v>1000</v>
      </c>
      <c r="N24" s="243" t="s">
        <v>272</v>
      </c>
      <c r="O24" s="286">
        <v>42984</v>
      </c>
      <c r="P24" s="229"/>
      <c r="Q24" s="229"/>
      <c r="R24" s="224"/>
      <c r="S24" s="229"/>
      <c r="T24" s="229"/>
      <c r="U24" s="229"/>
      <c r="V24" s="229"/>
      <c r="W24" s="229"/>
      <c r="X24" s="229"/>
      <c r="Y24" s="229"/>
      <c r="Z24" s="229"/>
      <c r="AA24" s="229"/>
    </row>
    <row r="25" spans="1:27" s="148" customFormat="1">
      <c r="A25" s="236">
        <v>23</v>
      </c>
      <c r="B25" s="237">
        <v>42985</v>
      </c>
      <c r="C25" s="264" t="s">
        <v>2724</v>
      </c>
      <c r="D25" s="239" t="s">
        <v>270</v>
      </c>
      <c r="E25" s="240">
        <v>64.144999999999996</v>
      </c>
      <c r="F25" s="296">
        <v>63.9</v>
      </c>
      <c r="G25" s="296">
        <v>64.256500000000003</v>
      </c>
      <c r="H25" s="296">
        <v>64.650000000000006</v>
      </c>
      <c r="I25" s="527" t="s">
        <v>2725</v>
      </c>
      <c r="J25" s="554"/>
      <c r="K25" s="241">
        <f t="shared" ref="K25" si="7">G25-E25</f>
        <v>0.11150000000000659</v>
      </c>
      <c r="L25" s="242">
        <f t="shared" ref="L25" si="8">K25*M25</f>
        <v>111.50000000000659</v>
      </c>
      <c r="M25" s="296">
        <v>1000</v>
      </c>
      <c r="N25" s="243" t="s">
        <v>272</v>
      </c>
      <c r="O25" s="286">
        <v>42992</v>
      </c>
      <c r="P25" s="229"/>
      <c r="Q25" s="229"/>
      <c r="R25" s="224"/>
      <c r="S25" s="229"/>
      <c r="T25" s="229"/>
      <c r="U25" s="229"/>
      <c r="V25" s="229"/>
      <c r="W25" s="229"/>
      <c r="X25" s="229"/>
      <c r="Y25" s="229"/>
      <c r="Z25" s="229"/>
      <c r="AA25" s="229"/>
    </row>
    <row r="26" spans="1:27" s="148" customFormat="1">
      <c r="A26" s="236">
        <v>24</v>
      </c>
      <c r="B26" s="237">
        <v>42989</v>
      </c>
      <c r="C26" s="264" t="s">
        <v>2731</v>
      </c>
      <c r="D26" s="239" t="s">
        <v>2438</v>
      </c>
      <c r="E26" s="240">
        <v>59.028500000000001</v>
      </c>
      <c r="F26" s="296">
        <v>59.25</v>
      </c>
      <c r="G26" s="296">
        <v>58.645000000000003</v>
      </c>
      <c r="H26" s="296">
        <v>58.5</v>
      </c>
      <c r="I26" s="527" t="s">
        <v>2732</v>
      </c>
      <c r="J26" s="554"/>
      <c r="K26" s="241">
        <f>E26-G26</f>
        <v>0.38349999999999795</v>
      </c>
      <c r="L26" s="242">
        <f t="shared" si="6"/>
        <v>383.49999999999795</v>
      </c>
      <c r="M26" s="296">
        <v>1000</v>
      </c>
      <c r="N26" s="243" t="s">
        <v>272</v>
      </c>
      <c r="O26" s="286">
        <v>42990</v>
      </c>
      <c r="P26" s="229"/>
      <c r="Q26" s="229"/>
      <c r="R26" s="224"/>
      <c r="S26" s="229"/>
      <c r="T26" s="229"/>
      <c r="U26" s="229"/>
      <c r="V26" s="229"/>
      <c r="W26" s="229"/>
      <c r="X26" s="229"/>
      <c r="Y26" s="229"/>
      <c r="Z26" s="229"/>
      <c r="AA26" s="229"/>
    </row>
    <row r="27" spans="1:27" s="148" customFormat="1">
      <c r="A27" s="236">
        <v>25</v>
      </c>
      <c r="B27" s="237">
        <v>42992</v>
      </c>
      <c r="C27" s="264" t="s">
        <v>2724</v>
      </c>
      <c r="D27" s="239" t="s">
        <v>270</v>
      </c>
      <c r="E27" s="240">
        <v>64.144999999999996</v>
      </c>
      <c r="F27" s="296">
        <v>63.95</v>
      </c>
      <c r="G27" s="296">
        <v>64.260000000000005</v>
      </c>
      <c r="H27" s="296">
        <v>64.5</v>
      </c>
      <c r="I27" s="527" t="s">
        <v>2656</v>
      </c>
      <c r="J27" s="554"/>
      <c r="K27" s="241">
        <f t="shared" ref="K27" si="9">G27-E27</f>
        <v>0.11500000000000909</v>
      </c>
      <c r="L27" s="242">
        <f t="shared" si="6"/>
        <v>115.00000000000909</v>
      </c>
      <c r="M27" s="296">
        <v>1000</v>
      </c>
      <c r="N27" s="243" t="s">
        <v>272</v>
      </c>
      <c r="O27" s="286">
        <v>42997</v>
      </c>
      <c r="P27" s="229"/>
      <c r="Q27" s="229"/>
      <c r="R27" s="224"/>
      <c r="S27" s="229"/>
      <c r="T27" s="229"/>
      <c r="U27" s="229"/>
      <c r="V27" s="229"/>
      <c r="W27" s="229"/>
      <c r="X27" s="229"/>
      <c r="Y27" s="229"/>
      <c r="Z27" s="229"/>
      <c r="AA27" s="229"/>
    </row>
    <row r="28" spans="1:27" s="148" customFormat="1">
      <c r="A28" s="236">
        <v>26</v>
      </c>
      <c r="B28" s="237">
        <v>42998</v>
      </c>
      <c r="C28" s="264" t="s">
        <v>2724</v>
      </c>
      <c r="D28" s="239" t="s">
        <v>270</v>
      </c>
      <c r="E28" s="240">
        <v>64.351500000000001</v>
      </c>
      <c r="F28" s="296">
        <v>64.150000000000006</v>
      </c>
      <c r="G28" s="296">
        <v>64.569999999999993</v>
      </c>
      <c r="H28" s="296">
        <v>64.75</v>
      </c>
      <c r="I28" s="527" t="s">
        <v>2760</v>
      </c>
      <c r="J28" s="554"/>
      <c r="K28" s="241">
        <f t="shared" ref="K28" si="10">G28-E28</f>
        <v>0.2184999999999917</v>
      </c>
      <c r="L28" s="242">
        <f t="shared" ref="L28" si="11">K28*M28</f>
        <v>218.4999999999917</v>
      </c>
      <c r="M28" s="296">
        <v>1000</v>
      </c>
      <c r="N28" s="243" t="s">
        <v>272</v>
      </c>
      <c r="O28" s="286">
        <v>42999</v>
      </c>
      <c r="P28" s="229"/>
      <c r="Q28" s="229"/>
      <c r="R28" s="224"/>
      <c r="S28" s="229"/>
      <c r="T28" s="229"/>
      <c r="U28" s="229"/>
      <c r="V28" s="229"/>
      <c r="W28" s="229"/>
      <c r="X28" s="229"/>
      <c r="Y28" s="229"/>
      <c r="Z28" s="229"/>
      <c r="AA28" s="229"/>
    </row>
    <row r="29" spans="1:27" s="148" customFormat="1">
      <c r="A29" s="246">
        <v>27</v>
      </c>
      <c r="B29" s="247">
        <v>42999</v>
      </c>
      <c r="C29" s="234" t="s">
        <v>2724</v>
      </c>
      <c r="D29" s="235" t="s">
        <v>2438</v>
      </c>
      <c r="E29" s="248">
        <v>64.795000000000002</v>
      </c>
      <c r="F29" s="248">
        <v>65.05</v>
      </c>
      <c r="G29" s="248">
        <v>65.05</v>
      </c>
      <c r="H29" s="248">
        <v>64.400000000000006</v>
      </c>
      <c r="I29" s="555" t="s">
        <v>2655</v>
      </c>
      <c r="J29" s="556"/>
      <c r="K29" s="249">
        <v>-0.17000000000000171</v>
      </c>
      <c r="L29" s="250">
        <v>-170.00000000000171</v>
      </c>
      <c r="M29" s="249">
        <v>1000</v>
      </c>
      <c r="N29" s="251" t="s">
        <v>2205</v>
      </c>
      <c r="O29" s="247">
        <v>43000</v>
      </c>
      <c r="P29" s="229"/>
      <c r="Q29" s="229"/>
      <c r="R29" s="224"/>
      <c r="S29" s="229"/>
      <c r="T29" s="229"/>
      <c r="U29" s="229"/>
      <c r="V29" s="229"/>
      <c r="W29" s="229"/>
      <c r="X29" s="229"/>
      <c r="Y29" s="229"/>
      <c r="Z29" s="229"/>
      <c r="AA29" s="229"/>
    </row>
    <row r="30" spans="1:27" s="148" customFormat="1">
      <c r="A30" s="236">
        <v>28</v>
      </c>
      <c r="B30" s="237">
        <v>43003</v>
      </c>
      <c r="C30" s="264" t="s">
        <v>2724</v>
      </c>
      <c r="D30" s="239" t="s">
        <v>270</v>
      </c>
      <c r="E30" s="240">
        <v>64.77</v>
      </c>
      <c r="F30" s="296">
        <v>64.400000000000006</v>
      </c>
      <c r="G30" s="296">
        <v>64.92</v>
      </c>
      <c r="H30" s="296">
        <v>65.099999999999994</v>
      </c>
      <c r="I30" s="527" t="s">
        <v>2747</v>
      </c>
      <c r="J30" s="554"/>
      <c r="K30" s="241">
        <f t="shared" ref="K30" si="12">G30-E30</f>
        <v>0.15000000000000568</v>
      </c>
      <c r="L30" s="242">
        <f t="shared" ref="L30" si="13">K30*M30</f>
        <v>150.00000000000568</v>
      </c>
      <c r="M30" s="296">
        <v>1000</v>
      </c>
      <c r="N30" s="243" t="s">
        <v>272</v>
      </c>
      <c r="O30" s="286">
        <v>43003</v>
      </c>
      <c r="P30" s="229"/>
      <c r="Q30" s="229"/>
      <c r="R30" s="224"/>
      <c r="S30" s="229"/>
      <c r="T30" s="229"/>
      <c r="U30" s="229"/>
      <c r="V30" s="229"/>
      <c r="W30" s="229"/>
      <c r="X30" s="229"/>
      <c r="Y30" s="229"/>
      <c r="Z30" s="229"/>
      <c r="AA30" s="229"/>
    </row>
    <row r="31" spans="1:27" s="158" customFormat="1">
      <c r="A31" s="246">
        <v>29</v>
      </c>
      <c r="B31" s="247">
        <v>43003</v>
      </c>
      <c r="C31" s="276" t="s">
        <v>2724</v>
      </c>
      <c r="D31" s="248" t="s">
        <v>2438</v>
      </c>
      <c r="E31" s="248">
        <v>65.107699999999994</v>
      </c>
      <c r="F31" s="248">
        <v>65.3</v>
      </c>
      <c r="G31" s="248">
        <v>65.3</v>
      </c>
      <c r="H31" s="248">
        <v>64.5</v>
      </c>
      <c r="I31" s="555" t="s">
        <v>2759</v>
      </c>
      <c r="J31" s="556"/>
      <c r="K31" s="249">
        <v>-0.19</v>
      </c>
      <c r="L31" s="250">
        <v>-190.00000000000199</v>
      </c>
      <c r="M31" s="249">
        <v>1000</v>
      </c>
      <c r="N31" s="251" t="s">
        <v>2205</v>
      </c>
      <c r="O31" s="247">
        <v>43004</v>
      </c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</row>
    <row r="32" spans="1:27">
      <c r="A32" s="280">
        <v>30</v>
      </c>
      <c r="B32" s="281">
        <v>43005</v>
      </c>
      <c r="C32" s="282" t="s">
        <v>2724</v>
      </c>
      <c r="D32" s="283" t="s">
        <v>2438</v>
      </c>
      <c r="E32" s="282">
        <v>65.722499999999997</v>
      </c>
      <c r="F32" s="284">
        <v>65.83</v>
      </c>
      <c r="G32" s="284">
        <v>65.7</v>
      </c>
      <c r="H32" s="284">
        <v>65.52</v>
      </c>
      <c r="I32" s="560" t="s">
        <v>2750</v>
      </c>
      <c r="J32" s="561"/>
      <c r="K32" s="277">
        <f>E32-G32</f>
        <v>2.2499999999993747E-2</v>
      </c>
      <c r="L32" s="278">
        <f t="shared" ref="L32:L33" si="14">K32*M32</f>
        <v>22.499999999993747</v>
      </c>
      <c r="M32" s="295">
        <v>1000</v>
      </c>
      <c r="N32" s="279" t="s">
        <v>2618</v>
      </c>
      <c r="O32" s="300">
        <v>43005</v>
      </c>
    </row>
    <row r="33" spans="1:27" s="148" customFormat="1">
      <c r="A33" s="236">
        <v>31</v>
      </c>
      <c r="B33" s="237">
        <v>43005</v>
      </c>
      <c r="C33" s="264" t="s">
        <v>2751</v>
      </c>
      <c r="D33" s="239" t="s">
        <v>2438</v>
      </c>
      <c r="E33" s="240">
        <v>66</v>
      </c>
      <c r="F33" s="296">
        <v>66.5</v>
      </c>
      <c r="G33" s="296">
        <v>65.894999999999996</v>
      </c>
      <c r="H33" s="296">
        <v>65</v>
      </c>
      <c r="I33" s="527" t="s">
        <v>2725</v>
      </c>
      <c r="J33" s="554"/>
      <c r="K33" s="241">
        <f>E33-G33</f>
        <v>0.10500000000000398</v>
      </c>
      <c r="L33" s="242">
        <f t="shared" si="14"/>
        <v>105.00000000000398</v>
      </c>
      <c r="M33" s="296">
        <v>1000</v>
      </c>
      <c r="N33" s="243" t="s">
        <v>272</v>
      </c>
      <c r="O33" s="286">
        <v>43005</v>
      </c>
      <c r="P33" s="229"/>
      <c r="Q33" s="229"/>
      <c r="R33" s="224"/>
      <c r="S33" s="229"/>
      <c r="T33" s="229"/>
      <c r="U33" s="229"/>
      <c r="V33" s="229"/>
      <c r="W33" s="229"/>
      <c r="X33" s="229"/>
      <c r="Y33" s="229"/>
      <c r="Z33" s="229"/>
      <c r="AA33" s="229"/>
    </row>
    <row r="34" spans="1:27" s="148" customFormat="1">
      <c r="A34" s="236">
        <v>32</v>
      </c>
      <c r="B34" s="237">
        <v>43006</v>
      </c>
      <c r="C34" s="264" t="s">
        <v>2751</v>
      </c>
      <c r="D34" s="239" t="s">
        <v>2438</v>
      </c>
      <c r="E34" s="240">
        <v>66.075000000000003</v>
      </c>
      <c r="F34" s="296">
        <v>66.3</v>
      </c>
      <c r="G34" s="296">
        <v>65.959999999999994</v>
      </c>
      <c r="H34" s="296">
        <v>65.400000000000006</v>
      </c>
      <c r="I34" s="527" t="s">
        <v>2656</v>
      </c>
      <c r="J34" s="554"/>
      <c r="K34" s="241">
        <f>E34-G34</f>
        <v>0.11500000000000909</v>
      </c>
      <c r="L34" s="242">
        <f t="shared" ref="L34:L35" si="15">K34*M34</f>
        <v>115.00000000000909</v>
      </c>
      <c r="M34" s="296">
        <v>1000</v>
      </c>
      <c r="N34" s="243" t="s">
        <v>272</v>
      </c>
      <c r="O34" s="286">
        <v>43006</v>
      </c>
      <c r="P34" s="229"/>
      <c r="Q34" s="229"/>
      <c r="R34" s="224"/>
      <c r="S34" s="229"/>
      <c r="T34" s="229"/>
      <c r="U34" s="229"/>
      <c r="V34" s="229"/>
      <c r="W34" s="229"/>
      <c r="X34" s="229"/>
      <c r="Y34" s="229"/>
      <c r="Z34" s="229"/>
      <c r="AA34" s="229"/>
    </row>
    <row r="35" spans="1:27">
      <c r="A35" s="236">
        <v>33</v>
      </c>
      <c r="B35" s="237">
        <v>43007</v>
      </c>
      <c r="C35" s="264" t="s">
        <v>2765</v>
      </c>
      <c r="D35" s="301" t="s">
        <v>270</v>
      </c>
      <c r="E35" s="240">
        <v>87.745000000000005</v>
      </c>
      <c r="F35" s="296">
        <v>87.5</v>
      </c>
      <c r="G35" s="296">
        <v>87.84</v>
      </c>
      <c r="H35" s="296">
        <v>88.25</v>
      </c>
      <c r="I35" s="527" t="s">
        <v>2766</v>
      </c>
      <c r="J35" s="554"/>
      <c r="K35" s="241">
        <f t="shared" ref="K35:K36" si="16">G35-E35</f>
        <v>9.4999999999998863E-2</v>
      </c>
      <c r="L35" s="242">
        <f t="shared" si="15"/>
        <v>94.999999999998863</v>
      </c>
      <c r="M35" s="296">
        <v>1000</v>
      </c>
      <c r="N35" s="243" t="s">
        <v>272</v>
      </c>
      <c r="O35" s="286">
        <v>43007</v>
      </c>
    </row>
    <row r="36" spans="1:27" s="119" customFormat="1">
      <c r="A36" s="236">
        <v>34</v>
      </c>
      <c r="B36" s="237">
        <v>43007</v>
      </c>
      <c r="C36" s="264" t="s">
        <v>2751</v>
      </c>
      <c r="D36" s="301" t="s">
        <v>270</v>
      </c>
      <c r="E36" s="240">
        <v>65.513999999999996</v>
      </c>
      <c r="F36" s="296">
        <v>65.25</v>
      </c>
      <c r="G36" s="296">
        <v>65.849999999999994</v>
      </c>
      <c r="H36" s="296">
        <v>66</v>
      </c>
      <c r="I36" s="527" t="s">
        <v>2767</v>
      </c>
      <c r="J36" s="554"/>
      <c r="K36" s="241">
        <f t="shared" si="16"/>
        <v>0.33599999999999852</v>
      </c>
      <c r="L36" s="242">
        <f t="shared" ref="L36" si="17">K36*M36</f>
        <v>335.99999999999852</v>
      </c>
      <c r="M36" s="296">
        <v>1000</v>
      </c>
      <c r="N36" s="243" t="s">
        <v>272</v>
      </c>
      <c r="O36" s="286">
        <v>43011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s="119" customFormat="1">
      <c r="A37" s="236">
        <v>35</v>
      </c>
      <c r="B37" s="237">
        <v>43017</v>
      </c>
      <c r="C37" s="264" t="s">
        <v>2751</v>
      </c>
      <c r="D37" s="301" t="s">
        <v>270</v>
      </c>
      <c r="E37" s="240">
        <v>65.48</v>
      </c>
      <c r="F37" s="296">
        <v>65.23</v>
      </c>
      <c r="G37" s="296">
        <v>65.577500000000001</v>
      </c>
      <c r="H37" s="296">
        <v>65.95</v>
      </c>
      <c r="I37" s="527" t="s">
        <v>2728</v>
      </c>
      <c r="J37" s="554"/>
      <c r="K37" s="241">
        <f t="shared" ref="K37:K39" si="18">G37-E37</f>
        <v>9.7499999999996589E-2</v>
      </c>
      <c r="L37" s="242">
        <f t="shared" ref="L37:L39" si="19">K37*M37</f>
        <v>97.499999999996589</v>
      </c>
      <c r="M37" s="296">
        <v>1000</v>
      </c>
      <c r="N37" s="243" t="s">
        <v>272</v>
      </c>
      <c r="O37" s="286">
        <v>43017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</row>
    <row r="38" spans="1:27" s="119" customFormat="1">
      <c r="A38" s="236">
        <v>36</v>
      </c>
      <c r="B38" s="237">
        <v>43018</v>
      </c>
      <c r="C38" s="264" t="s">
        <v>2751</v>
      </c>
      <c r="D38" s="301" t="s">
        <v>270</v>
      </c>
      <c r="E38" s="240">
        <v>65.41</v>
      </c>
      <c r="F38" s="296">
        <v>65.150000000000006</v>
      </c>
      <c r="G38" s="296">
        <v>65.507499999999993</v>
      </c>
      <c r="H38" s="296">
        <v>66</v>
      </c>
      <c r="I38" s="527" t="s">
        <v>2728</v>
      </c>
      <c r="J38" s="554"/>
      <c r="K38" s="241">
        <f t="shared" si="18"/>
        <v>9.7499999999996589E-2</v>
      </c>
      <c r="L38" s="242">
        <f t="shared" si="19"/>
        <v>97.499999999996589</v>
      </c>
      <c r="M38" s="296">
        <v>1000</v>
      </c>
      <c r="N38" s="243" t="s">
        <v>272</v>
      </c>
      <c r="O38" s="286">
        <v>43018</v>
      </c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</row>
    <row r="39" spans="1:27" s="148" customFormat="1">
      <c r="A39" s="246">
        <v>37</v>
      </c>
      <c r="B39" s="247">
        <v>43019</v>
      </c>
      <c r="C39" s="234" t="s">
        <v>2751</v>
      </c>
      <c r="D39" s="235" t="s">
        <v>270</v>
      </c>
      <c r="E39" s="248">
        <v>65.38</v>
      </c>
      <c r="F39" s="248">
        <v>65.13</v>
      </c>
      <c r="G39" s="248">
        <v>65.13</v>
      </c>
      <c r="H39" s="248">
        <v>65.88</v>
      </c>
      <c r="I39" s="555" t="s">
        <v>2793</v>
      </c>
      <c r="J39" s="556"/>
      <c r="K39" s="249">
        <f t="shared" si="18"/>
        <v>-0.25</v>
      </c>
      <c r="L39" s="250">
        <f t="shared" si="19"/>
        <v>-250</v>
      </c>
      <c r="M39" s="249">
        <v>1000</v>
      </c>
      <c r="N39" s="251" t="s">
        <v>2205</v>
      </c>
      <c r="O39" s="247">
        <v>43021</v>
      </c>
      <c r="P39" s="229"/>
      <c r="Q39" s="229"/>
      <c r="R39" s="224"/>
      <c r="S39" s="229"/>
      <c r="T39" s="229"/>
      <c r="U39" s="229"/>
      <c r="V39" s="229"/>
      <c r="W39" s="229"/>
      <c r="X39" s="229"/>
      <c r="Y39" s="229"/>
      <c r="Z39" s="229"/>
      <c r="AA39" s="229"/>
    </row>
    <row r="40" spans="1:27" s="119" customFormat="1">
      <c r="A40" s="236">
        <v>38</v>
      </c>
      <c r="B40" s="237">
        <v>43024</v>
      </c>
      <c r="C40" s="264" t="s">
        <v>2751</v>
      </c>
      <c r="D40" s="301" t="s">
        <v>270</v>
      </c>
      <c r="E40" s="240">
        <v>64.792500000000004</v>
      </c>
      <c r="F40" s="302">
        <v>64.540000000000006</v>
      </c>
      <c r="G40" s="302">
        <v>64.905000000000001</v>
      </c>
      <c r="H40" s="302">
        <v>65.3</v>
      </c>
      <c r="I40" s="527" t="s">
        <v>2725</v>
      </c>
      <c r="J40" s="554"/>
      <c r="K40" s="241">
        <f t="shared" ref="K40" si="20">G40-E40</f>
        <v>0.11249999999999716</v>
      </c>
      <c r="L40" s="242">
        <f t="shared" ref="L40" si="21">K40*M40</f>
        <v>112.49999999999716</v>
      </c>
      <c r="M40" s="302">
        <v>1000</v>
      </c>
      <c r="N40" s="243" t="s">
        <v>272</v>
      </c>
      <c r="O40" s="286">
        <v>43025</v>
      </c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</row>
    <row r="41" spans="1:27" s="146" customFormat="1">
      <c r="A41" s="236">
        <v>39</v>
      </c>
      <c r="B41" s="237">
        <v>43031</v>
      </c>
      <c r="C41" s="264" t="s">
        <v>2751</v>
      </c>
      <c r="D41" s="301" t="s">
        <v>270</v>
      </c>
      <c r="E41" s="240">
        <v>65.114999999999995</v>
      </c>
      <c r="F41" s="304">
        <v>64.849999999999994</v>
      </c>
      <c r="G41" s="304">
        <v>65.209999999999994</v>
      </c>
      <c r="H41" s="304">
        <v>65.5</v>
      </c>
      <c r="I41" s="527" t="s">
        <v>2766</v>
      </c>
      <c r="J41" s="554"/>
      <c r="K41" s="241">
        <f t="shared" ref="K41" si="22">G41-E41</f>
        <v>9.4999999999998863E-2</v>
      </c>
      <c r="L41" s="242">
        <f t="shared" ref="L41" si="23">K41*M41</f>
        <v>94.999999999998863</v>
      </c>
      <c r="M41" s="304">
        <v>1000</v>
      </c>
      <c r="N41" s="243" t="s">
        <v>272</v>
      </c>
      <c r="O41" s="286">
        <v>43033</v>
      </c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</row>
    <row r="42" spans="1:27" s="146" customFormat="1">
      <c r="A42" s="236">
        <v>40</v>
      </c>
      <c r="B42" s="237">
        <v>43031</v>
      </c>
      <c r="C42" s="264" t="s">
        <v>2819</v>
      </c>
      <c r="D42" s="301" t="s">
        <v>270</v>
      </c>
      <c r="E42" s="240">
        <v>57.284999999999997</v>
      </c>
      <c r="F42" s="303">
        <v>57.03</v>
      </c>
      <c r="G42" s="303">
        <v>57.38</v>
      </c>
      <c r="H42" s="303">
        <v>58.4</v>
      </c>
      <c r="I42" s="527" t="s">
        <v>2728</v>
      </c>
      <c r="J42" s="554"/>
      <c r="K42" s="241">
        <f t="shared" ref="K42:K44" si="24">G42-E42</f>
        <v>9.5000000000005969E-2</v>
      </c>
      <c r="L42" s="242">
        <f t="shared" ref="L42:L44" si="25">K42*M42</f>
        <v>95.000000000005969</v>
      </c>
      <c r="M42" s="303">
        <v>1000</v>
      </c>
      <c r="N42" s="243" t="s">
        <v>272</v>
      </c>
      <c r="O42" s="286">
        <v>43031</v>
      </c>
      <c r="P42" s="115"/>
      <c r="Q42" s="115"/>
      <c r="R42" s="115"/>
      <c r="S42" s="115"/>
      <c r="T42" s="115"/>
      <c r="U42" s="115"/>
      <c r="V42" s="115"/>
      <c r="W42" s="115"/>
      <c r="X42" s="115"/>
      <c r="Y42" s="115"/>
      <c r="Z42" s="115"/>
      <c r="AA42" s="115"/>
    </row>
    <row r="43" spans="1:27" s="146" customFormat="1">
      <c r="A43" s="236">
        <v>41</v>
      </c>
      <c r="B43" s="237">
        <v>43034</v>
      </c>
      <c r="C43" s="264" t="s">
        <v>2751</v>
      </c>
      <c r="D43" s="301" t="s">
        <v>270</v>
      </c>
      <c r="E43" s="240">
        <v>64.754999999999995</v>
      </c>
      <c r="F43" s="305">
        <v>64.5</v>
      </c>
      <c r="G43" s="305">
        <v>64.87</v>
      </c>
      <c r="H43" s="305">
        <v>65.25</v>
      </c>
      <c r="I43" s="527" t="s">
        <v>2656</v>
      </c>
      <c r="J43" s="554"/>
      <c r="K43" s="241">
        <f t="shared" si="24"/>
        <v>0.11500000000000909</v>
      </c>
      <c r="L43" s="242">
        <f t="shared" si="25"/>
        <v>115.00000000000909</v>
      </c>
      <c r="M43" s="305">
        <v>1000</v>
      </c>
      <c r="N43" s="243" t="s">
        <v>272</v>
      </c>
      <c r="O43" s="286">
        <v>43033</v>
      </c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</row>
    <row r="44" spans="1:27" s="158" customFormat="1">
      <c r="A44" s="246">
        <v>42</v>
      </c>
      <c r="B44" s="247">
        <v>43038</v>
      </c>
      <c r="C44" s="276" t="s">
        <v>2851</v>
      </c>
      <c r="D44" s="248" t="s">
        <v>270</v>
      </c>
      <c r="E44" s="248">
        <v>65.034999999999997</v>
      </c>
      <c r="F44" s="248">
        <v>64.790000000000006</v>
      </c>
      <c r="G44" s="248">
        <v>64.790000000000006</v>
      </c>
      <c r="H44" s="248">
        <v>65.5</v>
      </c>
      <c r="I44" s="555" t="s">
        <v>2856</v>
      </c>
      <c r="J44" s="556"/>
      <c r="K44" s="249">
        <f t="shared" si="24"/>
        <v>-0.24499999999999034</v>
      </c>
      <c r="L44" s="250">
        <f t="shared" si="25"/>
        <v>-244.99999999999034</v>
      </c>
      <c r="M44" s="249">
        <v>1000</v>
      </c>
      <c r="N44" s="251" t="s">
        <v>2205</v>
      </c>
      <c r="O44" s="247">
        <v>43040</v>
      </c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</row>
    <row r="45" spans="1:27" s="146" customFormat="1">
      <c r="A45" s="236">
        <v>43</v>
      </c>
      <c r="B45" s="237">
        <v>43040</v>
      </c>
      <c r="C45" s="264" t="s">
        <v>2852</v>
      </c>
      <c r="D45" s="301" t="s">
        <v>270</v>
      </c>
      <c r="E45" s="240">
        <v>56.987499999999997</v>
      </c>
      <c r="F45" s="347">
        <v>56.73</v>
      </c>
      <c r="G45" s="347">
        <v>57.0959</v>
      </c>
      <c r="H45" s="347">
        <v>57.5</v>
      </c>
      <c r="I45" s="527" t="s">
        <v>2725</v>
      </c>
      <c r="J45" s="554"/>
      <c r="K45" s="241">
        <f t="shared" ref="K45" si="26">G45-E45</f>
        <v>0.10840000000000316</v>
      </c>
      <c r="L45" s="242">
        <f t="shared" ref="L45" si="27">K45*M45</f>
        <v>108.40000000000316</v>
      </c>
      <c r="M45" s="347">
        <v>1000</v>
      </c>
      <c r="N45" s="243" t="s">
        <v>272</v>
      </c>
      <c r="O45" s="286">
        <v>43046</v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</row>
    <row r="46" spans="1:27" s="146" customFormat="1">
      <c r="A46" s="236">
        <v>44</v>
      </c>
      <c r="B46" s="237">
        <v>43041</v>
      </c>
      <c r="C46" s="264" t="s">
        <v>2851</v>
      </c>
      <c r="D46" s="301" t="s">
        <v>270</v>
      </c>
      <c r="E46" s="240">
        <v>64.783799999999999</v>
      </c>
      <c r="F46" s="346">
        <v>64.5</v>
      </c>
      <c r="G46" s="346">
        <v>64.89</v>
      </c>
      <c r="H46" s="346">
        <v>65.25</v>
      </c>
      <c r="I46" s="527" t="s">
        <v>2725</v>
      </c>
      <c r="J46" s="554"/>
      <c r="K46" s="241">
        <f t="shared" ref="K46" si="28">G46-E46</f>
        <v>0.10620000000000118</v>
      </c>
      <c r="L46" s="242">
        <f t="shared" ref="L46" si="29">K46*M46</f>
        <v>106.20000000000118</v>
      </c>
      <c r="M46" s="346">
        <v>1000</v>
      </c>
      <c r="N46" s="243" t="s">
        <v>272</v>
      </c>
      <c r="O46" s="286">
        <v>43045</v>
      </c>
      <c r="P46" s="115"/>
      <c r="Q46" s="115"/>
      <c r="R46" s="115"/>
      <c r="S46" s="115"/>
      <c r="T46" s="115"/>
      <c r="U46" s="115"/>
      <c r="V46" s="115"/>
      <c r="W46" s="115"/>
      <c r="X46" s="115"/>
      <c r="Y46" s="115"/>
      <c r="Z46" s="115"/>
      <c r="AA46" s="115"/>
    </row>
    <row r="47" spans="1:27" s="146" customFormat="1">
      <c r="A47" s="236">
        <v>45</v>
      </c>
      <c r="B47" s="237">
        <v>43047</v>
      </c>
      <c r="C47" s="264" t="s">
        <v>2851</v>
      </c>
      <c r="D47" s="301" t="s">
        <v>270</v>
      </c>
      <c r="E47" s="240">
        <v>65.136300000000006</v>
      </c>
      <c r="F47" s="350">
        <v>64.837500000000006</v>
      </c>
      <c r="G47" s="350">
        <v>65.234999999999999</v>
      </c>
      <c r="H47" s="350">
        <v>65.73</v>
      </c>
      <c r="I47" s="527" t="s">
        <v>2728</v>
      </c>
      <c r="J47" s="554"/>
      <c r="K47" s="241">
        <f t="shared" ref="K47" si="30">G47-E47</f>
        <v>9.8699999999993793E-2</v>
      </c>
      <c r="L47" s="242">
        <f t="shared" ref="L47" si="31">K47*M47</f>
        <v>98.699999999993793</v>
      </c>
      <c r="M47" s="350">
        <v>1000</v>
      </c>
      <c r="N47" s="243" t="s">
        <v>272</v>
      </c>
      <c r="O47" s="286">
        <v>43049</v>
      </c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</row>
    <row r="48" spans="1:27" s="146" customFormat="1">
      <c r="A48" s="236">
        <v>46</v>
      </c>
      <c r="B48" s="237">
        <v>43047</v>
      </c>
      <c r="C48" s="264" t="s">
        <v>2863</v>
      </c>
      <c r="D48" s="301" t="s">
        <v>270</v>
      </c>
      <c r="E48" s="240">
        <v>85.4983</v>
      </c>
      <c r="F48" s="348">
        <v>85.25</v>
      </c>
      <c r="G48" s="348">
        <v>85.6</v>
      </c>
      <c r="H48" s="348">
        <v>86</v>
      </c>
      <c r="I48" s="527" t="s">
        <v>2728</v>
      </c>
      <c r="J48" s="554"/>
      <c r="K48" s="241">
        <f>G48-E48</f>
        <v>0.10169999999999391</v>
      </c>
      <c r="L48" s="242">
        <f t="shared" ref="L48:L49" si="32">K48*M48</f>
        <v>101.69999999999391</v>
      </c>
      <c r="M48" s="348">
        <v>1000</v>
      </c>
      <c r="N48" s="243" t="s">
        <v>272</v>
      </c>
      <c r="O48" s="286">
        <v>43048</v>
      </c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</row>
    <row r="49" spans="1:27" s="146" customFormat="1">
      <c r="A49" s="246">
        <v>47</v>
      </c>
      <c r="B49" s="247">
        <v>43055</v>
      </c>
      <c r="C49" s="276" t="s">
        <v>2934</v>
      </c>
      <c r="D49" s="248" t="s">
        <v>270</v>
      </c>
      <c r="E49" s="248">
        <v>76.897499999999994</v>
      </c>
      <c r="F49" s="248">
        <v>76.397499999999994</v>
      </c>
      <c r="G49" s="248">
        <v>76.397499999999994</v>
      </c>
      <c r="H49" s="248">
        <v>77.897499999999994</v>
      </c>
      <c r="I49" s="555" t="s">
        <v>2942</v>
      </c>
      <c r="J49" s="556"/>
      <c r="K49" s="249">
        <f t="shared" ref="K49" si="33">G49-E49</f>
        <v>-0.5</v>
      </c>
      <c r="L49" s="250">
        <f t="shared" si="32"/>
        <v>-500</v>
      </c>
      <c r="M49" s="249">
        <v>1000</v>
      </c>
      <c r="N49" s="251" t="s">
        <v>2205</v>
      </c>
      <c r="O49" s="247">
        <v>43040</v>
      </c>
      <c r="P49" s="115"/>
      <c r="Q49" s="115"/>
      <c r="R49" s="115"/>
      <c r="S49" s="115"/>
      <c r="T49" s="115"/>
      <c r="U49" s="115"/>
      <c r="V49" s="115"/>
      <c r="W49" s="115"/>
      <c r="X49" s="115"/>
      <c r="Y49" s="115"/>
      <c r="Z49" s="115"/>
      <c r="AA49" s="115"/>
    </row>
    <row r="50" spans="1:27">
      <c r="A50" s="236">
        <v>48</v>
      </c>
      <c r="B50" s="237">
        <v>43055</v>
      </c>
      <c r="C50" s="264" t="s">
        <v>2852</v>
      </c>
      <c r="D50" s="301" t="s">
        <v>270</v>
      </c>
      <c r="E50" s="240">
        <v>57.662500000000001</v>
      </c>
      <c r="F50" s="357">
        <v>57.267499999999998</v>
      </c>
      <c r="G50" s="357">
        <v>57.807499999999997</v>
      </c>
      <c r="H50" s="357">
        <v>58.667499999999997</v>
      </c>
      <c r="I50" s="527" t="s">
        <v>2943</v>
      </c>
      <c r="J50" s="554"/>
      <c r="K50" s="241">
        <f t="shared" ref="K50:K55" si="34">G50-E50</f>
        <v>0.14499999999999602</v>
      </c>
      <c r="L50" s="242">
        <f t="shared" ref="L50" si="35">K50*M50</f>
        <v>144.99999999999602</v>
      </c>
      <c r="M50" s="357">
        <v>1000</v>
      </c>
      <c r="N50" s="243" t="s">
        <v>272</v>
      </c>
      <c r="O50" s="286">
        <v>43056</v>
      </c>
    </row>
    <row r="51" spans="1:27" s="119" customFormat="1">
      <c r="A51" s="236">
        <v>49</v>
      </c>
      <c r="B51" s="237">
        <v>43061</v>
      </c>
      <c r="C51" s="264" t="s">
        <v>2934</v>
      </c>
      <c r="D51" s="301" t="s">
        <v>270</v>
      </c>
      <c r="E51" s="240">
        <v>76.174999999999997</v>
      </c>
      <c r="F51" s="358">
        <v>75.95</v>
      </c>
      <c r="G51" s="358">
        <v>76.334999999999994</v>
      </c>
      <c r="H51" s="358">
        <v>76.599999999999994</v>
      </c>
      <c r="I51" s="527" t="s">
        <v>2944</v>
      </c>
      <c r="J51" s="554"/>
      <c r="K51" s="241">
        <f t="shared" si="34"/>
        <v>0.15999999999999659</v>
      </c>
      <c r="L51" s="242">
        <f t="shared" ref="L51:L52" si="36">K51*M51</f>
        <v>159.99999999999659</v>
      </c>
      <c r="M51" s="358">
        <v>1000</v>
      </c>
      <c r="N51" s="243" t="s">
        <v>272</v>
      </c>
      <c r="O51" s="286">
        <v>43061</v>
      </c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s="146" customFormat="1">
      <c r="A52" s="246">
        <v>50</v>
      </c>
      <c r="B52" s="247">
        <v>43061</v>
      </c>
      <c r="C52" s="276" t="s">
        <v>2851</v>
      </c>
      <c r="D52" s="248" t="s">
        <v>270</v>
      </c>
      <c r="E52" s="248">
        <v>64.87</v>
      </c>
      <c r="F52" s="248">
        <v>64.5</v>
      </c>
      <c r="G52" s="248">
        <v>64.5</v>
      </c>
      <c r="H52" s="248">
        <v>65.5</v>
      </c>
      <c r="I52" s="555" t="s">
        <v>2950</v>
      </c>
      <c r="J52" s="556"/>
      <c r="K52" s="249">
        <f t="shared" si="34"/>
        <v>-0.37000000000000455</v>
      </c>
      <c r="L52" s="250">
        <f t="shared" si="36"/>
        <v>-370.00000000000455</v>
      </c>
      <c r="M52" s="249">
        <v>1000</v>
      </c>
      <c r="N52" s="251" t="s">
        <v>2205</v>
      </c>
      <c r="O52" s="247">
        <v>43066</v>
      </c>
      <c r="P52" s="115"/>
      <c r="Q52" s="115"/>
      <c r="R52" s="115"/>
      <c r="S52" s="115"/>
      <c r="T52" s="115"/>
      <c r="U52" s="115"/>
      <c r="V52" s="115"/>
      <c r="W52" s="115"/>
      <c r="X52" s="115"/>
      <c r="Y52" s="115"/>
      <c r="Z52" s="115"/>
      <c r="AA52" s="115"/>
    </row>
    <row r="53" spans="1:27" s="146" customFormat="1">
      <c r="A53" s="236">
        <v>51</v>
      </c>
      <c r="B53" s="237">
        <v>43067</v>
      </c>
      <c r="C53" s="264" t="s">
        <v>2951</v>
      </c>
      <c r="D53" s="301" t="s">
        <v>270</v>
      </c>
      <c r="E53" s="240">
        <v>86.17</v>
      </c>
      <c r="F53" s="366">
        <v>85.85</v>
      </c>
      <c r="G53" s="366">
        <v>86.46</v>
      </c>
      <c r="H53" s="366">
        <v>87</v>
      </c>
      <c r="I53" s="527" t="s">
        <v>2955</v>
      </c>
      <c r="J53" s="554"/>
      <c r="K53" s="241">
        <f t="shared" si="34"/>
        <v>0.28999999999999204</v>
      </c>
      <c r="L53" s="242">
        <f t="shared" ref="L53:L54" si="37">K53*M53</f>
        <v>289.99999999999204</v>
      </c>
      <c r="M53" s="366">
        <v>1000</v>
      </c>
      <c r="N53" s="243" t="s">
        <v>272</v>
      </c>
      <c r="O53" s="286">
        <v>43068</v>
      </c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</row>
    <row r="54" spans="1:27" s="146" customFormat="1">
      <c r="A54" s="246">
        <v>52</v>
      </c>
      <c r="B54" s="247">
        <v>43067</v>
      </c>
      <c r="C54" s="276" t="s">
        <v>2952</v>
      </c>
      <c r="D54" s="248" t="s">
        <v>270</v>
      </c>
      <c r="E54" s="248">
        <v>58.16</v>
      </c>
      <c r="F54" s="248">
        <v>57.85</v>
      </c>
      <c r="G54" s="248">
        <v>57.85</v>
      </c>
      <c r="H54" s="248">
        <v>58.6</v>
      </c>
      <c r="I54" s="555" t="s">
        <v>2956</v>
      </c>
      <c r="J54" s="556"/>
      <c r="K54" s="249">
        <f t="shared" si="34"/>
        <v>-0.30999999999999517</v>
      </c>
      <c r="L54" s="250">
        <f t="shared" si="37"/>
        <v>-309.99999999999517</v>
      </c>
      <c r="M54" s="249">
        <v>1000</v>
      </c>
      <c r="N54" s="251" t="s">
        <v>2205</v>
      </c>
      <c r="O54" s="247">
        <v>43068</v>
      </c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</row>
    <row r="55" spans="1:27" s="146" customFormat="1">
      <c r="A55" s="246">
        <v>53</v>
      </c>
      <c r="B55" s="247">
        <v>43067</v>
      </c>
      <c r="C55" s="276" t="s">
        <v>2953</v>
      </c>
      <c r="D55" s="248" t="s">
        <v>270</v>
      </c>
      <c r="E55" s="248">
        <v>64.63</v>
      </c>
      <c r="F55" s="248">
        <v>64.13</v>
      </c>
      <c r="G55" s="248">
        <v>64.13</v>
      </c>
      <c r="H55" s="248">
        <v>65.63</v>
      </c>
      <c r="I55" s="555" t="s">
        <v>2942</v>
      </c>
      <c r="J55" s="556"/>
      <c r="K55" s="249">
        <f t="shared" si="34"/>
        <v>-0.5</v>
      </c>
      <c r="L55" s="250">
        <f t="shared" ref="L55" si="38">K55*M55</f>
        <v>-500</v>
      </c>
      <c r="M55" s="249">
        <v>1000</v>
      </c>
      <c r="N55" s="251" t="s">
        <v>2205</v>
      </c>
      <c r="O55" s="247">
        <v>43084</v>
      </c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</row>
    <row r="56" spans="1:27" s="146" customFormat="1">
      <c r="A56" s="246">
        <v>54</v>
      </c>
      <c r="B56" s="247">
        <v>43067</v>
      </c>
      <c r="C56" s="276" t="s">
        <v>2954</v>
      </c>
      <c r="D56" s="248" t="s">
        <v>270</v>
      </c>
      <c r="E56" s="248">
        <v>76.930000000000007</v>
      </c>
      <c r="F56" s="248">
        <v>76.430000000000007</v>
      </c>
      <c r="G56" s="248">
        <v>76.430000000000007</v>
      </c>
      <c r="H56" s="248">
        <v>77.930000000000007</v>
      </c>
      <c r="I56" s="555" t="s">
        <v>2942</v>
      </c>
      <c r="J56" s="556"/>
      <c r="K56" s="249">
        <f t="shared" ref="K56" si="39">G56-E56</f>
        <v>-0.5</v>
      </c>
      <c r="L56" s="250">
        <f t="shared" ref="L56:L57" si="40">K56*M56</f>
        <v>-500</v>
      </c>
      <c r="M56" s="249">
        <v>1000</v>
      </c>
      <c r="N56" s="251" t="s">
        <v>2205</v>
      </c>
      <c r="O56" s="367">
        <v>43068</v>
      </c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</row>
    <row r="57" spans="1:27" s="146" customFormat="1">
      <c r="A57" s="236">
        <v>55</v>
      </c>
      <c r="B57" s="237">
        <v>43081</v>
      </c>
      <c r="C57" s="264" t="s">
        <v>2954</v>
      </c>
      <c r="D57" s="301" t="s">
        <v>270</v>
      </c>
      <c r="E57" s="240">
        <v>76.105000000000004</v>
      </c>
      <c r="F57" s="397">
        <v>75.7</v>
      </c>
      <c r="G57" s="397">
        <v>76.27</v>
      </c>
      <c r="H57" s="397">
        <v>76.8</v>
      </c>
      <c r="I57" s="527" t="s">
        <v>2944</v>
      </c>
      <c r="J57" s="554"/>
      <c r="K57" s="241">
        <f>G57-E57</f>
        <v>0.16499999999999204</v>
      </c>
      <c r="L57" s="242">
        <f t="shared" si="40"/>
        <v>164.99999999999204</v>
      </c>
      <c r="M57" s="397">
        <v>1000</v>
      </c>
      <c r="N57" s="243" t="s">
        <v>272</v>
      </c>
      <c r="O57" s="398">
        <v>43083</v>
      </c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</row>
    <row r="58" spans="1:27" s="146" customFormat="1">
      <c r="A58" s="236">
        <v>56</v>
      </c>
      <c r="B58" s="237">
        <v>43081</v>
      </c>
      <c r="C58" s="264" t="s">
        <v>2952</v>
      </c>
      <c r="D58" s="301" t="s">
        <v>270</v>
      </c>
      <c r="E58" s="240">
        <v>56.975000000000001</v>
      </c>
      <c r="F58" s="397">
        <v>56.7</v>
      </c>
      <c r="G58" s="397">
        <v>57.21</v>
      </c>
      <c r="H58" s="397">
        <v>57.6</v>
      </c>
      <c r="I58" s="527" t="s">
        <v>2654</v>
      </c>
      <c r="J58" s="554"/>
      <c r="K58" s="241">
        <f>G58-E58</f>
        <v>0.23499999999999943</v>
      </c>
      <c r="L58" s="242">
        <f t="shared" ref="L58" si="41">K58*M58</f>
        <v>234.99999999999943</v>
      </c>
      <c r="M58" s="397">
        <v>1000</v>
      </c>
      <c r="N58" s="243" t="s">
        <v>272</v>
      </c>
      <c r="O58" s="398">
        <v>43083</v>
      </c>
      <c r="P58" s="115"/>
      <c r="Q58" s="115"/>
      <c r="R58" s="115"/>
      <c r="S58" s="115"/>
      <c r="T58" s="115"/>
      <c r="U58" s="115"/>
      <c r="V58" s="115"/>
      <c r="W58" s="115"/>
      <c r="X58" s="115"/>
      <c r="Y58" s="115"/>
      <c r="Z58" s="115"/>
      <c r="AA58" s="115"/>
    </row>
    <row r="59" spans="1:27" s="146" customFormat="1">
      <c r="A59" s="359"/>
      <c r="B59" s="360"/>
      <c r="C59" s="87"/>
      <c r="D59" s="361"/>
      <c r="E59" s="396"/>
      <c r="F59" s="396"/>
      <c r="G59" s="396"/>
      <c r="H59" s="396"/>
      <c r="I59" s="562"/>
      <c r="J59" s="563"/>
      <c r="K59" s="362"/>
      <c r="L59" s="363"/>
      <c r="M59" s="396"/>
      <c r="N59" s="364"/>
      <c r="O59" s="365"/>
      <c r="P59" s="115"/>
      <c r="Q59" s="115"/>
      <c r="R59" s="115"/>
      <c r="S59" s="115"/>
      <c r="T59" s="115"/>
      <c r="U59" s="115"/>
      <c r="V59" s="115"/>
      <c r="W59" s="115"/>
      <c r="X59" s="115"/>
      <c r="Y59" s="115"/>
      <c r="Z59" s="115"/>
      <c r="AA59" s="115"/>
    </row>
    <row r="60" spans="1:27" s="146" customFormat="1">
      <c r="A60" s="359"/>
      <c r="B60" s="360"/>
      <c r="C60" s="87"/>
      <c r="D60" s="361"/>
      <c r="E60" s="396"/>
      <c r="F60" s="396"/>
      <c r="G60" s="396"/>
      <c r="H60" s="396"/>
      <c r="I60" s="562"/>
      <c r="J60" s="563"/>
      <c r="K60" s="362"/>
      <c r="L60" s="363"/>
      <c r="M60" s="396"/>
      <c r="N60" s="364"/>
      <c r="O60" s="36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</row>
    <row r="61" spans="1:27" s="146" customFormat="1">
      <c r="A61" s="359"/>
      <c r="B61" s="360"/>
      <c r="C61" s="87"/>
      <c r="D61" s="361"/>
      <c r="E61" s="396"/>
      <c r="F61" s="396"/>
      <c r="G61" s="396"/>
      <c r="H61" s="396"/>
      <c r="I61" s="562"/>
      <c r="J61" s="563"/>
      <c r="K61" s="362"/>
      <c r="L61" s="363"/>
      <c r="M61" s="396"/>
      <c r="N61" s="364"/>
      <c r="O61" s="365"/>
      <c r="P61" s="115"/>
      <c r="Q61" s="115"/>
      <c r="R61" s="115"/>
      <c r="S61" s="115"/>
      <c r="T61" s="115"/>
      <c r="U61" s="115"/>
      <c r="V61" s="115"/>
      <c r="W61" s="115"/>
      <c r="X61" s="115"/>
      <c r="Y61" s="115"/>
      <c r="Z61" s="115"/>
      <c r="AA61" s="115"/>
    </row>
    <row r="62" spans="1:27" s="146" customFormat="1">
      <c r="A62" s="359"/>
      <c r="B62" s="360"/>
      <c r="C62" s="87"/>
      <c r="D62" s="361"/>
      <c r="E62" s="396"/>
      <c r="F62" s="396"/>
      <c r="G62" s="396"/>
      <c r="H62" s="396"/>
      <c r="I62" s="562"/>
      <c r="J62" s="563"/>
      <c r="K62" s="362"/>
      <c r="L62" s="363"/>
      <c r="M62" s="396"/>
      <c r="N62" s="364"/>
      <c r="O62" s="36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</row>
    <row r="63" spans="1:27" s="146" customFormat="1">
      <c r="A63" s="359"/>
      <c r="B63" s="360"/>
      <c r="C63" s="87"/>
      <c r="D63" s="361"/>
      <c r="E63" s="396"/>
      <c r="F63" s="396"/>
      <c r="G63" s="396"/>
      <c r="H63" s="396"/>
      <c r="I63" s="562"/>
      <c r="J63" s="563"/>
      <c r="K63" s="362"/>
      <c r="L63" s="363"/>
      <c r="M63" s="396"/>
      <c r="N63" s="364"/>
      <c r="O63" s="36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</row>
    <row r="64" spans="1:27" s="146" customFormat="1">
      <c r="A64" s="359"/>
      <c r="B64" s="360"/>
      <c r="C64" s="87"/>
      <c r="D64" s="361"/>
      <c r="E64" s="396"/>
      <c r="F64" s="396"/>
      <c r="G64" s="396"/>
      <c r="H64" s="396"/>
      <c r="I64" s="562"/>
      <c r="J64" s="563"/>
      <c r="K64" s="362"/>
      <c r="L64" s="363"/>
      <c r="M64" s="396"/>
      <c r="N64" s="364"/>
      <c r="O64" s="365"/>
      <c r="P64" s="115"/>
      <c r="Q64" s="115"/>
      <c r="R64" s="115"/>
      <c r="S64" s="115"/>
      <c r="T64" s="115"/>
      <c r="U64" s="115"/>
      <c r="V64" s="115"/>
      <c r="W64" s="115"/>
      <c r="X64" s="115"/>
      <c r="Y64" s="115"/>
      <c r="Z64" s="115"/>
      <c r="AA64" s="115"/>
    </row>
    <row r="65" spans="1:27" s="146" customFormat="1">
      <c r="A65" s="359"/>
      <c r="B65" s="360"/>
      <c r="C65" s="87"/>
      <c r="D65" s="361"/>
      <c r="E65" s="396"/>
      <c r="F65" s="396"/>
      <c r="G65" s="396"/>
      <c r="H65" s="396"/>
      <c r="I65" s="562"/>
      <c r="J65" s="563"/>
      <c r="K65" s="362"/>
      <c r="L65" s="363"/>
      <c r="M65" s="396"/>
      <c r="N65" s="364"/>
      <c r="O65" s="36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</row>
    <row r="66" spans="1:27" s="146" customFormat="1">
      <c r="A66" s="359"/>
      <c r="B66" s="360"/>
      <c r="C66" s="87"/>
      <c r="D66" s="361"/>
      <c r="E66" s="396"/>
      <c r="F66" s="396"/>
      <c r="G66" s="396"/>
      <c r="H66" s="396"/>
      <c r="I66" s="562"/>
      <c r="J66" s="563"/>
      <c r="K66" s="362"/>
      <c r="L66" s="363"/>
      <c r="M66" s="396"/>
      <c r="N66" s="364"/>
      <c r="O66" s="36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</row>
    <row r="67" spans="1:27" s="146" customFormat="1">
      <c r="A67" s="359"/>
      <c r="B67" s="360"/>
      <c r="C67" s="87"/>
      <c r="D67" s="361"/>
      <c r="E67" s="396"/>
      <c r="F67" s="396"/>
      <c r="G67" s="396"/>
      <c r="H67" s="396"/>
      <c r="I67" s="562"/>
      <c r="J67" s="563"/>
      <c r="K67" s="362"/>
      <c r="L67" s="363"/>
      <c r="M67" s="396"/>
      <c r="N67" s="364"/>
      <c r="O67" s="365"/>
      <c r="P67" s="115"/>
      <c r="Q67" s="115"/>
      <c r="R67" s="115"/>
      <c r="S67" s="115"/>
      <c r="T67" s="115"/>
      <c r="U67" s="115"/>
      <c r="V67" s="115"/>
      <c r="W67" s="115"/>
      <c r="X67" s="115"/>
      <c r="Y67" s="115"/>
      <c r="Z67" s="115"/>
      <c r="AA67" s="115"/>
    </row>
    <row r="68" spans="1:27" s="146" customFormat="1">
      <c r="A68" s="359"/>
      <c r="B68" s="360"/>
      <c r="C68" s="87"/>
      <c r="D68" s="361"/>
      <c r="E68" s="396"/>
      <c r="F68" s="396"/>
      <c r="G68" s="396"/>
      <c r="H68" s="396"/>
      <c r="I68" s="562"/>
      <c r="J68" s="563"/>
      <c r="K68" s="362"/>
      <c r="L68" s="363"/>
      <c r="M68" s="396"/>
      <c r="N68" s="364"/>
      <c r="O68" s="36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</row>
    <row r="69" spans="1:27" s="146" customFormat="1">
      <c r="A69" s="359"/>
      <c r="B69" s="360"/>
      <c r="C69" s="87"/>
      <c r="D69" s="361"/>
      <c r="E69" s="396"/>
      <c r="F69" s="396"/>
      <c r="G69" s="396"/>
      <c r="H69" s="396"/>
      <c r="I69" s="562"/>
      <c r="J69" s="563"/>
      <c r="K69" s="362"/>
      <c r="L69" s="363"/>
      <c r="M69" s="396"/>
      <c r="N69" s="364"/>
      <c r="O69" s="365"/>
      <c r="P69" s="115"/>
      <c r="Q69" s="115"/>
      <c r="R69" s="115"/>
      <c r="S69" s="115"/>
      <c r="T69" s="115"/>
      <c r="U69" s="115"/>
      <c r="V69" s="115"/>
      <c r="W69" s="115"/>
      <c r="X69" s="115"/>
      <c r="Y69" s="115"/>
      <c r="Z69" s="115"/>
      <c r="AA69" s="115"/>
    </row>
    <row r="70" spans="1:27" s="146" customFormat="1">
      <c r="A70" s="359"/>
      <c r="B70" s="360"/>
      <c r="C70" s="87"/>
      <c r="D70" s="361"/>
      <c r="E70" s="396"/>
      <c r="F70" s="396"/>
      <c r="G70" s="396"/>
      <c r="H70" s="396"/>
      <c r="I70" s="562"/>
      <c r="J70" s="563"/>
      <c r="K70" s="362"/>
      <c r="L70" s="363"/>
      <c r="M70" s="396"/>
      <c r="N70" s="364"/>
      <c r="O70" s="365"/>
      <c r="P70" s="115"/>
      <c r="Q70" s="115"/>
      <c r="R70" s="115"/>
      <c r="S70" s="115"/>
      <c r="T70" s="115"/>
      <c r="U70" s="115"/>
      <c r="V70" s="115"/>
      <c r="W70" s="115"/>
      <c r="X70" s="115"/>
      <c r="Y70" s="115"/>
      <c r="Z70" s="115"/>
      <c r="AA70" s="115"/>
    </row>
    <row r="71" spans="1:27" s="146" customFormat="1">
      <c r="A71" s="359"/>
      <c r="B71" s="360"/>
      <c r="C71" s="87"/>
      <c r="D71" s="361"/>
      <c r="E71" s="396"/>
      <c r="F71" s="396"/>
      <c r="G71" s="396"/>
      <c r="H71" s="396"/>
      <c r="I71" s="562"/>
      <c r="J71" s="563"/>
      <c r="K71" s="362"/>
      <c r="L71" s="363"/>
      <c r="M71" s="396"/>
      <c r="N71" s="364"/>
      <c r="O71" s="365"/>
      <c r="P71" s="115"/>
      <c r="Q71" s="115"/>
      <c r="R71" s="115"/>
      <c r="S71" s="115"/>
      <c r="T71" s="115"/>
      <c r="U71" s="115"/>
      <c r="V71" s="115"/>
      <c r="W71" s="115"/>
      <c r="X71" s="115"/>
      <c r="Y71" s="115"/>
      <c r="Z71" s="115"/>
      <c r="AA71" s="115"/>
    </row>
    <row r="72" spans="1:27" s="146" customFormat="1">
      <c r="A72" s="359"/>
      <c r="B72" s="360"/>
      <c r="C72" s="87"/>
      <c r="D72" s="361"/>
      <c r="E72" s="396"/>
      <c r="F72" s="396"/>
      <c r="G72" s="396"/>
      <c r="H72" s="396"/>
      <c r="I72" s="562"/>
      <c r="J72" s="563"/>
      <c r="K72" s="362"/>
      <c r="L72" s="363"/>
      <c r="M72" s="396"/>
      <c r="N72" s="364"/>
      <c r="O72" s="365"/>
      <c r="P72" s="115"/>
      <c r="Q72" s="115"/>
      <c r="R72" s="115"/>
      <c r="S72" s="115"/>
      <c r="T72" s="115"/>
      <c r="U72" s="115"/>
      <c r="V72" s="115"/>
      <c r="W72" s="115"/>
      <c r="X72" s="115"/>
      <c r="Y72" s="115"/>
      <c r="Z72" s="115"/>
      <c r="AA72" s="115"/>
    </row>
    <row r="73" spans="1:27" s="146" customFormat="1">
      <c r="A73" s="359"/>
      <c r="B73" s="360"/>
      <c r="C73" s="87"/>
      <c r="D73" s="361"/>
      <c r="E73" s="396"/>
      <c r="F73" s="396"/>
      <c r="G73" s="396"/>
      <c r="H73" s="396"/>
      <c r="I73" s="562"/>
      <c r="J73" s="563"/>
      <c r="K73" s="362"/>
      <c r="L73" s="363"/>
      <c r="M73" s="396"/>
      <c r="N73" s="364"/>
      <c r="O73" s="365"/>
      <c r="P73" s="115"/>
      <c r="Q73" s="115"/>
      <c r="R73" s="115"/>
      <c r="S73" s="115"/>
      <c r="T73" s="115"/>
      <c r="U73" s="115"/>
      <c r="V73" s="115"/>
      <c r="W73" s="115"/>
      <c r="X73" s="115"/>
      <c r="Y73" s="115"/>
      <c r="Z73" s="115"/>
      <c r="AA73" s="115"/>
    </row>
    <row r="74" spans="1:27" s="146" customFormat="1">
      <c r="A74" s="359"/>
      <c r="B74" s="360"/>
      <c r="C74" s="87"/>
      <c r="D74" s="361"/>
      <c r="E74" s="396"/>
      <c r="F74" s="396"/>
      <c r="G74" s="396"/>
      <c r="H74" s="396"/>
      <c r="I74" s="562"/>
      <c r="J74" s="563"/>
      <c r="K74" s="362"/>
      <c r="L74" s="363"/>
      <c r="M74" s="396"/>
      <c r="N74" s="364"/>
      <c r="O74" s="365"/>
      <c r="P74" s="115"/>
      <c r="Q74" s="115"/>
      <c r="R74" s="115"/>
      <c r="S74" s="115"/>
      <c r="T74" s="115"/>
      <c r="U74" s="115"/>
      <c r="V74" s="115"/>
      <c r="W74" s="115"/>
      <c r="X74" s="115"/>
      <c r="Y74" s="115"/>
      <c r="Z74" s="115"/>
      <c r="AA74" s="115"/>
    </row>
    <row r="75" spans="1:27" s="146" customFormat="1">
      <c r="A75" s="359"/>
      <c r="B75" s="360"/>
      <c r="C75" s="87"/>
      <c r="D75" s="361"/>
      <c r="E75" s="396"/>
      <c r="F75" s="396"/>
      <c r="G75" s="396"/>
      <c r="H75" s="396"/>
      <c r="I75" s="562"/>
      <c r="J75" s="563"/>
      <c r="K75" s="362"/>
      <c r="L75" s="363"/>
      <c r="M75" s="396"/>
      <c r="N75" s="364"/>
      <c r="O75" s="365"/>
      <c r="P75" s="115"/>
      <c r="Q75" s="115"/>
      <c r="R75" s="115"/>
      <c r="S75" s="115"/>
      <c r="T75" s="115"/>
      <c r="U75" s="115"/>
      <c r="V75" s="115"/>
      <c r="W75" s="115"/>
      <c r="X75" s="115"/>
      <c r="Y75" s="115"/>
      <c r="Z75" s="115"/>
      <c r="AA75" s="115"/>
    </row>
    <row r="76" spans="1:27" s="146" customFormat="1">
      <c r="A76" s="359"/>
      <c r="B76" s="360"/>
      <c r="C76" s="87"/>
      <c r="D76" s="361"/>
      <c r="E76" s="396"/>
      <c r="F76" s="396"/>
      <c r="G76" s="396"/>
      <c r="H76" s="396"/>
      <c r="I76" s="562"/>
      <c r="J76" s="563"/>
      <c r="K76" s="362"/>
      <c r="L76" s="363"/>
      <c r="M76" s="396"/>
      <c r="N76" s="364"/>
      <c r="O76" s="365"/>
      <c r="P76" s="115"/>
      <c r="Q76" s="115"/>
      <c r="R76" s="115"/>
      <c r="S76" s="115"/>
      <c r="T76" s="115"/>
      <c r="U76" s="115"/>
      <c r="V76" s="115"/>
      <c r="W76" s="115"/>
      <c r="X76" s="115"/>
      <c r="Y76" s="115"/>
      <c r="Z76" s="115"/>
      <c r="AA76" s="115"/>
    </row>
    <row r="77" spans="1:27" s="146" customFormat="1">
      <c r="A77" s="359"/>
      <c r="B77" s="360"/>
      <c r="C77" s="87"/>
      <c r="D77" s="361"/>
      <c r="E77" s="396"/>
      <c r="F77" s="396"/>
      <c r="G77" s="396"/>
      <c r="H77" s="396"/>
      <c r="I77" s="562"/>
      <c r="J77" s="563"/>
      <c r="K77" s="362"/>
      <c r="L77" s="363"/>
      <c r="M77" s="396"/>
      <c r="N77" s="364"/>
      <c r="O77" s="365"/>
      <c r="P77" s="115"/>
      <c r="Q77" s="115"/>
      <c r="R77" s="115"/>
      <c r="S77" s="115"/>
      <c r="T77" s="115"/>
      <c r="U77" s="115"/>
      <c r="V77" s="115"/>
      <c r="W77" s="115"/>
      <c r="X77" s="115"/>
      <c r="Y77" s="115"/>
      <c r="Z77" s="115"/>
      <c r="AA77" s="115"/>
    </row>
    <row r="78" spans="1:27" s="146" customFormat="1">
      <c r="A78" s="359"/>
      <c r="B78" s="360"/>
      <c r="C78" s="87"/>
      <c r="D78" s="361"/>
      <c r="E78" s="396"/>
      <c r="F78" s="396"/>
      <c r="G78" s="396"/>
      <c r="H78" s="396"/>
      <c r="I78" s="562"/>
      <c r="J78" s="563"/>
      <c r="K78" s="362"/>
      <c r="L78" s="363"/>
      <c r="M78" s="396"/>
      <c r="N78" s="364"/>
      <c r="O78" s="365"/>
      <c r="P78" s="115"/>
      <c r="Q78" s="115"/>
      <c r="R78" s="115"/>
      <c r="S78" s="115"/>
      <c r="T78" s="115"/>
      <c r="U78" s="115"/>
      <c r="V78" s="115"/>
      <c r="W78" s="115"/>
      <c r="X78" s="115"/>
      <c r="Y78" s="115"/>
      <c r="Z78" s="115"/>
      <c r="AA78" s="115"/>
    </row>
    <row r="79" spans="1:27" s="146" customFormat="1">
      <c r="A79" s="359"/>
      <c r="B79" s="360"/>
      <c r="C79" s="87"/>
      <c r="D79" s="361"/>
      <c r="E79" s="396"/>
      <c r="F79" s="396"/>
      <c r="G79" s="396"/>
      <c r="H79" s="396"/>
      <c r="I79" s="562"/>
      <c r="J79" s="563"/>
      <c r="K79" s="362"/>
      <c r="L79" s="363"/>
      <c r="M79" s="396"/>
      <c r="N79" s="364"/>
      <c r="O79" s="365"/>
      <c r="P79" s="115"/>
      <c r="Q79" s="115"/>
      <c r="R79" s="115"/>
      <c r="S79" s="115"/>
      <c r="T79" s="115"/>
      <c r="U79" s="115"/>
      <c r="V79" s="115"/>
      <c r="W79" s="115"/>
      <c r="X79" s="115"/>
      <c r="Y79" s="115"/>
      <c r="Z79" s="115"/>
      <c r="AA79" s="115"/>
    </row>
    <row r="80" spans="1:27" s="146" customFormat="1">
      <c r="A80" s="359"/>
      <c r="B80" s="360"/>
      <c r="C80" s="87"/>
      <c r="D80" s="361"/>
      <c r="E80" s="396"/>
      <c r="F80" s="396"/>
      <c r="G80" s="396"/>
      <c r="H80" s="396"/>
      <c r="I80" s="562"/>
      <c r="J80" s="563"/>
      <c r="K80" s="362"/>
      <c r="L80" s="363"/>
      <c r="M80" s="396"/>
      <c r="N80" s="364"/>
      <c r="O80" s="36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</row>
    <row r="81" spans="1:27" s="146" customFormat="1">
      <c r="A81" s="359"/>
      <c r="B81" s="360"/>
      <c r="C81" s="87"/>
      <c r="D81" s="361"/>
      <c r="E81" s="396"/>
      <c r="F81" s="396"/>
      <c r="G81" s="396"/>
      <c r="H81" s="396"/>
      <c r="I81" s="562"/>
      <c r="J81" s="563"/>
      <c r="K81" s="362"/>
      <c r="L81" s="363"/>
      <c r="M81" s="396"/>
      <c r="N81" s="364"/>
      <c r="O81" s="365"/>
      <c r="P81" s="115"/>
      <c r="Q81" s="115"/>
      <c r="R81" s="115"/>
      <c r="S81" s="115"/>
      <c r="T81" s="115"/>
      <c r="U81" s="115"/>
      <c r="V81" s="115"/>
      <c r="W81" s="115"/>
      <c r="X81" s="115"/>
      <c r="Y81" s="115"/>
      <c r="Z81" s="115"/>
      <c r="AA81" s="115"/>
    </row>
    <row r="82" spans="1:27" s="146" customFormat="1">
      <c r="A82" s="359"/>
      <c r="B82" s="360"/>
      <c r="C82" s="87"/>
      <c r="D82" s="361"/>
      <c r="E82" s="396"/>
      <c r="F82" s="396"/>
      <c r="G82" s="396"/>
      <c r="H82" s="396"/>
      <c r="I82" s="562"/>
      <c r="J82" s="563"/>
      <c r="K82" s="362"/>
      <c r="L82" s="363"/>
      <c r="M82" s="396"/>
      <c r="N82" s="364"/>
      <c r="O82" s="365"/>
      <c r="P82" s="115"/>
      <c r="Q82" s="115"/>
      <c r="R82" s="115"/>
      <c r="S82" s="115"/>
      <c r="T82" s="115"/>
      <c r="U82" s="115"/>
      <c r="V82" s="115"/>
      <c r="W82" s="115"/>
      <c r="X82" s="115"/>
      <c r="Y82" s="115"/>
      <c r="Z82" s="115"/>
      <c r="AA82" s="115"/>
    </row>
    <row r="83" spans="1:27" s="146" customFormat="1">
      <c r="A83" s="359"/>
      <c r="B83" s="360"/>
      <c r="C83" s="87"/>
      <c r="D83" s="361"/>
      <c r="E83" s="396"/>
      <c r="F83" s="396"/>
      <c r="G83" s="396"/>
      <c r="H83" s="396"/>
      <c r="I83" s="562"/>
      <c r="J83" s="563"/>
      <c r="K83" s="362"/>
      <c r="L83" s="363"/>
      <c r="M83" s="396"/>
      <c r="N83" s="364"/>
      <c r="O83" s="365"/>
      <c r="P83" s="115"/>
      <c r="Q83" s="115"/>
      <c r="R83" s="115"/>
      <c r="S83" s="115"/>
      <c r="T83" s="115"/>
      <c r="U83" s="115"/>
      <c r="V83" s="115"/>
      <c r="W83" s="115"/>
      <c r="X83" s="115"/>
      <c r="Y83" s="115"/>
      <c r="Z83" s="115"/>
      <c r="AA83" s="115"/>
    </row>
    <row r="84" spans="1:27" s="146" customFormat="1">
      <c r="A84" s="359"/>
      <c r="B84" s="360"/>
      <c r="C84" s="87"/>
      <c r="D84" s="361"/>
      <c r="E84" s="396"/>
      <c r="F84" s="396"/>
      <c r="G84" s="396"/>
      <c r="H84" s="396"/>
      <c r="I84" s="562"/>
      <c r="J84" s="563"/>
      <c r="K84" s="362"/>
      <c r="L84" s="363"/>
      <c r="M84" s="396"/>
      <c r="N84" s="364"/>
      <c r="O84" s="365"/>
      <c r="P84" s="115"/>
      <c r="Q84" s="115"/>
      <c r="R84" s="115"/>
      <c r="S84" s="115"/>
      <c r="T84" s="115"/>
      <c r="U84" s="115"/>
      <c r="V84" s="115"/>
      <c r="W84" s="115"/>
      <c r="X84" s="115"/>
      <c r="Y84" s="115"/>
      <c r="Z84" s="115"/>
      <c r="AA84" s="115"/>
    </row>
    <row r="85" spans="1:27" s="146" customFormat="1">
      <c r="A85" s="359"/>
      <c r="B85" s="360"/>
      <c r="C85" s="87"/>
      <c r="D85" s="361"/>
      <c r="E85" s="396"/>
      <c r="F85" s="396"/>
      <c r="G85" s="396"/>
      <c r="H85" s="396"/>
      <c r="I85" s="562"/>
      <c r="J85" s="563"/>
      <c r="K85" s="362"/>
      <c r="L85" s="363"/>
      <c r="M85" s="396"/>
      <c r="N85" s="364"/>
      <c r="O85" s="36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</row>
    <row r="86" spans="1:27" s="146" customFormat="1">
      <c r="A86" s="359"/>
      <c r="B86" s="360"/>
      <c r="C86" s="87"/>
      <c r="D86" s="361"/>
      <c r="E86" s="396"/>
      <c r="F86" s="396"/>
      <c r="G86" s="396"/>
      <c r="H86" s="396"/>
      <c r="I86" s="562"/>
      <c r="J86" s="563"/>
      <c r="K86" s="362"/>
      <c r="L86" s="363"/>
      <c r="M86" s="396"/>
      <c r="N86" s="364"/>
      <c r="O86" s="365"/>
      <c r="P86" s="115"/>
      <c r="Q86" s="115"/>
      <c r="R86" s="115"/>
      <c r="S86" s="115"/>
      <c r="T86" s="115"/>
      <c r="U86" s="115"/>
      <c r="V86" s="115"/>
      <c r="W86" s="115"/>
      <c r="X86" s="115"/>
      <c r="Y86" s="115"/>
      <c r="Z86" s="115"/>
      <c r="AA86" s="115"/>
    </row>
    <row r="87" spans="1:27" s="146" customFormat="1">
      <c r="A87" s="359"/>
      <c r="B87" s="360"/>
      <c r="C87" s="87"/>
      <c r="D87" s="361"/>
      <c r="E87" s="396"/>
      <c r="F87" s="396"/>
      <c r="G87" s="396"/>
      <c r="H87" s="396"/>
      <c r="I87" s="562"/>
      <c r="J87" s="563"/>
      <c r="K87" s="362"/>
      <c r="L87" s="363"/>
      <c r="M87" s="396"/>
      <c r="N87" s="364"/>
      <c r="O87" s="365"/>
      <c r="P87" s="115"/>
      <c r="Q87" s="115"/>
      <c r="R87" s="115"/>
      <c r="S87" s="115"/>
      <c r="T87" s="115"/>
      <c r="U87" s="115"/>
      <c r="V87" s="115"/>
      <c r="W87" s="115"/>
      <c r="X87" s="115"/>
      <c r="Y87" s="115"/>
      <c r="Z87" s="115"/>
      <c r="AA87" s="115"/>
    </row>
    <row r="88" spans="1:27" s="146" customFormat="1">
      <c r="A88" s="359"/>
      <c r="B88" s="360"/>
      <c r="C88" s="87"/>
      <c r="D88" s="361"/>
      <c r="E88" s="396"/>
      <c r="F88" s="396"/>
      <c r="G88" s="396"/>
      <c r="H88" s="396"/>
      <c r="I88" s="562"/>
      <c r="J88" s="563"/>
      <c r="K88" s="362"/>
      <c r="L88" s="363"/>
      <c r="M88" s="396"/>
      <c r="N88" s="364"/>
      <c r="O88" s="36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</row>
    <row r="89" spans="1:27" s="146" customFormat="1">
      <c r="A89" s="359"/>
      <c r="B89" s="360"/>
      <c r="C89" s="87"/>
      <c r="D89" s="361"/>
      <c r="E89" s="396"/>
      <c r="F89" s="396"/>
      <c r="G89" s="396"/>
      <c r="H89" s="396"/>
      <c r="I89" s="562"/>
      <c r="J89" s="563"/>
      <c r="K89" s="362"/>
      <c r="L89" s="363"/>
      <c r="M89" s="396"/>
      <c r="N89" s="364"/>
      <c r="O89" s="36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</row>
    <row r="90" spans="1:27" s="146" customFormat="1">
      <c r="A90" s="359"/>
      <c r="B90" s="360"/>
      <c r="C90" s="87"/>
      <c r="D90" s="361"/>
      <c r="E90" s="396"/>
      <c r="F90" s="396"/>
      <c r="G90" s="396"/>
      <c r="H90" s="396"/>
      <c r="I90" s="562"/>
      <c r="J90" s="563"/>
      <c r="K90" s="362"/>
      <c r="L90" s="363"/>
      <c r="M90" s="396"/>
      <c r="N90" s="364"/>
      <c r="O90" s="36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</row>
    <row r="91" spans="1:27" s="146" customFormat="1">
      <c r="A91" s="359"/>
      <c r="B91" s="360"/>
      <c r="C91" s="87"/>
      <c r="D91" s="361"/>
      <c r="E91" s="396"/>
      <c r="F91" s="396"/>
      <c r="G91" s="396"/>
      <c r="H91" s="396"/>
      <c r="I91" s="562"/>
      <c r="J91" s="563"/>
      <c r="K91" s="362"/>
      <c r="L91" s="363"/>
      <c r="M91" s="396"/>
      <c r="N91" s="364"/>
      <c r="O91" s="365"/>
      <c r="P91" s="115"/>
      <c r="Q91" s="115"/>
      <c r="R91" s="115"/>
      <c r="S91" s="115"/>
      <c r="T91" s="115"/>
      <c r="U91" s="115"/>
      <c r="V91" s="115"/>
      <c r="W91" s="115"/>
      <c r="X91" s="115"/>
      <c r="Y91" s="115"/>
      <c r="Z91" s="115"/>
      <c r="AA91" s="115"/>
    </row>
    <row r="92" spans="1:27" s="146" customFormat="1">
      <c r="A92" s="359"/>
      <c r="B92" s="360"/>
      <c r="C92" s="87"/>
      <c r="D92" s="361"/>
      <c r="E92" s="396"/>
      <c r="F92" s="396"/>
      <c r="G92" s="396"/>
      <c r="H92" s="396"/>
      <c r="I92" s="562"/>
      <c r="J92" s="563"/>
      <c r="K92" s="362"/>
      <c r="L92" s="363"/>
      <c r="M92" s="396"/>
      <c r="N92" s="364"/>
      <c r="O92" s="365"/>
      <c r="P92" s="115"/>
      <c r="Q92" s="115"/>
      <c r="R92" s="115"/>
      <c r="S92" s="115"/>
      <c r="T92" s="115"/>
      <c r="U92" s="115"/>
      <c r="V92" s="115"/>
      <c r="W92" s="115"/>
      <c r="X92" s="115"/>
      <c r="Y92" s="115"/>
      <c r="Z92" s="115"/>
      <c r="AA92" s="115"/>
    </row>
    <row r="93" spans="1:27" s="146" customFormat="1">
      <c r="A93" s="359"/>
      <c r="B93" s="360"/>
      <c r="C93" s="87"/>
      <c r="D93" s="361"/>
      <c r="E93" s="396"/>
      <c r="F93" s="396"/>
      <c r="G93" s="396"/>
      <c r="H93" s="396"/>
      <c r="I93" s="562"/>
      <c r="J93" s="563"/>
      <c r="K93" s="362"/>
      <c r="L93" s="363"/>
      <c r="M93" s="396"/>
      <c r="N93" s="364"/>
      <c r="O93" s="365"/>
      <c r="P93" s="115"/>
      <c r="Q93" s="115"/>
      <c r="R93" s="115"/>
      <c r="S93" s="115"/>
      <c r="T93" s="115"/>
      <c r="U93" s="115"/>
      <c r="V93" s="115"/>
      <c r="W93" s="115"/>
      <c r="X93" s="115"/>
      <c r="Y93" s="115"/>
      <c r="Z93" s="115"/>
      <c r="AA93" s="115"/>
    </row>
    <row r="94" spans="1:27" s="146" customFormat="1">
      <c r="A94" s="359"/>
      <c r="B94" s="360"/>
      <c r="C94" s="87"/>
      <c r="D94" s="361"/>
      <c r="E94" s="396"/>
      <c r="F94" s="396"/>
      <c r="G94" s="396"/>
      <c r="H94" s="396"/>
      <c r="I94" s="562"/>
      <c r="J94" s="563"/>
      <c r="K94" s="362"/>
      <c r="L94" s="363"/>
      <c r="M94" s="396"/>
      <c r="N94" s="364"/>
      <c r="O94" s="365"/>
      <c r="P94" s="115"/>
      <c r="Q94" s="115"/>
      <c r="R94" s="115"/>
      <c r="S94" s="115"/>
      <c r="T94" s="115"/>
      <c r="U94" s="115"/>
      <c r="V94" s="115"/>
      <c r="W94" s="115"/>
      <c r="X94" s="115"/>
      <c r="Y94" s="115"/>
      <c r="Z94" s="115"/>
      <c r="AA94" s="115"/>
    </row>
    <row r="95" spans="1:27" s="146" customFormat="1">
      <c r="A95" s="359"/>
      <c r="B95" s="360"/>
      <c r="C95" s="87"/>
      <c r="D95" s="361"/>
      <c r="E95" s="396"/>
      <c r="F95" s="396"/>
      <c r="G95" s="396"/>
      <c r="H95" s="396"/>
      <c r="I95" s="562"/>
      <c r="J95" s="563"/>
      <c r="K95" s="362"/>
      <c r="L95" s="363"/>
      <c r="M95" s="396"/>
      <c r="N95" s="364"/>
      <c r="O95" s="365"/>
      <c r="P95" s="115"/>
      <c r="Q95" s="115"/>
      <c r="R95" s="115"/>
      <c r="S95" s="115"/>
      <c r="T95" s="115"/>
      <c r="U95" s="115"/>
      <c r="V95" s="115"/>
      <c r="W95" s="115"/>
      <c r="X95" s="115"/>
      <c r="Y95" s="115"/>
      <c r="Z95" s="115"/>
      <c r="AA95" s="115"/>
    </row>
    <row r="96" spans="1:27" s="146" customFormat="1">
      <c r="A96" s="359"/>
      <c r="B96" s="360"/>
      <c r="C96" s="87"/>
      <c r="D96" s="361"/>
      <c r="E96" s="396"/>
      <c r="F96" s="396"/>
      <c r="G96" s="396"/>
      <c r="H96" s="396"/>
      <c r="I96" s="562"/>
      <c r="J96" s="563"/>
      <c r="K96" s="362"/>
      <c r="L96" s="363"/>
      <c r="M96" s="396"/>
      <c r="N96" s="364"/>
      <c r="O96" s="365"/>
      <c r="P96" s="115"/>
      <c r="Q96" s="115"/>
      <c r="R96" s="115"/>
      <c r="S96" s="115"/>
      <c r="T96" s="115"/>
      <c r="U96" s="115"/>
      <c r="V96" s="115"/>
      <c r="W96" s="115"/>
      <c r="X96" s="115"/>
      <c r="Y96" s="115"/>
      <c r="Z96" s="115"/>
      <c r="AA96" s="115"/>
    </row>
    <row r="97" spans="1:27" s="146" customFormat="1">
      <c r="A97" s="359"/>
      <c r="B97" s="360"/>
      <c r="C97" s="87"/>
      <c r="D97" s="361"/>
      <c r="E97" s="396"/>
      <c r="F97" s="396"/>
      <c r="G97" s="396"/>
      <c r="H97" s="396"/>
      <c r="I97" s="562"/>
      <c r="J97" s="563"/>
      <c r="K97" s="362"/>
      <c r="L97" s="363"/>
      <c r="M97" s="396"/>
      <c r="N97" s="364"/>
      <c r="O97" s="365"/>
      <c r="P97" s="115"/>
      <c r="Q97" s="115"/>
      <c r="R97" s="115"/>
      <c r="S97" s="115"/>
      <c r="T97" s="115"/>
      <c r="U97" s="115"/>
      <c r="V97" s="115"/>
      <c r="W97" s="115"/>
      <c r="X97" s="115"/>
      <c r="Y97" s="115"/>
      <c r="Z97" s="115"/>
      <c r="AA97" s="115"/>
    </row>
    <row r="98" spans="1:27" s="146" customFormat="1">
      <c r="A98" s="359"/>
      <c r="B98" s="360"/>
      <c r="C98" s="87"/>
      <c r="D98" s="361"/>
      <c r="E98" s="396"/>
      <c r="F98" s="396"/>
      <c r="G98" s="396"/>
      <c r="H98" s="396"/>
      <c r="I98" s="562"/>
      <c r="J98" s="563"/>
      <c r="K98" s="362"/>
      <c r="L98" s="363"/>
      <c r="M98" s="396"/>
      <c r="N98" s="364"/>
      <c r="O98" s="36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  <c r="AA98" s="115"/>
    </row>
    <row r="99" spans="1:27" s="146" customFormat="1">
      <c r="A99" s="359"/>
      <c r="B99" s="360"/>
      <c r="C99" s="87"/>
      <c r="D99" s="361"/>
      <c r="E99" s="396"/>
      <c r="F99" s="396"/>
      <c r="G99" s="396"/>
      <c r="H99" s="396"/>
      <c r="I99" s="562"/>
      <c r="J99" s="563"/>
      <c r="K99" s="362"/>
      <c r="L99" s="363"/>
      <c r="M99" s="396"/>
      <c r="N99" s="364"/>
      <c r="O99" s="36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  <c r="AA99" s="115"/>
    </row>
    <row r="100" spans="1:27" s="146" customFormat="1">
      <c r="A100" s="359"/>
      <c r="B100" s="360"/>
      <c r="C100" s="87"/>
      <c r="D100" s="361"/>
      <c r="E100" s="396"/>
      <c r="F100" s="396"/>
      <c r="G100" s="396"/>
      <c r="H100" s="396"/>
      <c r="I100" s="562"/>
      <c r="J100" s="563"/>
      <c r="K100" s="362"/>
      <c r="L100" s="363"/>
      <c r="M100" s="396"/>
      <c r="N100" s="364"/>
      <c r="O100" s="36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  <c r="AA100" s="115"/>
    </row>
    <row r="101" spans="1:27" s="146" customFormat="1">
      <c r="A101" s="359"/>
      <c r="B101" s="360"/>
      <c r="C101" s="87"/>
      <c r="D101" s="361"/>
      <c r="E101" s="396"/>
      <c r="F101" s="396"/>
      <c r="G101" s="396"/>
      <c r="H101" s="396"/>
      <c r="I101" s="562"/>
      <c r="J101" s="563"/>
      <c r="K101" s="362"/>
      <c r="L101" s="363"/>
      <c r="M101" s="396"/>
      <c r="N101" s="364"/>
      <c r="O101" s="36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  <c r="AA101" s="115"/>
    </row>
    <row r="102" spans="1:27" s="146" customFormat="1">
      <c r="A102" s="359"/>
      <c r="B102" s="360"/>
      <c r="C102" s="87"/>
      <c r="D102" s="361"/>
      <c r="E102" s="396"/>
      <c r="F102" s="396"/>
      <c r="G102" s="396"/>
      <c r="H102" s="396"/>
      <c r="I102" s="562"/>
      <c r="J102" s="563"/>
      <c r="K102" s="362"/>
      <c r="L102" s="363"/>
      <c r="M102" s="396"/>
      <c r="N102" s="364"/>
      <c r="O102" s="36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</row>
    <row r="103" spans="1:27" s="146" customFormat="1">
      <c r="A103" s="359"/>
      <c r="B103" s="360"/>
      <c r="C103" s="87"/>
      <c r="D103" s="361"/>
      <c r="E103" s="396"/>
      <c r="F103" s="396"/>
      <c r="G103" s="396"/>
      <c r="H103" s="396"/>
      <c r="I103" s="562"/>
      <c r="J103" s="563"/>
      <c r="K103" s="362"/>
      <c r="L103" s="363"/>
      <c r="M103" s="396"/>
      <c r="N103" s="364"/>
      <c r="O103" s="36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  <c r="AA103" s="115"/>
    </row>
    <row r="104" spans="1:27" s="146" customFormat="1">
      <c r="A104" s="359"/>
      <c r="B104" s="360"/>
      <c r="C104" s="87"/>
      <c r="D104" s="361"/>
      <c r="E104" s="396"/>
      <c r="F104" s="396"/>
      <c r="G104" s="396"/>
      <c r="H104" s="396"/>
      <c r="I104" s="562"/>
      <c r="J104" s="563"/>
      <c r="K104" s="362"/>
      <c r="L104" s="363"/>
      <c r="M104" s="396"/>
      <c r="N104" s="364"/>
      <c r="O104" s="365"/>
      <c r="P104" s="115"/>
      <c r="Q104" s="115"/>
      <c r="R104" s="115"/>
      <c r="S104" s="115"/>
      <c r="T104" s="115"/>
      <c r="U104" s="115"/>
      <c r="V104" s="115"/>
      <c r="W104" s="115"/>
      <c r="X104" s="115"/>
      <c r="Y104" s="115"/>
      <c r="Z104" s="115"/>
      <c r="AA104" s="115"/>
    </row>
    <row r="105" spans="1:27" s="146" customFormat="1">
      <c r="A105" s="359"/>
      <c r="B105" s="360"/>
      <c r="C105" s="87"/>
      <c r="D105" s="361"/>
      <c r="E105" s="396"/>
      <c r="F105" s="396"/>
      <c r="G105" s="396"/>
      <c r="H105" s="396"/>
      <c r="I105" s="562"/>
      <c r="J105" s="563"/>
      <c r="K105" s="362"/>
      <c r="L105" s="363"/>
      <c r="M105" s="396"/>
      <c r="N105" s="364"/>
      <c r="O105" s="36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  <c r="AA105" s="115"/>
    </row>
    <row r="106" spans="1:27" s="146" customFormat="1">
      <c r="A106" s="359"/>
      <c r="B106" s="360"/>
      <c r="C106" s="87"/>
      <c r="D106" s="361"/>
      <c r="E106" s="396"/>
      <c r="F106" s="396"/>
      <c r="G106" s="396"/>
      <c r="H106" s="396"/>
      <c r="I106" s="562"/>
      <c r="J106" s="563"/>
      <c r="K106" s="362"/>
      <c r="L106" s="363"/>
      <c r="M106" s="396"/>
      <c r="N106" s="364"/>
      <c r="O106" s="365"/>
      <c r="P106" s="115"/>
      <c r="Q106" s="115"/>
      <c r="R106" s="115"/>
      <c r="S106" s="115"/>
      <c r="T106" s="115"/>
      <c r="U106" s="115"/>
      <c r="V106" s="115"/>
      <c r="W106" s="115"/>
      <c r="X106" s="115"/>
      <c r="Y106" s="115"/>
      <c r="Z106" s="115"/>
      <c r="AA106" s="115"/>
    </row>
    <row r="107" spans="1:27" s="146" customFormat="1">
      <c r="A107" s="359"/>
      <c r="B107" s="360"/>
      <c r="C107" s="87"/>
      <c r="D107" s="361"/>
      <c r="E107" s="396"/>
      <c r="F107" s="396"/>
      <c r="G107" s="396"/>
      <c r="H107" s="396"/>
      <c r="I107" s="562"/>
      <c r="J107" s="563"/>
      <c r="K107" s="362"/>
      <c r="L107" s="363"/>
      <c r="M107" s="396"/>
      <c r="N107" s="364"/>
      <c r="O107" s="36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  <c r="AA107" s="115"/>
    </row>
    <row r="108" spans="1:27" s="146" customFormat="1">
      <c r="A108" s="359"/>
      <c r="B108" s="360"/>
      <c r="C108" s="87"/>
      <c r="D108" s="361"/>
      <c r="E108" s="396"/>
      <c r="F108" s="396"/>
      <c r="G108" s="396"/>
      <c r="H108" s="396"/>
      <c r="I108" s="562"/>
      <c r="J108" s="563"/>
      <c r="K108" s="362"/>
      <c r="L108" s="363"/>
      <c r="M108" s="396"/>
      <c r="N108" s="364"/>
      <c r="O108" s="365"/>
      <c r="P108" s="115"/>
      <c r="Q108" s="115"/>
      <c r="R108" s="115"/>
      <c r="S108" s="115"/>
      <c r="T108" s="115"/>
      <c r="U108" s="115"/>
      <c r="V108" s="115"/>
      <c r="W108" s="115"/>
      <c r="X108" s="115"/>
      <c r="Y108" s="115"/>
      <c r="Z108" s="115"/>
      <c r="AA108" s="115"/>
    </row>
    <row r="109" spans="1:27" s="146" customFormat="1">
      <c r="A109" s="359"/>
      <c r="B109" s="360"/>
      <c r="C109" s="87"/>
      <c r="D109" s="361"/>
      <c r="E109" s="396"/>
      <c r="F109" s="396"/>
      <c r="G109" s="396"/>
      <c r="H109" s="396"/>
      <c r="I109" s="562"/>
      <c r="J109" s="563"/>
      <c r="K109" s="362"/>
      <c r="L109" s="363"/>
      <c r="M109" s="396"/>
      <c r="N109" s="364"/>
      <c r="O109" s="365"/>
      <c r="P109" s="115"/>
      <c r="Q109" s="115"/>
      <c r="R109" s="115"/>
      <c r="S109" s="115"/>
      <c r="T109" s="115"/>
      <c r="U109" s="115"/>
      <c r="V109" s="115"/>
      <c r="W109" s="115"/>
      <c r="X109" s="115"/>
      <c r="Y109" s="115"/>
      <c r="Z109" s="115"/>
      <c r="AA109" s="115"/>
    </row>
    <row r="110" spans="1:27" s="146" customFormat="1">
      <c r="A110" s="359"/>
      <c r="B110" s="360"/>
      <c r="C110" s="87"/>
      <c r="D110" s="361"/>
      <c r="E110" s="396"/>
      <c r="F110" s="396"/>
      <c r="G110" s="396"/>
      <c r="H110" s="396"/>
      <c r="I110" s="562"/>
      <c r="J110" s="563"/>
      <c r="K110" s="362"/>
      <c r="L110" s="363"/>
      <c r="M110" s="396"/>
      <c r="N110" s="364"/>
      <c r="O110" s="365"/>
      <c r="P110" s="115"/>
      <c r="Q110" s="115"/>
      <c r="R110" s="115"/>
      <c r="S110" s="115"/>
      <c r="T110" s="115"/>
      <c r="U110" s="115"/>
      <c r="V110" s="115"/>
      <c r="W110" s="115"/>
      <c r="X110" s="115"/>
      <c r="Y110" s="115"/>
      <c r="Z110" s="115"/>
      <c r="AA110" s="115"/>
    </row>
    <row r="111" spans="1:27" s="146" customFormat="1">
      <c r="A111" s="359"/>
      <c r="B111" s="360"/>
      <c r="C111" s="87"/>
      <c r="D111" s="361"/>
      <c r="E111" s="396"/>
      <c r="F111" s="396"/>
      <c r="G111" s="396"/>
      <c r="H111" s="396"/>
      <c r="I111" s="562"/>
      <c r="J111" s="563"/>
      <c r="K111" s="362"/>
      <c r="L111" s="363"/>
      <c r="M111" s="396"/>
      <c r="N111" s="364"/>
      <c r="O111" s="365"/>
      <c r="P111" s="115"/>
      <c r="Q111" s="115"/>
      <c r="R111" s="115"/>
      <c r="S111" s="115"/>
      <c r="T111" s="115"/>
      <c r="U111" s="115"/>
      <c r="V111" s="115"/>
      <c r="W111" s="115"/>
      <c r="X111" s="115"/>
      <c r="Y111" s="115"/>
      <c r="Z111" s="115"/>
      <c r="AA111" s="115"/>
    </row>
    <row r="112" spans="1:27" s="146" customFormat="1">
      <c r="A112" s="359"/>
      <c r="B112" s="360"/>
      <c r="C112" s="87"/>
      <c r="D112" s="361"/>
      <c r="E112" s="396"/>
      <c r="F112" s="396"/>
      <c r="G112" s="396"/>
      <c r="H112" s="396"/>
      <c r="I112" s="562"/>
      <c r="J112" s="563"/>
      <c r="K112" s="362"/>
      <c r="L112" s="363"/>
      <c r="M112" s="396"/>
      <c r="N112" s="364"/>
      <c r="O112" s="365"/>
      <c r="P112" s="115"/>
      <c r="Q112" s="115"/>
      <c r="R112" s="115"/>
      <c r="S112" s="115"/>
      <c r="T112" s="115"/>
      <c r="U112" s="115"/>
      <c r="V112" s="115"/>
      <c r="W112" s="115"/>
      <c r="X112" s="115"/>
      <c r="Y112" s="115"/>
      <c r="Z112" s="115"/>
      <c r="AA112" s="115"/>
    </row>
    <row r="113" spans="1:27" s="146" customFormat="1">
      <c r="A113" s="359"/>
      <c r="B113" s="360"/>
      <c r="C113" s="87"/>
      <c r="D113" s="361"/>
      <c r="E113" s="396"/>
      <c r="F113" s="396"/>
      <c r="G113" s="396"/>
      <c r="H113" s="396"/>
      <c r="I113" s="562"/>
      <c r="J113" s="563"/>
      <c r="K113" s="362"/>
      <c r="L113" s="363"/>
      <c r="M113" s="396"/>
      <c r="N113" s="364"/>
      <c r="O113" s="36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  <c r="AA113" s="115"/>
    </row>
    <row r="114" spans="1:27" s="146" customFormat="1">
      <c r="A114" s="359"/>
      <c r="B114" s="360"/>
      <c r="C114" s="87"/>
      <c r="D114" s="361"/>
      <c r="E114" s="396"/>
      <c r="F114" s="396"/>
      <c r="G114" s="396"/>
      <c r="H114" s="396"/>
      <c r="I114" s="562"/>
      <c r="J114" s="563"/>
      <c r="K114" s="362"/>
      <c r="L114" s="363"/>
      <c r="M114" s="396"/>
      <c r="N114" s="364"/>
      <c r="O114" s="365"/>
      <c r="P114" s="115"/>
      <c r="Q114" s="115"/>
      <c r="R114" s="115"/>
      <c r="S114" s="115"/>
      <c r="T114" s="115"/>
      <c r="U114" s="115"/>
      <c r="V114" s="115"/>
      <c r="W114" s="115"/>
      <c r="X114" s="115"/>
      <c r="Y114" s="115"/>
      <c r="Z114" s="115"/>
      <c r="AA114" s="115"/>
    </row>
    <row r="115" spans="1:27" s="146" customFormat="1">
      <c r="A115" s="359"/>
      <c r="B115" s="360"/>
      <c r="C115" s="87"/>
      <c r="D115" s="361"/>
      <c r="E115" s="396"/>
      <c r="F115" s="396"/>
      <c r="G115" s="396"/>
      <c r="H115" s="396"/>
      <c r="I115" s="562"/>
      <c r="J115" s="563"/>
      <c r="K115" s="362"/>
      <c r="L115" s="363"/>
      <c r="M115" s="396"/>
      <c r="N115" s="364"/>
      <c r="O115" s="365"/>
      <c r="P115" s="115"/>
      <c r="Q115" s="115"/>
      <c r="R115" s="115"/>
      <c r="S115" s="115"/>
      <c r="T115" s="115"/>
      <c r="U115" s="115"/>
      <c r="V115" s="115"/>
      <c r="W115" s="115"/>
      <c r="X115" s="115"/>
      <c r="Y115" s="115"/>
      <c r="Z115" s="115"/>
      <c r="AA115" s="115"/>
    </row>
    <row r="116" spans="1:27" s="146" customFormat="1">
      <c r="A116" s="359"/>
      <c r="B116" s="360"/>
      <c r="C116" s="87"/>
      <c r="D116" s="361"/>
      <c r="E116" s="396"/>
      <c r="F116" s="396"/>
      <c r="G116" s="396"/>
      <c r="H116" s="396"/>
      <c r="I116" s="562"/>
      <c r="J116" s="563"/>
      <c r="K116" s="362"/>
      <c r="L116" s="363"/>
      <c r="M116" s="396"/>
      <c r="N116" s="364"/>
      <c r="O116" s="365"/>
      <c r="P116" s="115"/>
      <c r="Q116" s="115"/>
      <c r="R116" s="115"/>
      <c r="S116" s="115"/>
      <c r="T116" s="115"/>
      <c r="U116" s="115"/>
      <c r="V116" s="115"/>
      <c r="W116" s="115"/>
      <c r="X116" s="115"/>
      <c r="Y116" s="115"/>
      <c r="Z116" s="115"/>
      <c r="AA116" s="115"/>
    </row>
    <row r="117" spans="1:27" s="146" customFormat="1">
      <c r="A117" s="359"/>
      <c r="B117" s="360"/>
      <c r="C117" s="87"/>
      <c r="D117" s="361"/>
      <c r="E117" s="396"/>
      <c r="F117" s="396"/>
      <c r="G117" s="396"/>
      <c r="H117" s="396"/>
      <c r="I117" s="562"/>
      <c r="J117" s="563"/>
      <c r="K117" s="362"/>
      <c r="L117" s="363"/>
      <c r="M117" s="396"/>
      <c r="N117" s="364"/>
      <c r="O117" s="36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  <c r="AA117" s="115"/>
    </row>
    <row r="118" spans="1:27" s="146" customFormat="1">
      <c r="A118" s="359"/>
      <c r="B118" s="360"/>
      <c r="C118" s="87"/>
      <c r="D118" s="361"/>
      <c r="E118" s="396"/>
      <c r="F118" s="396"/>
      <c r="G118" s="396"/>
      <c r="H118" s="396"/>
      <c r="I118" s="562"/>
      <c r="J118" s="563"/>
      <c r="K118" s="362"/>
      <c r="L118" s="363"/>
      <c r="M118" s="396"/>
      <c r="N118" s="364"/>
      <c r="O118" s="36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  <c r="AA118" s="115"/>
    </row>
    <row r="119" spans="1:27" s="146" customFormat="1">
      <c r="A119" s="359"/>
      <c r="B119" s="360"/>
      <c r="C119" s="87"/>
      <c r="D119" s="361"/>
      <c r="E119" s="396"/>
      <c r="F119" s="396"/>
      <c r="G119" s="396"/>
      <c r="H119" s="396"/>
      <c r="I119" s="562"/>
      <c r="J119" s="563"/>
      <c r="K119" s="362"/>
      <c r="L119" s="363"/>
      <c r="M119" s="396"/>
      <c r="N119" s="364"/>
      <c r="O119" s="36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  <c r="AA119" s="115"/>
    </row>
    <row r="120" spans="1:27" s="146" customFormat="1">
      <c r="A120" s="359"/>
      <c r="B120" s="360"/>
      <c r="C120" s="87"/>
      <c r="D120" s="361"/>
      <c r="E120" s="396"/>
      <c r="F120" s="396"/>
      <c r="G120" s="396"/>
      <c r="H120" s="396"/>
      <c r="I120" s="562"/>
      <c r="J120" s="563"/>
      <c r="K120" s="362"/>
      <c r="L120" s="363"/>
      <c r="M120" s="396"/>
      <c r="N120" s="364"/>
      <c r="O120" s="365"/>
      <c r="P120" s="115"/>
      <c r="Q120" s="115"/>
      <c r="R120" s="115"/>
      <c r="S120" s="115"/>
      <c r="T120" s="115"/>
      <c r="U120" s="115"/>
      <c r="V120" s="115"/>
      <c r="W120" s="115"/>
      <c r="X120" s="115"/>
      <c r="Y120" s="115"/>
      <c r="Z120" s="115"/>
      <c r="AA120" s="115"/>
    </row>
    <row r="121" spans="1:27" s="146" customFormat="1">
      <c r="A121" s="359"/>
      <c r="B121" s="360"/>
      <c r="C121" s="87"/>
      <c r="D121" s="361"/>
      <c r="E121" s="396"/>
      <c r="F121" s="396"/>
      <c r="G121" s="396"/>
      <c r="H121" s="396"/>
      <c r="I121" s="562"/>
      <c r="J121" s="563"/>
      <c r="K121" s="362"/>
      <c r="L121" s="363"/>
      <c r="M121" s="396"/>
      <c r="N121" s="364"/>
      <c r="O121" s="36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</row>
    <row r="122" spans="1:27" s="146" customFormat="1">
      <c r="A122" s="359"/>
      <c r="B122" s="360"/>
      <c r="C122" s="87"/>
      <c r="D122" s="361"/>
      <c r="E122" s="396"/>
      <c r="F122" s="396"/>
      <c r="G122" s="396"/>
      <c r="H122" s="396"/>
      <c r="I122" s="562"/>
      <c r="J122" s="563"/>
      <c r="K122" s="362"/>
      <c r="L122" s="363"/>
      <c r="M122" s="396"/>
      <c r="N122" s="364"/>
      <c r="O122" s="365"/>
      <c r="P122" s="115"/>
      <c r="Q122" s="115"/>
      <c r="R122" s="115"/>
      <c r="S122" s="115"/>
      <c r="T122" s="115"/>
      <c r="U122" s="115"/>
      <c r="V122" s="115"/>
      <c r="W122" s="115"/>
      <c r="X122" s="115"/>
      <c r="Y122" s="115"/>
      <c r="Z122" s="115"/>
      <c r="AA122" s="115"/>
    </row>
    <row r="123" spans="1:27" s="146" customFormat="1">
      <c r="A123" s="359"/>
      <c r="B123" s="360"/>
      <c r="C123" s="87"/>
      <c r="D123" s="361"/>
      <c r="E123" s="396"/>
      <c r="F123" s="396"/>
      <c r="G123" s="396"/>
      <c r="H123" s="396"/>
      <c r="I123" s="562"/>
      <c r="J123" s="563"/>
      <c r="K123" s="362"/>
      <c r="L123" s="363"/>
      <c r="M123" s="396"/>
      <c r="N123" s="364"/>
      <c r="O123" s="365"/>
      <c r="P123" s="115"/>
      <c r="Q123" s="115"/>
      <c r="R123" s="115"/>
      <c r="S123" s="115"/>
      <c r="T123" s="115"/>
      <c r="U123" s="115"/>
      <c r="V123" s="115"/>
      <c r="W123" s="115"/>
      <c r="X123" s="115"/>
      <c r="Y123" s="115"/>
      <c r="Z123" s="115"/>
      <c r="AA123" s="115"/>
    </row>
    <row r="124" spans="1:27" s="146" customFormat="1">
      <c r="A124" s="359"/>
      <c r="B124" s="360"/>
      <c r="C124" s="87"/>
      <c r="D124" s="361"/>
      <c r="E124" s="396"/>
      <c r="F124" s="396"/>
      <c r="G124" s="396"/>
      <c r="H124" s="396"/>
      <c r="I124" s="562"/>
      <c r="J124" s="563"/>
      <c r="K124" s="362"/>
      <c r="L124" s="363"/>
      <c r="M124" s="396"/>
      <c r="N124" s="364"/>
      <c r="O124" s="36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115"/>
      <c r="AA124" s="115"/>
    </row>
    <row r="125" spans="1:27" s="146" customFormat="1">
      <c r="A125" s="359"/>
      <c r="B125" s="360"/>
      <c r="C125" s="87"/>
      <c r="D125" s="361"/>
      <c r="E125" s="396"/>
      <c r="F125" s="396"/>
      <c r="G125" s="396"/>
      <c r="H125" s="396"/>
      <c r="I125" s="562"/>
      <c r="J125" s="563"/>
      <c r="K125" s="362"/>
      <c r="L125" s="363"/>
      <c r="M125" s="396"/>
      <c r="N125" s="364"/>
      <c r="O125" s="365"/>
      <c r="P125" s="115"/>
      <c r="Q125" s="115"/>
      <c r="R125" s="115"/>
      <c r="S125" s="115"/>
      <c r="T125" s="115"/>
      <c r="U125" s="115"/>
      <c r="V125" s="115"/>
      <c r="W125" s="115"/>
      <c r="X125" s="115"/>
      <c r="Y125" s="115"/>
      <c r="Z125" s="115"/>
      <c r="AA125" s="115"/>
    </row>
  </sheetData>
  <mergeCells count="124">
    <mergeCell ref="I122:J122"/>
    <mergeCell ref="I123:J123"/>
    <mergeCell ref="I124:J124"/>
    <mergeCell ref="I125:J125"/>
    <mergeCell ref="I117:J117"/>
    <mergeCell ref="I118:J118"/>
    <mergeCell ref="I119:J119"/>
    <mergeCell ref="I120:J120"/>
    <mergeCell ref="I121:J121"/>
    <mergeCell ref="I112:J112"/>
    <mergeCell ref="I113:J113"/>
    <mergeCell ref="I114:J114"/>
    <mergeCell ref="I115:J115"/>
    <mergeCell ref="I116:J116"/>
    <mergeCell ref="I107:J107"/>
    <mergeCell ref="I108:J108"/>
    <mergeCell ref="I109:J109"/>
    <mergeCell ref="I110:J110"/>
    <mergeCell ref="I111:J111"/>
    <mergeCell ref="I102:J102"/>
    <mergeCell ref="I103:J103"/>
    <mergeCell ref="I104:J104"/>
    <mergeCell ref="I105:J105"/>
    <mergeCell ref="I106:J106"/>
    <mergeCell ref="I97:J97"/>
    <mergeCell ref="I98:J98"/>
    <mergeCell ref="I99:J99"/>
    <mergeCell ref="I100:J100"/>
    <mergeCell ref="I101:J101"/>
    <mergeCell ref="I92:J92"/>
    <mergeCell ref="I93:J93"/>
    <mergeCell ref="I94:J94"/>
    <mergeCell ref="I95:J95"/>
    <mergeCell ref="I96:J96"/>
    <mergeCell ref="I87:J87"/>
    <mergeCell ref="I88:J88"/>
    <mergeCell ref="I89:J89"/>
    <mergeCell ref="I90:J90"/>
    <mergeCell ref="I91:J91"/>
    <mergeCell ref="I82:J82"/>
    <mergeCell ref="I83:J83"/>
    <mergeCell ref="I84:J84"/>
    <mergeCell ref="I85:J85"/>
    <mergeCell ref="I86:J86"/>
    <mergeCell ref="I77:J77"/>
    <mergeCell ref="I78:J78"/>
    <mergeCell ref="I79:J79"/>
    <mergeCell ref="I80:J80"/>
    <mergeCell ref="I81:J81"/>
    <mergeCell ref="I73:J73"/>
    <mergeCell ref="I74:J74"/>
    <mergeCell ref="I75:J75"/>
    <mergeCell ref="I76:J76"/>
    <mergeCell ref="I67:J67"/>
    <mergeCell ref="I68:J68"/>
    <mergeCell ref="I69:J69"/>
    <mergeCell ref="I70:J70"/>
    <mergeCell ref="I71:J71"/>
    <mergeCell ref="I64:J64"/>
    <mergeCell ref="I65:J65"/>
    <mergeCell ref="I66:J66"/>
    <mergeCell ref="I57:J57"/>
    <mergeCell ref="I58:J58"/>
    <mergeCell ref="I59:J59"/>
    <mergeCell ref="I60:J60"/>
    <mergeCell ref="I61:J61"/>
    <mergeCell ref="I72:J72"/>
    <mergeCell ref="I12:J12"/>
    <mergeCell ref="I32:J32"/>
    <mergeCell ref="I62:J62"/>
    <mergeCell ref="I63:J63"/>
    <mergeCell ref="I19:J19"/>
    <mergeCell ref="I30:J30"/>
    <mergeCell ref="I31:J31"/>
    <mergeCell ref="I29:J29"/>
    <mergeCell ref="I27:J27"/>
    <mergeCell ref="I34:J34"/>
    <mergeCell ref="I26:J26"/>
    <mergeCell ref="I38:J38"/>
    <mergeCell ref="I37:J37"/>
    <mergeCell ref="I36:J36"/>
    <mergeCell ref="I17:J17"/>
    <mergeCell ref="I28:J28"/>
    <mergeCell ref="I13:J13"/>
    <mergeCell ref="I16:J16"/>
    <mergeCell ref="I52:J52"/>
    <mergeCell ref="I53:J53"/>
    <mergeCell ref="I54:J54"/>
    <mergeCell ref="I55:J55"/>
    <mergeCell ref="I56:J56"/>
    <mergeCell ref="I14:J14"/>
    <mergeCell ref="I2:J2"/>
    <mergeCell ref="I11:J11"/>
    <mergeCell ref="I6:J6"/>
    <mergeCell ref="I8:J8"/>
    <mergeCell ref="I9:J9"/>
    <mergeCell ref="I10:J10"/>
    <mergeCell ref="I3:J3"/>
    <mergeCell ref="I4:J4"/>
    <mergeCell ref="I5:J5"/>
    <mergeCell ref="I7:J7"/>
    <mergeCell ref="I39:J39"/>
    <mergeCell ref="I40:J40"/>
    <mergeCell ref="I41:J41"/>
    <mergeCell ref="I42:J42"/>
    <mergeCell ref="I43:J43"/>
    <mergeCell ref="I51:J51"/>
    <mergeCell ref="I49:J49"/>
    <mergeCell ref="I44:J44"/>
    <mergeCell ref="I45:J45"/>
    <mergeCell ref="I46:J46"/>
    <mergeCell ref="I47:J47"/>
    <mergeCell ref="I48:J48"/>
    <mergeCell ref="I50:J50"/>
    <mergeCell ref="I35:J35"/>
    <mergeCell ref="I33:J33"/>
    <mergeCell ref="I20:J20"/>
    <mergeCell ref="I21:J21"/>
    <mergeCell ref="I18:J18"/>
    <mergeCell ref="I22:J22"/>
    <mergeCell ref="I23:J23"/>
    <mergeCell ref="I24:J24"/>
    <mergeCell ref="I15:J15"/>
    <mergeCell ref="I25:J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53"/>
  <sheetViews>
    <sheetView zoomScale="85" zoomScaleNormal="85" workbookViewId="0">
      <pane ySplit="10" topLeftCell="A11" activePane="bottomLeft" state="frozen"/>
      <selection activeCell="C16" sqref="C16"/>
      <selection pane="bottomLeft" activeCell="E20" sqref="E20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43129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87" t="s">
        <v>13</v>
      </c>
      <c r="B9" s="489" t="s">
        <v>2338</v>
      </c>
      <c r="C9" s="489" t="s">
        <v>14</v>
      </c>
      <c r="D9" s="117" t="s">
        <v>15</v>
      </c>
      <c r="E9" s="23" t="s">
        <v>16</v>
      </c>
      <c r="F9" s="484" t="s">
        <v>17</v>
      </c>
      <c r="G9" s="485"/>
      <c r="H9" s="486"/>
      <c r="I9" s="484" t="s">
        <v>18</v>
      </c>
      <c r="J9" s="485"/>
      <c r="K9" s="486"/>
      <c r="L9" s="23"/>
      <c r="M9" s="24"/>
      <c r="N9" s="24"/>
      <c r="O9" s="24"/>
    </row>
    <row r="10" spans="1:15" ht="59.25" customHeight="1">
      <c r="A10" s="488"/>
      <c r="B10" s="490" t="s">
        <v>2338</v>
      </c>
      <c r="C10" s="490"/>
      <c r="D10" s="118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370</v>
      </c>
      <c r="O10" s="76" t="s">
        <v>362</v>
      </c>
    </row>
    <row r="11" spans="1:15" ht="15">
      <c r="A11" s="136">
        <v>1</v>
      </c>
      <c r="B11" s="120" t="s">
        <v>2357</v>
      </c>
      <c r="C11" s="136" t="s">
        <v>29</v>
      </c>
      <c r="D11" s="139">
        <v>27374.25</v>
      </c>
      <c r="E11" s="139">
        <v>27393.866666666669</v>
      </c>
      <c r="F11" s="140">
        <v>27150.383333333339</v>
      </c>
      <c r="G11" s="140">
        <v>26926.51666666667</v>
      </c>
      <c r="H11" s="140">
        <v>26683.03333333334</v>
      </c>
      <c r="I11" s="140">
        <v>27617.733333333337</v>
      </c>
      <c r="J11" s="140">
        <v>27861.216666666667</v>
      </c>
      <c r="K11" s="140">
        <v>28085.083333333336</v>
      </c>
      <c r="L11" s="138">
        <v>27637.35</v>
      </c>
      <c r="M11" s="138">
        <v>27170</v>
      </c>
      <c r="N11" s="160">
        <v>2320880</v>
      </c>
      <c r="O11" s="161">
        <v>-0.31643123902875792</v>
      </c>
    </row>
    <row r="12" spans="1:15" ht="15">
      <c r="A12" s="136">
        <v>2</v>
      </c>
      <c r="B12" s="120" t="s">
        <v>2357</v>
      </c>
      <c r="C12" s="136" t="s">
        <v>28</v>
      </c>
      <c r="D12" s="141">
        <v>11062.6</v>
      </c>
      <c r="E12" s="141">
        <v>11071.216666666667</v>
      </c>
      <c r="F12" s="142">
        <v>11016.383333333335</v>
      </c>
      <c r="G12" s="142">
        <v>10970.166666666668</v>
      </c>
      <c r="H12" s="142">
        <v>10915.333333333336</v>
      </c>
      <c r="I12" s="142">
        <v>11117.433333333334</v>
      </c>
      <c r="J12" s="142">
        <v>11172.266666666666</v>
      </c>
      <c r="K12" s="142">
        <v>11218.483333333334</v>
      </c>
      <c r="L12" s="137">
        <v>11126.05</v>
      </c>
      <c r="M12" s="137">
        <v>11025</v>
      </c>
      <c r="N12" s="160">
        <v>25926900</v>
      </c>
      <c r="O12" s="161">
        <v>-0.29620241825314902</v>
      </c>
    </row>
    <row r="13" spans="1:15" ht="15">
      <c r="A13" s="136">
        <v>3</v>
      </c>
      <c r="B13" s="120" t="s">
        <v>2357</v>
      </c>
      <c r="C13" s="136" t="s">
        <v>2407</v>
      </c>
      <c r="D13" s="141">
        <v>2661.05</v>
      </c>
      <c r="E13" s="141">
        <v>887.01666666666677</v>
      </c>
      <c r="F13" s="142">
        <v>1774.0333333333335</v>
      </c>
      <c r="G13" s="142">
        <v>887.01666666666677</v>
      </c>
      <c r="H13" s="142">
        <v>1774.0333333333335</v>
      </c>
      <c r="I13" s="142">
        <v>1774.0333333333335</v>
      </c>
      <c r="J13" s="142">
        <v>887.01666666666677</v>
      </c>
      <c r="K13" s="142">
        <v>1774.0333333333335</v>
      </c>
      <c r="L13" s="137">
        <v>0</v>
      </c>
      <c r="M13" s="137">
        <v>0</v>
      </c>
      <c r="N13" s="160">
        <v>0</v>
      </c>
      <c r="O13" s="161">
        <v>0</v>
      </c>
    </row>
    <row r="14" spans="1:15" ht="15">
      <c r="A14" s="136">
        <v>4</v>
      </c>
      <c r="B14" s="120" t="s">
        <v>2357</v>
      </c>
      <c r="C14" s="136" t="s">
        <v>247</v>
      </c>
      <c r="D14" s="141">
        <v>3569.3</v>
      </c>
      <c r="E14" s="141">
        <v>1189.7666666666667</v>
      </c>
      <c r="F14" s="142">
        <v>2379.5333333333333</v>
      </c>
      <c r="G14" s="142">
        <v>1189.7666666666667</v>
      </c>
      <c r="H14" s="142">
        <v>2379.5333333333333</v>
      </c>
      <c r="I14" s="142">
        <v>2379.5333333333333</v>
      </c>
      <c r="J14" s="142">
        <v>1189.7666666666667</v>
      </c>
      <c r="K14" s="142">
        <v>2379.5333333333333</v>
      </c>
      <c r="L14" s="137">
        <v>0</v>
      </c>
      <c r="M14" s="137">
        <v>0</v>
      </c>
      <c r="N14" s="160">
        <v>0</v>
      </c>
      <c r="O14" s="161">
        <v>0</v>
      </c>
    </row>
    <row r="15" spans="1:15" ht="15">
      <c r="A15" s="136">
        <v>5</v>
      </c>
      <c r="B15" s="120" t="s">
        <v>2357</v>
      </c>
      <c r="C15" s="136" t="s">
        <v>248</v>
      </c>
      <c r="D15" s="141">
        <v>13144</v>
      </c>
      <c r="E15" s="141">
        <v>13153.666666666666</v>
      </c>
      <c r="F15" s="142">
        <v>13015.333333333332</v>
      </c>
      <c r="G15" s="142">
        <v>12886.666666666666</v>
      </c>
      <c r="H15" s="142">
        <v>12748.333333333332</v>
      </c>
      <c r="I15" s="142">
        <v>13282.333333333332</v>
      </c>
      <c r="J15" s="142">
        <v>13420.666666666664</v>
      </c>
      <c r="K15" s="142">
        <v>13549.333333333332</v>
      </c>
      <c r="L15" s="137">
        <v>13292</v>
      </c>
      <c r="M15" s="137">
        <v>13025</v>
      </c>
      <c r="N15" s="160">
        <v>29800</v>
      </c>
      <c r="O15" s="161">
        <v>-0.4258188824662813</v>
      </c>
    </row>
    <row r="16" spans="1:15" ht="15">
      <c r="A16" s="136">
        <v>6</v>
      </c>
      <c r="B16" s="120" t="s">
        <v>2357</v>
      </c>
      <c r="C16" s="136" t="s">
        <v>249</v>
      </c>
      <c r="D16" s="141">
        <v>5289.3</v>
      </c>
      <c r="E16" s="141">
        <v>1763.1000000000001</v>
      </c>
      <c r="F16" s="142">
        <v>3526.2000000000003</v>
      </c>
      <c r="G16" s="142">
        <v>1763.1000000000001</v>
      </c>
      <c r="H16" s="142">
        <v>3526.2000000000003</v>
      </c>
      <c r="I16" s="142">
        <v>3526.2000000000003</v>
      </c>
      <c r="J16" s="142">
        <v>1763.1000000000001</v>
      </c>
      <c r="K16" s="142">
        <v>3526.2000000000003</v>
      </c>
      <c r="L16" s="137">
        <v>0</v>
      </c>
      <c r="M16" s="137">
        <v>0</v>
      </c>
      <c r="N16" s="160">
        <v>513600</v>
      </c>
      <c r="O16" s="161">
        <v>0</v>
      </c>
    </row>
    <row r="17" spans="1:15" ht="15">
      <c r="A17" s="136">
        <v>7</v>
      </c>
      <c r="B17" s="120" t="s">
        <v>2357</v>
      </c>
      <c r="C17" s="136" t="s">
        <v>250</v>
      </c>
      <c r="D17" s="141">
        <v>4297</v>
      </c>
      <c r="E17" s="141">
        <v>1432.3333333333333</v>
      </c>
      <c r="F17" s="142">
        <v>2864.6666666666665</v>
      </c>
      <c r="G17" s="142">
        <v>1432.3333333333333</v>
      </c>
      <c r="H17" s="142">
        <v>2864.6666666666665</v>
      </c>
      <c r="I17" s="142">
        <v>2864.6666666666665</v>
      </c>
      <c r="J17" s="142">
        <v>1432.3333333333333</v>
      </c>
      <c r="K17" s="142">
        <v>2864.6666666666665</v>
      </c>
      <c r="L17" s="137">
        <v>0</v>
      </c>
      <c r="M17" s="137">
        <v>0</v>
      </c>
      <c r="N17" s="160">
        <v>0</v>
      </c>
      <c r="O17" s="161">
        <v>0</v>
      </c>
    </row>
    <row r="18" spans="1:15" ht="15">
      <c r="A18" s="136">
        <v>8</v>
      </c>
      <c r="B18" s="120" t="s">
        <v>2340</v>
      </c>
      <c r="C18" s="136" t="s">
        <v>30</v>
      </c>
      <c r="D18" s="141">
        <v>1737.05</v>
      </c>
      <c r="E18" s="141">
        <v>1743.0166666666667</v>
      </c>
      <c r="F18" s="142">
        <v>1725.0333333333333</v>
      </c>
      <c r="G18" s="142">
        <v>1713.0166666666667</v>
      </c>
      <c r="H18" s="142">
        <v>1695.0333333333333</v>
      </c>
      <c r="I18" s="142">
        <v>1755.0333333333333</v>
      </c>
      <c r="J18" s="142">
        <v>1773.0166666666664</v>
      </c>
      <c r="K18" s="142">
        <v>1785.0333333333333</v>
      </c>
      <c r="L18" s="137">
        <v>1761</v>
      </c>
      <c r="M18" s="137">
        <v>1731</v>
      </c>
      <c r="N18" s="160">
        <v>1294400</v>
      </c>
      <c r="O18" s="161">
        <v>-0.14096097690469869</v>
      </c>
    </row>
    <row r="19" spans="1:15" ht="15">
      <c r="A19" s="136">
        <v>9</v>
      </c>
      <c r="B19" s="120" t="s">
        <v>2341</v>
      </c>
      <c r="C19" s="136" t="s">
        <v>31</v>
      </c>
      <c r="D19" s="141">
        <v>214.95</v>
      </c>
      <c r="E19" s="141">
        <v>211.21666666666667</v>
      </c>
      <c r="F19" s="142">
        <v>206.73333333333335</v>
      </c>
      <c r="G19" s="142">
        <v>198.51666666666668</v>
      </c>
      <c r="H19" s="142">
        <v>194.03333333333336</v>
      </c>
      <c r="I19" s="142">
        <v>219.43333333333334</v>
      </c>
      <c r="J19" s="142">
        <v>223.91666666666663</v>
      </c>
      <c r="K19" s="142">
        <v>232.13333333333333</v>
      </c>
      <c r="L19" s="137">
        <v>215.7</v>
      </c>
      <c r="M19" s="137">
        <v>203</v>
      </c>
      <c r="N19" s="160">
        <v>17944000</v>
      </c>
      <c r="O19" s="161">
        <v>-7.8850102669404523E-2</v>
      </c>
    </row>
    <row r="20" spans="1:15" ht="15">
      <c r="A20" s="136">
        <v>10</v>
      </c>
      <c r="B20" s="120" t="s">
        <v>2341</v>
      </c>
      <c r="C20" s="136" t="s">
        <v>32</v>
      </c>
      <c r="D20" s="141">
        <v>439.25</v>
      </c>
      <c r="E20" s="141">
        <v>442.8</v>
      </c>
      <c r="F20" s="142">
        <v>434.1</v>
      </c>
      <c r="G20" s="142">
        <v>428.95</v>
      </c>
      <c r="H20" s="142">
        <v>420.25</v>
      </c>
      <c r="I20" s="142">
        <v>447.95000000000005</v>
      </c>
      <c r="J20" s="142">
        <v>456.65</v>
      </c>
      <c r="K20" s="142">
        <v>461.80000000000007</v>
      </c>
      <c r="L20" s="137">
        <v>451.5</v>
      </c>
      <c r="M20" s="137">
        <v>437.65</v>
      </c>
      <c r="N20" s="160">
        <v>10407500</v>
      </c>
      <c r="O20" s="161">
        <v>-0.22893128357103168</v>
      </c>
    </row>
    <row r="21" spans="1:15" ht="15">
      <c r="A21" s="136">
        <v>11</v>
      </c>
      <c r="B21" s="120" t="s">
        <v>2342</v>
      </c>
      <c r="C21" s="136" t="s">
        <v>33</v>
      </c>
      <c r="D21" s="141">
        <v>38.35</v>
      </c>
      <c r="E21" s="141">
        <v>38</v>
      </c>
      <c r="F21" s="142">
        <v>37.200000000000003</v>
      </c>
      <c r="G21" s="142">
        <v>36.050000000000004</v>
      </c>
      <c r="H21" s="142">
        <v>35.250000000000007</v>
      </c>
      <c r="I21" s="142">
        <v>39.15</v>
      </c>
      <c r="J21" s="142">
        <v>39.949999999999996</v>
      </c>
      <c r="K21" s="142">
        <v>41.099999999999994</v>
      </c>
      <c r="L21" s="137">
        <v>38.799999999999997</v>
      </c>
      <c r="M21" s="137">
        <v>36.85</v>
      </c>
      <c r="N21" s="160">
        <v>118320000</v>
      </c>
      <c r="O21" s="161">
        <v>-0.18321137650144967</v>
      </c>
    </row>
    <row r="22" spans="1:15" ht="15">
      <c r="A22" s="136">
        <v>12</v>
      </c>
      <c r="B22" s="120" t="s">
        <v>2343</v>
      </c>
      <c r="C22" s="136" t="s">
        <v>235</v>
      </c>
      <c r="D22" s="141">
        <v>1503.55</v>
      </c>
      <c r="E22" s="141">
        <v>1525.5333333333335</v>
      </c>
      <c r="F22" s="142">
        <v>1461.116666666667</v>
      </c>
      <c r="G22" s="142">
        <v>1418.6833333333334</v>
      </c>
      <c r="H22" s="142">
        <v>1354.2666666666669</v>
      </c>
      <c r="I22" s="142">
        <v>1567.9666666666672</v>
      </c>
      <c r="J22" s="142">
        <v>1632.3833333333337</v>
      </c>
      <c r="K22" s="142">
        <v>1674.8166666666673</v>
      </c>
      <c r="L22" s="137">
        <v>1589.95</v>
      </c>
      <c r="M22" s="137">
        <v>1483.1</v>
      </c>
      <c r="N22" s="160">
        <v>950000</v>
      </c>
      <c r="O22" s="161">
        <v>-8.6099086099086106E-2</v>
      </c>
    </row>
    <row r="23" spans="1:15" ht="15">
      <c r="A23" s="136">
        <v>13</v>
      </c>
      <c r="B23" s="120" t="s">
        <v>2344</v>
      </c>
      <c r="C23" s="136" t="s">
        <v>34</v>
      </c>
      <c r="D23" s="141">
        <v>70.599999999999994</v>
      </c>
      <c r="E23" s="141">
        <v>71.75</v>
      </c>
      <c r="F23" s="142">
        <v>69.150000000000006</v>
      </c>
      <c r="G23" s="142">
        <v>67.7</v>
      </c>
      <c r="H23" s="142">
        <v>65.100000000000009</v>
      </c>
      <c r="I23" s="142">
        <v>73.2</v>
      </c>
      <c r="J23" s="142">
        <v>75.8</v>
      </c>
      <c r="K23" s="142">
        <v>77.25</v>
      </c>
      <c r="L23" s="137">
        <v>74.349999999999994</v>
      </c>
      <c r="M23" s="137">
        <v>70.3</v>
      </c>
      <c r="N23" s="160">
        <v>17080000</v>
      </c>
      <c r="O23" s="161">
        <v>-0.11041666666666666</v>
      </c>
    </row>
    <row r="24" spans="1:15" ht="15">
      <c r="A24" s="136">
        <v>14</v>
      </c>
      <c r="B24" s="120" t="s">
        <v>2345</v>
      </c>
      <c r="C24" s="136" t="s">
        <v>187</v>
      </c>
      <c r="D24" s="141">
        <v>846.35</v>
      </c>
      <c r="E24" s="141">
        <v>861.7833333333333</v>
      </c>
      <c r="F24" s="142">
        <v>826.56666666666661</v>
      </c>
      <c r="G24" s="142">
        <v>806.7833333333333</v>
      </c>
      <c r="H24" s="142">
        <v>771.56666666666661</v>
      </c>
      <c r="I24" s="142">
        <v>881.56666666666661</v>
      </c>
      <c r="J24" s="142">
        <v>916.7833333333333</v>
      </c>
      <c r="K24" s="142">
        <v>936.56666666666661</v>
      </c>
      <c r="L24" s="137">
        <v>897</v>
      </c>
      <c r="M24" s="137">
        <v>842</v>
      </c>
      <c r="N24" s="160">
        <v>1908200</v>
      </c>
      <c r="O24" s="161">
        <v>-0.1951579568940065</v>
      </c>
    </row>
    <row r="25" spans="1:15" ht="15">
      <c r="A25" s="136">
        <v>15</v>
      </c>
      <c r="B25" s="120" t="s">
        <v>2340</v>
      </c>
      <c r="C25" s="136" t="s">
        <v>35</v>
      </c>
      <c r="D25" s="141">
        <v>262.64999999999998</v>
      </c>
      <c r="E25" s="141">
        <v>262.48333333333335</v>
      </c>
      <c r="F25" s="142">
        <v>260.91666666666669</v>
      </c>
      <c r="G25" s="142">
        <v>259.18333333333334</v>
      </c>
      <c r="H25" s="142">
        <v>257.61666666666667</v>
      </c>
      <c r="I25" s="142">
        <v>264.2166666666667</v>
      </c>
      <c r="J25" s="142">
        <v>265.7833333333333</v>
      </c>
      <c r="K25" s="142">
        <v>267.51666666666671</v>
      </c>
      <c r="L25" s="137">
        <v>264.05</v>
      </c>
      <c r="M25" s="137">
        <v>260.75</v>
      </c>
      <c r="N25" s="160">
        <v>12760000</v>
      </c>
      <c r="O25" s="161">
        <v>-0.18231336110221083</v>
      </c>
    </row>
    <row r="26" spans="1:15" ht="15">
      <c r="A26" s="136">
        <v>16</v>
      </c>
      <c r="B26" s="120" t="s">
        <v>2344</v>
      </c>
      <c r="C26" s="136" t="s">
        <v>36</v>
      </c>
      <c r="D26" s="141">
        <v>56.35</v>
      </c>
      <c r="E26" s="141">
        <v>57.316666666666663</v>
      </c>
      <c r="F26" s="142">
        <v>55.133333333333326</v>
      </c>
      <c r="G26" s="142">
        <v>53.916666666666664</v>
      </c>
      <c r="H26" s="142">
        <v>51.733333333333327</v>
      </c>
      <c r="I26" s="142">
        <v>58.533333333333324</v>
      </c>
      <c r="J26" s="142">
        <v>60.716666666666661</v>
      </c>
      <c r="K26" s="142">
        <v>61.933333333333323</v>
      </c>
      <c r="L26" s="137">
        <v>59.5</v>
      </c>
      <c r="M26" s="137">
        <v>56.1</v>
      </c>
      <c r="N26" s="160">
        <v>21120000</v>
      </c>
      <c r="O26" s="161">
        <v>-8.2935301780286588E-2</v>
      </c>
    </row>
    <row r="27" spans="1:15" ht="15">
      <c r="A27" s="136">
        <v>17</v>
      </c>
      <c r="B27" s="120" t="s">
        <v>2341</v>
      </c>
      <c r="C27" s="136" t="s">
        <v>37</v>
      </c>
      <c r="D27" s="141">
        <v>1133.7</v>
      </c>
      <c r="E27" s="141">
        <v>1128.75</v>
      </c>
      <c r="F27" s="142">
        <v>1116.05</v>
      </c>
      <c r="G27" s="142">
        <v>1098.3999999999999</v>
      </c>
      <c r="H27" s="142">
        <v>1085.6999999999998</v>
      </c>
      <c r="I27" s="142">
        <v>1146.4000000000001</v>
      </c>
      <c r="J27" s="142">
        <v>1159.0999999999999</v>
      </c>
      <c r="K27" s="142">
        <v>1176.7500000000002</v>
      </c>
      <c r="L27" s="137">
        <v>1141.45</v>
      </c>
      <c r="M27" s="137">
        <v>1111.0999999999999</v>
      </c>
      <c r="N27" s="160">
        <v>612500</v>
      </c>
      <c r="O27" s="161">
        <v>-0.2660275614140204</v>
      </c>
    </row>
    <row r="28" spans="1:15" ht="15">
      <c r="A28" s="136">
        <v>18</v>
      </c>
      <c r="B28" s="120" t="s">
        <v>2345</v>
      </c>
      <c r="C28" s="136" t="s">
        <v>38</v>
      </c>
      <c r="D28" s="141">
        <v>262.75</v>
      </c>
      <c r="E28" s="141">
        <v>264.18333333333334</v>
      </c>
      <c r="F28" s="142">
        <v>260.01666666666665</v>
      </c>
      <c r="G28" s="142">
        <v>257.2833333333333</v>
      </c>
      <c r="H28" s="142">
        <v>253.11666666666662</v>
      </c>
      <c r="I28" s="142">
        <v>266.91666666666669</v>
      </c>
      <c r="J28" s="142">
        <v>271.08333333333331</v>
      </c>
      <c r="K28" s="142">
        <v>273.81666666666672</v>
      </c>
      <c r="L28" s="137">
        <v>268.35000000000002</v>
      </c>
      <c r="M28" s="137">
        <v>261.45</v>
      </c>
      <c r="N28" s="160">
        <v>10272000</v>
      </c>
      <c r="O28" s="161">
        <v>-0.18824087245139876</v>
      </c>
    </row>
    <row r="29" spans="1:15" ht="15">
      <c r="A29" s="136">
        <v>19</v>
      </c>
      <c r="B29" s="120" t="s">
        <v>2339</v>
      </c>
      <c r="C29" s="136" t="s">
        <v>39</v>
      </c>
      <c r="D29" s="141">
        <v>446.8</v>
      </c>
      <c r="E29" s="141">
        <v>448.18333333333339</v>
      </c>
      <c r="F29" s="142">
        <v>443.26666666666677</v>
      </c>
      <c r="G29" s="142">
        <v>439.73333333333335</v>
      </c>
      <c r="H29" s="142">
        <v>434.81666666666672</v>
      </c>
      <c r="I29" s="142">
        <v>451.71666666666681</v>
      </c>
      <c r="J29" s="142">
        <v>456.63333333333344</v>
      </c>
      <c r="K29" s="142">
        <v>460.16666666666686</v>
      </c>
      <c r="L29" s="137">
        <v>453.1</v>
      </c>
      <c r="M29" s="137">
        <v>444.65</v>
      </c>
      <c r="N29" s="160">
        <v>4862000</v>
      </c>
      <c r="O29" s="161">
        <v>-0.13364219529579471</v>
      </c>
    </row>
    <row r="30" spans="1:15" ht="15">
      <c r="A30" s="136">
        <v>20</v>
      </c>
      <c r="B30" s="120" t="s">
        <v>2345</v>
      </c>
      <c r="C30" s="136" t="s">
        <v>40</v>
      </c>
      <c r="D30" s="141">
        <v>122.95</v>
      </c>
      <c r="E30" s="141">
        <v>123.39999999999999</v>
      </c>
      <c r="F30" s="142">
        <v>121.99999999999999</v>
      </c>
      <c r="G30" s="142">
        <v>121.05</v>
      </c>
      <c r="H30" s="142">
        <v>119.64999999999999</v>
      </c>
      <c r="I30" s="142">
        <v>124.34999999999998</v>
      </c>
      <c r="J30" s="142">
        <v>125.74999999999999</v>
      </c>
      <c r="K30" s="142">
        <v>126.69999999999997</v>
      </c>
      <c r="L30" s="137">
        <v>124.8</v>
      </c>
      <c r="M30" s="137">
        <v>122.45</v>
      </c>
      <c r="N30" s="160">
        <v>53914000</v>
      </c>
      <c r="O30" s="161">
        <v>-7.9918767172380833E-2</v>
      </c>
    </row>
    <row r="31" spans="1:15" ht="15">
      <c r="A31" s="136">
        <v>21</v>
      </c>
      <c r="B31" s="120" t="s">
        <v>2346</v>
      </c>
      <c r="C31" s="136" t="s">
        <v>41</v>
      </c>
      <c r="D31" s="141">
        <v>1156.5999999999999</v>
      </c>
      <c r="E31" s="141">
        <v>1157.1666666666667</v>
      </c>
      <c r="F31" s="142">
        <v>1148.4833333333336</v>
      </c>
      <c r="G31" s="142">
        <v>1140.3666666666668</v>
      </c>
      <c r="H31" s="142">
        <v>1131.6833333333336</v>
      </c>
      <c r="I31" s="142">
        <v>1165.2833333333335</v>
      </c>
      <c r="J31" s="142">
        <v>1173.9666666666665</v>
      </c>
      <c r="K31" s="142">
        <v>1182.0833333333335</v>
      </c>
      <c r="L31" s="137">
        <v>1165.8499999999999</v>
      </c>
      <c r="M31" s="137">
        <v>1149.05</v>
      </c>
      <c r="N31" s="160">
        <v>3896400</v>
      </c>
      <c r="O31" s="161">
        <v>-0.15989650711513584</v>
      </c>
    </row>
    <row r="32" spans="1:15" ht="15">
      <c r="A32" s="136">
        <v>22</v>
      </c>
      <c r="B32" s="120" t="s">
        <v>2343</v>
      </c>
      <c r="C32" s="136" t="s">
        <v>42</v>
      </c>
      <c r="D32" s="141">
        <v>643.5</v>
      </c>
      <c r="E32" s="141">
        <v>649.55000000000007</v>
      </c>
      <c r="F32" s="142">
        <v>635.95000000000016</v>
      </c>
      <c r="G32" s="142">
        <v>628.40000000000009</v>
      </c>
      <c r="H32" s="142">
        <v>614.80000000000018</v>
      </c>
      <c r="I32" s="142">
        <v>657.10000000000014</v>
      </c>
      <c r="J32" s="142">
        <v>670.7</v>
      </c>
      <c r="K32" s="142">
        <v>678.25000000000011</v>
      </c>
      <c r="L32" s="137">
        <v>663.15</v>
      </c>
      <c r="M32" s="137">
        <v>642</v>
      </c>
      <c r="N32" s="160">
        <v>24688800</v>
      </c>
      <c r="O32" s="161">
        <v>-3.4205420291669272E-2</v>
      </c>
    </row>
    <row r="33" spans="1:15" ht="15">
      <c r="A33" s="136">
        <v>23</v>
      </c>
      <c r="B33" s="120" t="s">
        <v>2344</v>
      </c>
      <c r="C33" s="136" t="s">
        <v>43</v>
      </c>
      <c r="D33" s="141">
        <v>617.15</v>
      </c>
      <c r="E33" s="141">
        <v>613.9666666666667</v>
      </c>
      <c r="F33" s="142">
        <v>607.18333333333339</v>
      </c>
      <c r="G33" s="142">
        <v>597.2166666666667</v>
      </c>
      <c r="H33" s="142">
        <v>590.43333333333339</v>
      </c>
      <c r="I33" s="142">
        <v>623.93333333333339</v>
      </c>
      <c r="J33" s="142">
        <v>630.7166666666667</v>
      </c>
      <c r="K33" s="142">
        <v>640.68333333333339</v>
      </c>
      <c r="L33" s="137">
        <v>620.75</v>
      </c>
      <c r="M33" s="137">
        <v>604</v>
      </c>
      <c r="N33" s="160">
        <v>45766800</v>
      </c>
      <c r="O33" s="161">
        <v>-0.1089435073127424</v>
      </c>
    </row>
    <row r="34" spans="1:15" ht="15">
      <c r="A34" s="136">
        <v>24</v>
      </c>
      <c r="B34" s="120" t="s">
        <v>2345</v>
      </c>
      <c r="C34" s="136" t="s">
        <v>44</v>
      </c>
      <c r="D34" s="141">
        <v>3316.6</v>
      </c>
      <c r="E34" s="141">
        <v>3326.1499999999996</v>
      </c>
      <c r="F34" s="142">
        <v>3296.5999999999995</v>
      </c>
      <c r="G34" s="142">
        <v>3276.6</v>
      </c>
      <c r="H34" s="142">
        <v>3247.0499999999997</v>
      </c>
      <c r="I34" s="142">
        <v>3346.1499999999992</v>
      </c>
      <c r="J34" s="142">
        <v>3375.6999999999994</v>
      </c>
      <c r="K34" s="142">
        <v>3395.6999999999989</v>
      </c>
      <c r="L34" s="137">
        <v>3355.7</v>
      </c>
      <c r="M34" s="137">
        <v>3306.15</v>
      </c>
      <c r="N34" s="160">
        <v>2048250</v>
      </c>
      <c r="O34" s="161">
        <v>-0.10243207712532866</v>
      </c>
    </row>
    <row r="35" spans="1:15" ht="15">
      <c r="A35" s="136">
        <v>25</v>
      </c>
      <c r="B35" s="120" t="s">
        <v>2341</v>
      </c>
      <c r="C35" s="136" t="s">
        <v>189</v>
      </c>
      <c r="D35" s="141">
        <v>4951.8500000000004</v>
      </c>
      <c r="E35" s="141">
        <v>4990.6166666666668</v>
      </c>
      <c r="F35" s="142">
        <v>4891.2333333333336</v>
      </c>
      <c r="G35" s="142">
        <v>4830.6166666666668</v>
      </c>
      <c r="H35" s="142">
        <v>4731.2333333333336</v>
      </c>
      <c r="I35" s="142">
        <v>5051.2333333333336</v>
      </c>
      <c r="J35" s="142">
        <v>5150.6166666666668</v>
      </c>
      <c r="K35" s="142">
        <v>5211.2333333333336</v>
      </c>
      <c r="L35" s="137">
        <v>5090</v>
      </c>
      <c r="M35" s="137">
        <v>4930</v>
      </c>
      <c r="N35" s="160">
        <v>800750</v>
      </c>
      <c r="O35" s="161">
        <v>-3.2764608183602599E-2</v>
      </c>
    </row>
    <row r="36" spans="1:15" ht="15">
      <c r="A36" s="136">
        <v>26</v>
      </c>
      <c r="B36" s="120" t="s">
        <v>2347</v>
      </c>
      <c r="C36" s="136" t="s">
        <v>188</v>
      </c>
      <c r="D36" s="141">
        <v>1718.85</v>
      </c>
      <c r="E36" s="141">
        <v>1726.7833333333335</v>
      </c>
      <c r="F36" s="142">
        <v>1707.0666666666671</v>
      </c>
      <c r="G36" s="142">
        <v>1695.2833333333335</v>
      </c>
      <c r="H36" s="142">
        <v>1675.5666666666671</v>
      </c>
      <c r="I36" s="142">
        <v>1738.5666666666671</v>
      </c>
      <c r="J36" s="142">
        <v>1758.2833333333338</v>
      </c>
      <c r="K36" s="142">
        <v>1770.0666666666671</v>
      </c>
      <c r="L36" s="137">
        <v>1746.5</v>
      </c>
      <c r="M36" s="137">
        <v>1715</v>
      </c>
      <c r="N36" s="160">
        <v>5825500</v>
      </c>
      <c r="O36" s="161">
        <v>-9.4997669721920155E-2</v>
      </c>
    </row>
    <row r="37" spans="1:15" ht="15">
      <c r="A37" s="136">
        <v>27</v>
      </c>
      <c r="B37" s="120" t="s">
        <v>2341</v>
      </c>
      <c r="C37" s="136" t="s">
        <v>565</v>
      </c>
      <c r="D37" s="141">
        <v>1127.3499999999999</v>
      </c>
      <c r="E37" s="141">
        <v>1133.1000000000001</v>
      </c>
      <c r="F37" s="142">
        <v>1119.2500000000002</v>
      </c>
      <c r="G37" s="142">
        <v>1111.1500000000001</v>
      </c>
      <c r="H37" s="142">
        <v>1097.3000000000002</v>
      </c>
      <c r="I37" s="142">
        <v>1141.2000000000003</v>
      </c>
      <c r="J37" s="142">
        <v>1155.0500000000002</v>
      </c>
      <c r="K37" s="142">
        <v>1163.1500000000003</v>
      </c>
      <c r="L37" s="137">
        <v>1146.95</v>
      </c>
      <c r="M37" s="137">
        <v>1125</v>
      </c>
      <c r="N37" s="160">
        <v>1268800</v>
      </c>
      <c r="O37" s="161">
        <v>-0.14501347708894879</v>
      </c>
    </row>
    <row r="38" spans="1:15" ht="15">
      <c r="A38" s="136">
        <v>28</v>
      </c>
      <c r="B38" s="120" t="s">
        <v>2341</v>
      </c>
      <c r="C38" s="136" t="s">
        <v>573</v>
      </c>
      <c r="D38" s="141">
        <v>122.75</v>
      </c>
      <c r="E38" s="141">
        <v>123.21666666666665</v>
      </c>
      <c r="F38" s="142">
        <v>120.5333333333333</v>
      </c>
      <c r="G38" s="142">
        <v>118.31666666666665</v>
      </c>
      <c r="H38" s="142">
        <v>115.6333333333333</v>
      </c>
      <c r="I38" s="142">
        <v>125.43333333333331</v>
      </c>
      <c r="J38" s="142">
        <v>128.11666666666667</v>
      </c>
      <c r="K38" s="142">
        <v>130.33333333333331</v>
      </c>
      <c r="L38" s="137">
        <v>125.9</v>
      </c>
      <c r="M38" s="137">
        <v>121</v>
      </c>
      <c r="N38" s="160">
        <v>17937500</v>
      </c>
      <c r="O38" s="161">
        <v>-7.206228499004165E-2</v>
      </c>
    </row>
    <row r="39" spans="1:15" ht="15">
      <c r="A39" s="136">
        <v>29</v>
      </c>
      <c r="B39" s="120" t="s">
        <v>2344</v>
      </c>
      <c r="C39" s="136" t="s">
        <v>45</v>
      </c>
      <c r="D39" s="141">
        <v>168.05</v>
      </c>
      <c r="E39" s="141">
        <v>171.61666666666665</v>
      </c>
      <c r="F39" s="142">
        <v>163.6333333333333</v>
      </c>
      <c r="G39" s="142">
        <v>159.21666666666664</v>
      </c>
      <c r="H39" s="142">
        <v>151.23333333333329</v>
      </c>
      <c r="I39" s="142">
        <v>176.0333333333333</v>
      </c>
      <c r="J39" s="142">
        <v>184.01666666666665</v>
      </c>
      <c r="K39" s="142">
        <v>188.43333333333331</v>
      </c>
      <c r="L39" s="137">
        <v>179.6</v>
      </c>
      <c r="M39" s="137">
        <v>167.2</v>
      </c>
      <c r="N39" s="160">
        <v>52180000</v>
      </c>
      <c r="O39" s="161">
        <v>-7.7048252440922602E-2</v>
      </c>
    </row>
    <row r="40" spans="1:15" ht="15">
      <c r="A40" s="136">
        <v>30</v>
      </c>
      <c r="B40" s="120" t="s">
        <v>2344</v>
      </c>
      <c r="C40" s="136" t="s">
        <v>46</v>
      </c>
      <c r="D40" s="141">
        <v>170.1</v>
      </c>
      <c r="E40" s="141">
        <v>174.61666666666667</v>
      </c>
      <c r="F40" s="142">
        <v>164.13333333333335</v>
      </c>
      <c r="G40" s="142">
        <v>158.16666666666669</v>
      </c>
      <c r="H40" s="142">
        <v>147.68333333333337</v>
      </c>
      <c r="I40" s="142">
        <v>180.58333333333334</v>
      </c>
      <c r="J40" s="142">
        <v>191.06666666666669</v>
      </c>
      <c r="K40" s="142">
        <v>197.03333333333333</v>
      </c>
      <c r="L40" s="137">
        <v>185.1</v>
      </c>
      <c r="M40" s="137">
        <v>168.65</v>
      </c>
      <c r="N40" s="160">
        <v>15726000</v>
      </c>
      <c r="O40" s="161">
        <v>-0.13326719576719576</v>
      </c>
    </row>
    <row r="41" spans="1:15" ht="15">
      <c r="A41" s="136">
        <v>31</v>
      </c>
      <c r="B41" s="120" t="s">
        <v>2346</v>
      </c>
      <c r="C41" s="136" t="s">
        <v>47</v>
      </c>
      <c r="D41" s="141">
        <v>710.95</v>
      </c>
      <c r="E41" s="141">
        <v>715.7833333333333</v>
      </c>
      <c r="F41" s="142">
        <v>702.81666666666661</v>
      </c>
      <c r="G41" s="142">
        <v>694.68333333333328</v>
      </c>
      <c r="H41" s="142">
        <v>681.71666666666658</v>
      </c>
      <c r="I41" s="142">
        <v>723.91666666666663</v>
      </c>
      <c r="J41" s="142">
        <v>736.88333333333333</v>
      </c>
      <c r="K41" s="142">
        <v>745.01666666666665</v>
      </c>
      <c r="L41" s="137">
        <v>728.75</v>
      </c>
      <c r="M41" s="137">
        <v>707.65</v>
      </c>
      <c r="N41" s="160">
        <v>2295700</v>
      </c>
      <c r="O41" s="161">
        <v>-0.14711892112791172</v>
      </c>
    </row>
    <row r="42" spans="1:15" ht="15">
      <c r="A42" s="136">
        <v>32</v>
      </c>
      <c r="B42" s="120" t="s">
        <v>2349</v>
      </c>
      <c r="C42" s="136" t="s">
        <v>190</v>
      </c>
      <c r="D42" s="141">
        <v>177.65</v>
      </c>
      <c r="E42" s="141">
        <v>177.76666666666668</v>
      </c>
      <c r="F42" s="142">
        <v>175.48333333333335</v>
      </c>
      <c r="G42" s="142">
        <v>173.31666666666666</v>
      </c>
      <c r="H42" s="142">
        <v>171.03333333333333</v>
      </c>
      <c r="I42" s="142">
        <v>179.93333333333337</v>
      </c>
      <c r="J42" s="142">
        <v>182.21666666666673</v>
      </c>
      <c r="K42" s="142">
        <v>184.38333333333338</v>
      </c>
      <c r="L42" s="137">
        <v>180.05</v>
      </c>
      <c r="M42" s="137">
        <v>175.6</v>
      </c>
      <c r="N42" s="160">
        <v>26848800</v>
      </c>
      <c r="O42" s="161">
        <v>-0.24958494742667406</v>
      </c>
    </row>
    <row r="43" spans="1:15" ht="15">
      <c r="A43" s="136">
        <v>33</v>
      </c>
      <c r="B43" s="120" t="s">
        <v>2353</v>
      </c>
      <c r="C43" s="136" t="s">
        <v>241</v>
      </c>
      <c r="D43" s="141">
        <v>1489.25</v>
      </c>
      <c r="E43" s="141">
        <v>1496.9166666666667</v>
      </c>
      <c r="F43" s="142">
        <v>1473.8333333333335</v>
      </c>
      <c r="G43" s="142">
        <v>1458.4166666666667</v>
      </c>
      <c r="H43" s="142">
        <v>1435.3333333333335</v>
      </c>
      <c r="I43" s="142">
        <v>1512.3333333333335</v>
      </c>
      <c r="J43" s="142">
        <v>1535.416666666667</v>
      </c>
      <c r="K43" s="142">
        <v>1550.8333333333335</v>
      </c>
      <c r="L43" s="137">
        <v>1520</v>
      </c>
      <c r="M43" s="137">
        <v>1481.5</v>
      </c>
      <c r="N43" s="160">
        <v>2256900</v>
      </c>
      <c r="O43" s="161">
        <v>-7.3179746211654559E-2</v>
      </c>
    </row>
    <row r="44" spans="1:15" ht="15">
      <c r="A44" s="136">
        <v>34</v>
      </c>
      <c r="B44" s="120" t="s">
        <v>2341</v>
      </c>
      <c r="C44" s="136" t="s">
        <v>597</v>
      </c>
      <c r="D44" s="141">
        <v>253.8</v>
      </c>
      <c r="E44" s="141">
        <v>253.88333333333333</v>
      </c>
      <c r="F44" s="142">
        <v>250.86666666666667</v>
      </c>
      <c r="G44" s="142">
        <v>247.93333333333334</v>
      </c>
      <c r="H44" s="142">
        <v>244.91666666666669</v>
      </c>
      <c r="I44" s="142">
        <v>256.81666666666666</v>
      </c>
      <c r="J44" s="142">
        <v>259.83333333333331</v>
      </c>
      <c r="K44" s="142">
        <v>262.76666666666665</v>
      </c>
      <c r="L44" s="137">
        <v>256.89999999999998</v>
      </c>
      <c r="M44" s="137">
        <v>250.95</v>
      </c>
      <c r="N44" s="160">
        <v>1485000</v>
      </c>
      <c r="O44" s="161">
        <v>-0.35714285714285715</v>
      </c>
    </row>
    <row r="45" spans="1:15" ht="15">
      <c r="A45" s="136">
        <v>35</v>
      </c>
      <c r="B45" s="120" t="s">
        <v>2347</v>
      </c>
      <c r="C45" s="136" t="s">
        <v>2198</v>
      </c>
      <c r="D45" s="141">
        <v>1027.95</v>
      </c>
      <c r="E45" s="141">
        <v>1027.8333333333335</v>
      </c>
      <c r="F45" s="142">
        <v>1020.7666666666669</v>
      </c>
      <c r="G45" s="142">
        <v>1013.5833333333334</v>
      </c>
      <c r="H45" s="142">
        <v>1006.5166666666668</v>
      </c>
      <c r="I45" s="142">
        <v>1035.0166666666669</v>
      </c>
      <c r="J45" s="142">
        <v>1042.0833333333335</v>
      </c>
      <c r="K45" s="142">
        <v>1049.2666666666671</v>
      </c>
      <c r="L45" s="137">
        <v>1034.9000000000001</v>
      </c>
      <c r="M45" s="137">
        <v>1020.65</v>
      </c>
      <c r="N45" s="160">
        <v>7658000</v>
      </c>
      <c r="O45" s="161">
        <v>-7.2207414586866969E-2</v>
      </c>
    </row>
    <row r="46" spans="1:15" ht="15">
      <c r="A46" s="136">
        <v>36</v>
      </c>
      <c r="B46" s="120" t="s">
        <v>2345</v>
      </c>
      <c r="C46" s="136" t="s">
        <v>48</v>
      </c>
      <c r="D46" s="141">
        <v>724.45</v>
      </c>
      <c r="E46" s="141">
        <v>732.98333333333323</v>
      </c>
      <c r="F46" s="142">
        <v>712.76666666666642</v>
      </c>
      <c r="G46" s="142">
        <v>701.08333333333314</v>
      </c>
      <c r="H46" s="142">
        <v>680.86666666666633</v>
      </c>
      <c r="I46" s="142">
        <v>744.66666666666652</v>
      </c>
      <c r="J46" s="142">
        <v>764.88333333333344</v>
      </c>
      <c r="K46" s="142">
        <v>776.56666666666661</v>
      </c>
      <c r="L46" s="137">
        <v>753.2</v>
      </c>
      <c r="M46" s="137">
        <v>721.3</v>
      </c>
      <c r="N46" s="160">
        <v>5797200</v>
      </c>
      <c r="O46" s="161">
        <v>-0.12259353432618961</v>
      </c>
    </row>
    <row r="47" spans="1:15" ht="15">
      <c r="A47" s="136">
        <v>37</v>
      </c>
      <c r="B47" s="120" t="s">
        <v>2348</v>
      </c>
      <c r="C47" s="136" t="s">
        <v>49</v>
      </c>
      <c r="D47" s="141">
        <v>452</v>
      </c>
      <c r="E47" s="141">
        <v>453.25</v>
      </c>
      <c r="F47" s="142">
        <v>443.05</v>
      </c>
      <c r="G47" s="142">
        <v>434.1</v>
      </c>
      <c r="H47" s="142">
        <v>423.90000000000003</v>
      </c>
      <c r="I47" s="142">
        <v>462.2</v>
      </c>
      <c r="J47" s="142">
        <v>472.40000000000003</v>
      </c>
      <c r="K47" s="142">
        <v>481.34999999999997</v>
      </c>
      <c r="L47" s="137">
        <v>463.45</v>
      </c>
      <c r="M47" s="137">
        <v>444.3</v>
      </c>
      <c r="N47" s="160">
        <v>51039100</v>
      </c>
      <c r="O47" s="161">
        <v>-4.6646767432998858E-2</v>
      </c>
    </row>
    <row r="48" spans="1:15" ht="15">
      <c r="A48" s="136">
        <v>38</v>
      </c>
      <c r="B48" s="120" t="s">
        <v>2349</v>
      </c>
      <c r="C48" s="136" t="s">
        <v>50</v>
      </c>
      <c r="D48" s="141">
        <v>103.2</v>
      </c>
      <c r="E48" s="141">
        <v>104.25</v>
      </c>
      <c r="F48" s="142">
        <v>101.7</v>
      </c>
      <c r="G48" s="142">
        <v>100.2</v>
      </c>
      <c r="H48" s="142">
        <v>97.65</v>
      </c>
      <c r="I48" s="142">
        <v>105.75</v>
      </c>
      <c r="J48" s="142">
        <v>108.30000000000001</v>
      </c>
      <c r="K48" s="142">
        <v>109.8</v>
      </c>
      <c r="L48" s="137">
        <v>106.8</v>
      </c>
      <c r="M48" s="137">
        <v>102.75</v>
      </c>
      <c r="N48" s="160">
        <v>43717500</v>
      </c>
      <c r="O48" s="161">
        <v>-0.26382924981055822</v>
      </c>
    </row>
    <row r="49" spans="1:15" ht="15">
      <c r="A49" s="136">
        <v>39</v>
      </c>
      <c r="B49" s="120" t="s">
        <v>2343</v>
      </c>
      <c r="C49" s="136" t="s">
        <v>51</v>
      </c>
      <c r="D49" s="141">
        <v>609.95000000000005</v>
      </c>
      <c r="E49" s="141">
        <v>608.38333333333333</v>
      </c>
      <c r="F49" s="142">
        <v>600.76666666666665</v>
      </c>
      <c r="G49" s="142">
        <v>591.58333333333337</v>
      </c>
      <c r="H49" s="142">
        <v>583.9666666666667</v>
      </c>
      <c r="I49" s="142">
        <v>617.56666666666661</v>
      </c>
      <c r="J49" s="142">
        <v>625.18333333333317</v>
      </c>
      <c r="K49" s="142">
        <v>634.36666666666656</v>
      </c>
      <c r="L49" s="137">
        <v>616</v>
      </c>
      <c r="M49" s="137">
        <v>599.20000000000005</v>
      </c>
      <c r="N49" s="160">
        <v>7588800</v>
      </c>
      <c r="O49" s="161">
        <v>-0.20151515151515151</v>
      </c>
    </row>
    <row r="50" spans="1:15" ht="15">
      <c r="A50" s="136">
        <v>40</v>
      </c>
      <c r="B50" s="120" t="s">
        <v>2345</v>
      </c>
      <c r="C50" s="136" t="s">
        <v>52</v>
      </c>
      <c r="D50" s="141">
        <v>19594.45</v>
      </c>
      <c r="E50" s="141">
        <v>19678.466666666664</v>
      </c>
      <c r="F50" s="142">
        <v>19366.933333333327</v>
      </c>
      <c r="G50" s="142">
        <v>19139.416666666664</v>
      </c>
      <c r="H50" s="142">
        <v>18827.883333333328</v>
      </c>
      <c r="I50" s="142">
        <v>19905.983333333326</v>
      </c>
      <c r="J50" s="142">
        <v>20217.516666666659</v>
      </c>
      <c r="K50" s="142">
        <v>20445.033333333326</v>
      </c>
      <c r="L50" s="137">
        <v>19990</v>
      </c>
      <c r="M50" s="137">
        <v>19450.95</v>
      </c>
      <c r="N50" s="160">
        <v>133775</v>
      </c>
      <c r="O50" s="161">
        <v>-8.9965986394557829E-2</v>
      </c>
    </row>
    <row r="51" spans="1:15" ht="15">
      <c r="A51" s="136">
        <v>41</v>
      </c>
      <c r="B51" s="120" t="s">
        <v>2350</v>
      </c>
      <c r="C51" s="136" t="s">
        <v>53</v>
      </c>
      <c r="D51" s="141">
        <v>472.8</v>
      </c>
      <c r="E51" s="141">
        <v>472.25</v>
      </c>
      <c r="F51" s="142">
        <v>468</v>
      </c>
      <c r="G51" s="142">
        <v>463.2</v>
      </c>
      <c r="H51" s="142">
        <v>458.95</v>
      </c>
      <c r="I51" s="142">
        <v>477.05</v>
      </c>
      <c r="J51" s="142">
        <v>481.3</v>
      </c>
      <c r="K51" s="142">
        <v>486.1</v>
      </c>
      <c r="L51" s="137">
        <v>476.5</v>
      </c>
      <c r="M51" s="137">
        <v>467.45</v>
      </c>
      <c r="N51" s="160">
        <v>7567200</v>
      </c>
      <c r="O51" s="161">
        <v>-0.34781259695935463</v>
      </c>
    </row>
    <row r="52" spans="1:15" ht="15">
      <c r="A52" s="136">
        <v>42</v>
      </c>
      <c r="B52" s="120" t="s">
        <v>2346</v>
      </c>
      <c r="C52" s="136" t="s">
        <v>193</v>
      </c>
      <c r="D52" s="141">
        <v>4643.2</v>
      </c>
      <c r="E52" s="141">
        <v>4662.2</v>
      </c>
      <c r="F52" s="142">
        <v>4609.1499999999996</v>
      </c>
      <c r="G52" s="142">
        <v>4575.0999999999995</v>
      </c>
      <c r="H52" s="142">
        <v>4522.0499999999993</v>
      </c>
      <c r="I52" s="142">
        <v>4696.25</v>
      </c>
      <c r="J52" s="142">
        <v>4749.3000000000011</v>
      </c>
      <c r="K52" s="142">
        <v>4783.3500000000004</v>
      </c>
      <c r="L52" s="137">
        <v>4715.25</v>
      </c>
      <c r="M52" s="137">
        <v>4628.1499999999996</v>
      </c>
      <c r="N52" s="160">
        <v>866600</v>
      </c>
      <c r="O52" s="161">
        <v>-0.23391089108910892</v>
      </c>
    </row>
    <row r="53" spans="1:15" ht="15">
      <c r="A53" s="136">
        <v>43</v>
      </c>
      <c r="B53" s="120" t="s">
        <v>2343</v>
      </c>
      <c r="C53" s="136" t="s">
        <v>195</v>
      </c>
      <c r="D53" s="141">
        <v>420.7</v>
      </c>
      <c r="E53" s="141">
        <v>423.31666666666666</v>
      </c>
      <c r="F53" s="142">
        <v>415.38333333333333</v>
      </c>
      <c r="G53" s="142">
        <v>410.06666666666666</v>
      </c>
      <c r="H53" s="142">
        <v>402.13333333333333</v>
      </c>
      <c r="I53" s="142">
        <v>428.63333333333333</v>
      </c>
      <c r="J53" s="142">
        <v>436.56666666666661</v>
      </c>
      <c r="K53" s="142">
        <v>441.88333333333333</v>
      </c>
      <c r="L53" s="137">
        <v>431.25</v>
      </c>
      <c r="M53" s="137">
        <v>418</v>
      </c>
      <c r="N53" s="160">
        <v>6312000</v>
      </c>
      <c r="O53" s="161">
        <v>-3.6865234375E-2</v>
      </c>
    </row>
    <row r="54" spans="1:15" ht="15">
      <c r="A54" s="136">
        <v>44</v>
      </c>
      <c r="B54" s="120" t="s">
        <v>2344</v>
      </c>
      <c r="C54" s="136" t="s">
        <v>54</v>
      </c>
      <c r="D54" s="141">
        <v>363.35</v>
      </c>
      <c r="E54" s="141">
        <v>369.76666666666665</v>
      </c>
      <c r="F54" s="142">
        <v>354.0333333333333</v>
      </c>
      <c r="G54" s="142">
        <v>344.71666666666664</v>
      </c>
      <c r="H54" s="142">
        <v>328.98333333333329</v>
      </c>
      <c r="I54" s="142">
        <v>379.08333333333331</v>
      </c>
      <c r="J54" s="142">
        <v>394.81666666666666</v>
      </c>
      <c r="K54" s="142">
        <v>404.13333333333333</v>
      </c>
      <c r="L54" s="137">
        <v>385.5</v>
      </c>
      <c r="M54" s="137">
        <v>360.45</v>
      </c>
      <c r="N54" s="160">
        <v>10884800</v>
      </c>
      <c r="O54" s="161">
        <v>-3.1463553530751712E-2</v>
      </c>
    </row>
    <row r="55" spans="1:15" ht="15">
      <c r="A55" s="136">
        <v>45</v>
      </c>
      <c r="B55" s="120" t="s">
        <v>2341</v>
      </c>
      <c r="C55" s="136" t="s">
        <v>654</v>
      </c>
      <c r="D55" s="141">
        <v>445.25</v>
      </c>
      <c r="E55" s="141">
        <v>446.55</v>
      </c>
      <c r="F55" s="142">
        <v>438.70000000000005</v>
      </c>
      <c r="G55" s="142">
        <v>432.15000000000003</v>
      </c>
      <c r="H55" s="142">
        <v>424.30000000000007</v>
      </c>
      <c r="I55" s="142">
        <v>453.1</v>
      </c>
      <c r="J55" s="142">
        <v>460.95000000000005</v>
      </c>
      <c r="K55" s="142">
        <v>467.5</v>
      </c>
      <c r="L55" s="137">
        <v>454.4</v>
      </c>
      <c r="M55" s="137">
        <v>440</v>
      </c>
      <c r="N55" s="160">
        <v>6291250</v>
      </c>
      <c r="O55" s="161">
        <v>-9.835184521676818E-2</v>
      </c>
    </row>
    <row r="56" spans="1:15" ht="15">
      <c r="A56" s="136">
        <v>46</v>
      </c>
      <c r="B56" s="120" t="s">
        <v>2347</v>
      </c>
      <c r="C56" s="136" t="s">
        <v>657</v>
      </c>
      <c r="D56" s="141">
        <v>764.25</v>
      </c>
      <c r="E56" s="141">
        <v>769.75</v>
      </c>
      <c r="F56" s="142">
        <v>756.5</v>
      </c>
      <c r="G56" s="142">
        <v>748.75</v>
      </c>
      <c r="H56" s="142">
        <v>735.5</v>
      </c>
      <c r="I56" s="142">
        <v>777.5</v>
      </c>
      <c r="J56" s="142">
        <v>790.75</v>
      </c>
      <c r="K56" s="142">
        <v>798.5</v>
      </c>
      <c r="L56" s="137">
        <v>783</v>
      </c>
      <c r="M56" s="137">
        <v>762</v>
      </c>
      <c r="N56" s="160">
        <v>6700000</v>
      </c>
      <c r="O56" s="161">
        <v>-6.5185846634669045E-2</v>
      </c>
    </row>
    <row r="57" spans="1:15" ht="15">
      <c r="A57" s="136">
        <v>47</v>
      </c>
      <c r="B57" s="120" t="s">
        <v>2350</v>
      </c>
      <c r="C57" s="136" t="s">
        <v>233</v>
      </c>
      <c r="D57" s="141">
        <v>184.1</v>
      </c>
      <c r="E57" s="141">
        <v>185.31666666666669</v>
      </c>
      <c r="F57" s="142">
        <v>181.98333333333338</v>
      </c>
      <c r="G57" s="142">
        <v>179.86666666666667</v>
      </c>
      <c r="H57" s="142">
        <v>176.53333333333336</v>
      </c>
      <c r="I57" s="142">
        <v>187.43333333333339</v>
      </c>
      <c r="J57" s="142">
        <v>190.76666666666671</v>
      </c>
      <c r="K57" s="142">
        <v>192.88333333333341</v>
      </c>
      <c r="L57" s="137">
        <v>188.65</v>
      </c>
      <c r="M57" s="137">
        <v>183.2</v>
      </c>
      <c r="N57" s="160">
        <v>20753600</v>
      </c>
      <c r="O57" s="161">
        <v>-7.8567876678269519E-2</v>
      </c>
    </row>
    <row r="58" spans="1:15" ht="15">
      <c r="A58" s="136">
        <v>48</v>
      </c>
      <c r="B58" s="120" t="s">
        <v>2345</v>
      </c>
      <c r="C58" s="136" t="s">
        <v>232</v>
      </c>
      <c r="D58" s="141">
        <v>1844.1</v>
      </c>
      <c r="E58" s="141">
        <v>1860.5166666666667</v>
      </c>
      <c r="F58" s="142">
        <v>1822.0833333333333</v>
      </c>
      <c r="G58" s="142">
        <v>1800.0666666666666</v>
      </c>
      <c r="H58" s="142">
        <v>1761.6333333333332</v>
      </c>
      <c r="I58" s="142">
        <v>1882.5333333333333</v>
      </c>
      <c r="J58" s="142">
        <v>1920.9666666666667</v>
      </c>
      <c r="K58" s="142">
        <v>1942.9833333333333</v>
      </c>
      <c r="L58" s="137">
        <v>1898.95</v>
      </c>
      <c r="M58" s="137">
        <v>1838.5</v>
      </c>
      <c r="N58" s="160">
        <v>921900</v>
      </c>
      <c r="O58" s="161">
        <v>-0.20326678765880218</v>
      </c>
    </row>
    <row r="59" spans="1:15" ht="15">
      <c r="A59" s="136">
        <v>49</v>
      </c>
      <c r="B59" s="120" t="s">
        <v>2339</v>
      </c>
      <c r="C59" s="136" t="s">
        <v>55</v>
      </c>
      <c r="D59" s="141">
        <v>1404.55</v>
      </c>
      <c r="E59" s="141">
        <v>1412.1666666666667</v>
      </c>
      <c r="F59" s="142">
        <v>1384.5333333333335</v>
      </c>
      <c r="G59" s="142">
        <v>1364.5166666666669</v>
      </c>
      <c r="H59" s="142">
        <v>1336.8833333333337</v>
      </c>
      <c r="I59" s="142">
        <v>1432.1833333333334</v>
      </c>
      <c r="J59" s="142">
        <v>1459.8166666666666</v>
      </c>
      <c r="K59" s="142">
        <v>1479.8333333333333</v>
      </c>
      <c r="L59" s="137">
        <v>1439.8</v>
      </c>
      <c r="M59" s="137">
        <v>1392.15</v>
      </c>
      <c r="N59" s="160">
        <v>7342500</v>
      </c>
      <c r="O59" s="161">
        <v>-8.2158817463045722E-2</v>
      </c>
    </row>
    <row r="60" spans="1:15" ht="15">
      <c r="A60" s="136">
        <v>50</v>
      </c>
      <c r="B60" s="120" t="s">
        <v>2342</v>
      </c>
      <c r="C60" s="136" t="s">
        <v>56</v>
      </c>
      <c r="D60" s="141">
        <v>1076.8</v>
      </c>
      <c r="E60" s="141">
        <v>1086.1499999999999</v>
      </c>
      <c r="F60" s="142">
        <v>1062.6999999999998</v>
      </c>
      <c r="G60" s="142">
        <v>1048.5999999999999</v>
      </c>
      <c r="H60" s="142">
        <v>1025.1499999999999</v>
      </c>
      <c r="I60" s="142">
        <v>1100.2499999999998</v>
      </c>
      <c r="J60" s="142">
        <v>1123.7</v>
      </c>
      <c r="K60" s="142">
        <v>1137.7999999999997</v>
      </c>
      <c r="L60" s="137">
        <v>1109.5999999999999</v>
      </c>
      <c r="M60" s="137">
        <v>1072.05</v>
      </c>
      <c r="N60" s="160">
        <v>6662150</v>
      </c>
      <c r="O60" s="161">
        <v>-3.9717773902013635E-2</v>
      </c>
    </row>
    <row r="61" spans="1:15" ht="15">
      <c r="A61" s="136">
        <v>51</v>
      </c>
      <c r="B61" s="120" t="s">
        <v>2342</v>
      </c>
      <c r="C61" s="136" t="s">
        <v>2440</v>
      </c>
      <c r="D61" s="141">
        <v>92.65</v>
      </c>
      <c r="E61" s="141">
        <v>93.583333333333329</v>
      </c>
      <c r="F61" s="142">
        <v>91.416666666666657</v>
      </c>
      <c r="G61" s="142">
        <v>90.183333333333323</v>
      </c>
      <c r="H61" s="142">
        <v>88.016666666666652</v>
      </c>
      <c r="I61" s="142">
        <v>94.816666666666663</v>
      </c>
      <c r="J61" s="142">
        <v>96.98333333333332</v>
      </c>
      <c r="K61" s="142">
        <v>98.216666666666669</v>
      </c>
      <c r="L61" s="137">
        <v>95.75</v>
      </c>
      <c r="M61" s="137">
        <v>92.35</v>
      </c>
      <c r="N61" s="160">
        <v>24888000</v>
      </c>
      <c r="O61" s="161">
        <v>-5.3400273847558195E-2</v>
      </c>
    </row>
    <row r="62" spans="1:15" ht="15">
      <c r="A62" s="136">
        <v>52</v>
      </c>
      <c r="B62" s="49" t="s">
        <v>2341</v>
      </c>
      <c r="C62" s="136" t="s">
        <v>687</v>
      </c>
      <c r="D62" s="141">
        <v>422.15</v>
      </c>
      <c r="E62" s="141">
        <v>425.06666666666666</v>
      </c>
      <c r="F62" s="142">
        <v>416.33333333333331</v>
      </c>
      <c r="G62" s="142">
        <v>410.51666666666665</v>
      </c>
      <c r="H62" s="142">
        <v>401.7833333333333</v>
      </c>
      <c r="I62" s="142">
        <v>430.88333333333333</v>
      </c>
      <c r="J62" s="142">
        <v>439.61666666666667</v>
      </c>
      <c r="K62" s="142">
        <v>445.43333333333334</v>
      </c>
      <c r="L62" s="137">
        <v>433.8</v>
      </c>
      <c r="M62" s="137">
        <v>419.25</v>
      </c>
      <c r="N62" s="160">
        <v>2893500</v>
      </c>
      <c r="O62" s="161">
        <v>-0.12318181818181818</v>
      </c>
    </row>
    <row r="63" spans="1:15" ht="15">
      <c r="A63" s="136">
        <v>53</v>
      </c>
      <c r="B63" s="120" t="s">
        <v>2341</v>
      </c>
      <c r="C63" s="136" t="s">
        <v>689</v>
      </c>
      <c r="D63" s="141">
        <v>1315.5</v>
      </c>
      <c r="E63" s="141">
        <v>1317.3999999999999</v>
      </c>
      <c r="F63" s="142">
        <v>1303.7999999999997</v>
      </c>
      <c r="G63" s="142">
        <v>1292.0999999999999</v>
      </c>
      <c r="H63" s="142">
        <v>1278.4999999999998</v>
      </c>
      <c r="I63" s="142">
        <v>1329.0999999999997</v>
      </c>
      <c r="J63" s="142">
        <v>1342.6999999999996</v>
      </c>
      <c r="K63" s="142">
        <v>1354.3999999999996</v>
      </c>
      <c r="L63" s="137">
        <v>1331</v>
      </c>
      <c r="M63" s="137">
        <v>1305.7</v>
      </c>
      <c r="N63" s="160">
        <v>1134000</v>
      </c>
      <c r="O63" s="161">
        <v>-6.7817509247842175E-2</v>
      </c>
    </row>
    <row r="64" spans="1:15" ht="15">
      <c r="A64" s="136">
        <v>54</v>
      </c>
      <c r="B64" s="120" t="s">
        <v>2343</v>
      </c>
      <c r="C64" s="136" t="s">
        <v>57</v>
      </c>
      <c r="D64" s="141">
        <v>624.15</v>
      </c>
      <c r="E64" s="141">
        <v>625.33333333333337</v>
      </c>
      <c r="F64" s="142">
        <v>615.9666666666667</v>
      </c>
      <c r="G64" s="142">
        <v>607.7833333333333</v>
      </c>
      <c r="H64" s="142">
        <v>598.41666666666663</v>
      </c>
      <c r="I64" s="142">
        <v>633.51666666666677</v>
      </c>
      <c r="J64" s="142">
        <v>642.88333333333333</v>
      </c>
      <c r="K64" s="142">
        <v>651.06666666666683</v>
      </c>
      <c r="L64" s="137">
        <v>634.70000000000005</v>
      </c>
      <c r="M64" s="137">
        <v>617.15</v>
      </c>
      <c r="N64" s="160">
        <v>8326000</v>
      </c>
      <c r="O64" s="161">
        <v>-8.6560614371914424E-2</v>
      </c>
    </row>
    <row r="65" spans="1:15" ht="15">
      <c r="A65" s="136">
        <v>55</v>
      </c>
      <c r="B65" s="120" t="s">
        <v>2341</v>
      </c>
      <c r="C65" s="136" t="s">
        <v>58</v>
      </c>
      <c r="D65" s="141">
        <v>291.55</v>
      </c>
      <c r="E65" s="141">
        <v>292.7</v>
      </c>
      <c r="F65" s="142">
        <v>289.39999999999998</v>
      </c>
      <c r="G65" s="142">
        <v>287.25</v>
      </c>
      <c r="H65" s="142">
        <v>283.95</v>
      </c>
      <c r="I65" s="142">
        <v>294.84999999999997</v>
      </c>
      <c r="J65" s="142">
        <v>298.15000000000003</v>
      </c>
      <c r="K65" s="142">
        <v>300.29999999999995</v>
      </c>
      <c r="L65" s="137">
        <v>296</v>
      </c>
      <c r="M65" s="137">
        <v>290.55</v>
      </c>
      <c r="N65" s="160">
        <v>16425200</v>
      </c>
      <c r="O65" s="161">
        <v>-0.25377311344327835</v>
      </c>
    </row>
    <row r="66" spans="1:15" ht="15">
      <c r="A66" s="136">
        <v>56</v>
      </c>
      <c r="B66" s="120" t="s">
        <v>2346</v>
      </c>
      <c r="C66" s="136" t="s">
        <v>59</v>
      </c>
      <c r="D66" s="141">
        <v>1145.2</v>
      </c>
      <c r="E66" s="141">
        <v>1150.25</v>
      </c>
      <c r="F66" s="142">
        <v>1135.5</v>
      </c>
      <c r="G66" s="142">
        <v>1125.8</v>
      </c>
      <c r="H66" s="142">
        <v>1111.05</v>
      </c>
      <c r="I66" s="142">
        <v>1159.95</v>
      </c>
      <c r="J66" s="142">
        <v>1174.7</v>
      </c>
      <c r="K66" s="142">
        <v>1184.4000000000001</v>
      </c>
      <c r="L66" s="137">
        <v>1165</v>
      </c>
      <c r="M66" s="137">
        <v>1140.55</v>
      </c>
      <c r="N66" s="160">
        <v>1064700</v>
      </c>
      <c r="O66" s="161">
        <v>-4.519774011299435E-2</v>
      </c>
    </row>
    <row r="67" spans="1:15" ht="15">
      <c r="A67" s="136">
        <v>57</v>
      </c>
      <c r="B67" s="120" t="s">
        <v>2341</v>
      </c>
      <c r="C67" s="136" t="s">
        <v>196</v>
      </c>
      <c r="D67" s="141">
        <v>1433.85</v>
      </c>
      <c r="E67" s="141">
        <v>1450.6666666666667</v>
      </c>
      <c r="F67" s="142">
        <v>1411.1333333333334</v>
      </c>
      <c r="G67" s="142">
        <v>1388.4166666666667</v>
      </c>
      <c r="H67" s="142">
        <v>1348.8833333333334</v>
      </c>
      <c r="I67" s="142">
        <v>1473.3833333333334</v>
      </c>
      <c r="J67" s="142">
        <v>1512.9166666666667</v>
      </c>
      <c r="K67" s="142">
        <v>1535.6333333333334</v>
      </c>
      <c r="L67" s="137">
        <v>1490.2</v>
      </c>
      <c r="M67" s="137">
        <v>1427.95</v>
      </c>
      <c r="N67" s="160">
        <v>1061250</v>
      </c>
      <c r="O67" s="161">
        <v>-0.22677595628415301</v>
      </c>
    </row>
    <row r="68" spans="1:15" ht="15">
      <c r="A68" s="136">
        <v>58</v>
      </c>
      <c r="B68" s="120" t="s">
        <v>2349</v>
      </c>
      <c r="C68" s="136" t="s">
        <v>354</v>
      </c>
      <c r="D68" s="141">
        <v>915.75</v>
      </c>
      <c r="E68" s="141">
        <v>919.15</v>
      </c>
      <c r="F68" s="142">
        <v>909.3</v>
      </c>
      <c r="G68" s="142">
        <v>902.85</v>
      </c>
      <c r="H68" s="142">
        <v>893</v>
      </c>
      <c r="I68" s="142">
        <v>925.59999999999991</v>
      </c>
      <c r="J68" s="142">
        <v>935.45</v>
      </c>
      <c r="K68" s="142">
        <v>941.89999999999986</v>
      </c>
      <c r="L68" s="137">
        <v>929</v>
      </c>
      <c r="M68" s="137">
        <v>912.7</v>
      </c>
      <c r="N68" s="160">
        <v>573000</v>
      </c>
      <c r="O68" s="161">
        <v>-0.18445772843723313</v>
      </c>
    </row>
    <row r="69" spans="1:15" ht="15">
      <c r="A69" s="136">
        <v>59</v>
      </c>
      <c r="B69" s="120" t="s">
        <v>2346</v>
      </c>
      <c r="C69" s="136" t="s">
        <v>60</v>
      </c>
      <c r="D69" s="141">
        <v>356.05</v>
      </c>
      <c r="E69" s="141">
        <v>358.5</v>
      </c>
      <c r="F69" s="142">
        <v>351.4</v>
      </c>
      <c r="G69" s="142">
        <v>346.75</v>
      </c>
      <c r="H69" s="142">
        <v>339.65</v>
      </c>
      <c r="I69" s="142">
        <v>363.15</v>
      </c>
      <c r="J69" s="142">
        <v>370.25</v>
      </c>
      <c r="K69" s="142">
        <v>374.9</v>
      </c>
      <c r="L69" s="137">
        <v>365.6</v>
      </c>
      <c r="M69" s="137">
        <v>353.85</v>
      </c>
      <c r="N69" s="160">
        <v>10210000</v>
      </c>
      <c r="O69" s="161">
        <v>-3.7246581801037244E-2</v>
      </c>
    </row>
    <row r="70" spans="1:15" ht="15">
      <c r="A70" s="136">
        <v>60</v>
      </c>
      <c r="B70" s="120" t="s">
        <v>2340</v>
      </c>
      <c r="C70" s="136" t="s">
        <v>728</v>
      </c>
      <c r="D70" s="141">
        <v>3021.6</v>
      </c>
      <c r="E70" s="141">
        <v>3020.2999999999997</v>
      </c>
      <c r="F70" s="142">
        <v>2996.8999999999996</v>
      </c>
      <c r="G70" s="142">
        <v>2972.2</v>
      </c>
      <c r="H70" s="142">
        <v>2948.7999999999997</v>
      </c>
      <c r="I70" s="142">
        <v>3044.9999999999995</v>
      </c>
      <c r="J70" s="142">
        <v>3068.4</v>
      </c>
      <c r="K70" s="142">
        <v>3093.0999999999995</v>
      </c>
      <c r="L70" s="137">
        <v>3043.7</v>
      </c>
      <c r="M70" s="137">
        <v>2995.6</v>
      </c>
      <c r="N70" s="160">
        <v>538200</v>
      </c>
      <c r="O70" s="161">
        <v>-0.26051112943116239</v>
      </c>
    </row>
    <row r="71" spans="1:15" ht="15">
      <c r="A71" s="136">
        <v>61</v>
      </c>
      <c r="B71" s="120" t="s">
        <v>2344</v>
      </c>
      <c r="C71" s="136" t="s">
        <v>378</v>
      </c>
      <c r="D71" s="141">
        <v>183.75</v>
      </c>
      <c r="E71" s="141">
        <v>183.38333333333333</v>
      </c>
      <c r="F71" s="142">
        <v>181.06666666666666</v>
      </c>
      <c r="G71" s="142">
        <v>178.38333333333333</v>
      </c>
      <c r="H71" s="142">
        <v>176.06666666666666</v>
      </c>
      <c r="I71" s="142">
        <v>186.06666666666666</v>
      </c>
      <c r="J71" s="142">
        <v>188.38333333333333</v>
      </c>
      <c r="K71" s="142">
        <v>191.06666666666666</v>
      </c>
      <c r="L71" s="137">
        <v>185.7</v>
      </c>
      <c r="M71" s="137">
        <v>180.7</v>
      </c>
      <c r="N71" s="160">
        <v>7132500</v>
      </c>
      <c r="O71" s="161">
        <v>-0.13198247535596933</v>
      </c>
    </row>
    <row r="72" spans="1:15" ht="15">
      <c r="A72" s="136">
        <v>62</v>
      </c>
      <c r="B72" s="120" t="s">
        <v>2347</v>
      </c>
      <c r="C72" s="136" t="s">
        <v>234</v>
      </c>
      <c r="D72" s="141">
        <v>598.6</v>
      </c>
      <c r="E72" s="141">
        <v>593.69999999999993</v>
      </c>
      <c r="F72" s="142">
        <v>581.39999999999986</v>
      </c>
      <c r="G72" s="142">
        <v>564.19999999999993</v>
      </c>
      <c r="H72" s="142">
        <v>551.89999999999986</v>
      </c>
      <c r="I72" s="142">
        <v>610.89999999999986</v>
      </c>
      <c r="J72" s="142">
        <v>623.19999999999982</v>
      </c>
      <c r="K72" s="142">
        <v>640.39999999999986</v>
      </c>
      <c r="L72" s="137">
        <v>606</v>
      </c>
      <c r="M72" s="137">
        <v>576.5</v>
      </c>
      <c r="N72" s="160">
        <v>25773000</v>
      </c>
      <c r="O72" s="161">
        <v>6.9151429910923583E-3</v>
      </c>
    </row>
    <row r="73" spans="1:15" ht="15">
      <c r="A73" s="136">
        <v>63</v>
      </c>
      <c r="B73" s="120" t="s">
        <v>2351</v>
      </c>
      <c r="C73" s="136" t="s">
        <v>61</v>
      </c>
      <c r="D73" s="141">
        <v>73.95</v>
      </c>
      <c r="E73" s="141">
        <v>73.400000000000006</v>
      </c>
      <c r="F73" s="142">
        <v>72.450000000000017</v>
      </c>
      <c r="G73" s="142">
        <v>70.950000000000017</v>
      </c>
      <c r="H73" s="142">
        <v>70.000000000000028</v>
      </c>
      <c r="I73" s="142">
        <v>74.900000000000006</v>
      </c>
      <c r="J73" s="142">
        <v>75.849999999999994</v>
      </c>
      <c r="K73" s="142">
        <v>77.349999999999994</v>
      </c>
      <c r="L73" s="137">
        <v>74.349999999999994</v>
      </c>
      <c r="M73" s="137">
        <v>71.900000000000006</v>
      </c>
      <c r="N73" s="160">
        <v>42210000</v>
      </c>
      <c r="O73" s="161">
        <v>-9.336941813261164E-2</v>
      </c>
    </row>
    <row r="74" spans="1:15" ht="15">
      <c r="A74" s="136">
        <v>64</v>
      </c>
      <c r="B74" s="120" t="s">
        <v>2343</v>
      </c>
      <c r="C74" s="136" t="s">
        <v>62</v>
      </c>
      <c r="D74" s="141">
        <v>1124.5999999999999</v>
      </c>
      <c r="E74" s="141">
        <v>1118.1833333333334</v>
      </c>
      <c r="F74" s="142">
        <v>1107.6166666666668</v>
      </c>
      <c r="G74" s="142">
        <v>1090.6333333333334</v>
      </c>
      <c r="H74" s="142">
        <v>1080.0666666666668</v>
      </c>
      <c r="I74" s="142">
        <v>1135.1666666666667</v>
      </c>
      <c r="J74" s="142">
        <v>1145.7333333333333</v>
      </c>
      <c r="K74" s="142">
        <v>1162.7166666666667</v>
      </c>
      <c r="L74" s="137">
        <v>1128.75</v>
      </c>
      <c r="M74" s="137">
        <v>1101.2</v>
      </c>
      <c r="N74" s="160">
        <v>1781600</v>
      </c>
      <c r="O74" s="161">
        <v>-0.35223967422920305</v>
      </c>
    </row>
    <row r="75" spans="1:15" ht="15">
      <c r="A75" s="136">
        <v>65</v>
      </c>
      <c r="B75" s="120" t="s">
        <v>2352</v>
      </c>
      <c r="C75" s="136" t="s">
        <v>63</v>
      </c>
      <c r="D75" s="141">
        <v>255.15</v>
      </c>
      <c r="E75" s="141">
        <v>257.38333333333333</v>
      </c>
      <c r="F75" s="142">
        <v>251.91666666666663</v>
      </c>
      <c r="G75" s="142">
        <v>248.68333333333331</v>
      </c>
      <c r="H75" s="142">
        <v>243.21666666666661</v>
      </c>
      <c r="I75" s="142">
        <v>260.61666666666667</v>
      </c>
      <c r="J75" s="142">
        <v>266.08333333333337</v>
      </c>
      <c r="K75" s="142">
        <v>269.31666666666666</v>
      </c>
      <c r="L75" s="137">
        <v>262.85000000000002</v>
      </c>
      <c r="M75" s="137">
        <v>254.15</v>
      </c>
      <c r="N75" s="160">
        <v>44495000</v>
      </c>
      <c r="O75" s="161">
        <v>-8.3238899763057581E-2</v>
      </c>
    </row>
    <row r="76" spans="1:15" ht="15">
      <c r="A76" s="136">
        <v>66</v>
      </c>
      <c r="B76" s="120" t="s">
        <v>2343</v>
      </c>
      <c r="C76" s="136" t="s">
        <v>64</v>
      </c>
      <c r="D76" s="141">
        <v>2512.0500000000002</v>
      </c>
      <c r="E76" s="141">
        <v>2527.3166666666671</v>
      </c>
      <c r="F76" s="142">
        <v>2448.733333333334</v>
      </c>
      <c r="G76" s="142">
        <v>2385.416666666667</v>
      </c>
      <c r="H76" s="142">
        <v>2306.8333333333339</v>
      </c>
      <c r="I76" s="142">
        <v>2590.6333333333341</v>
      </c>
      <c r="J76" s="142">
        <v>2669.2166666666672</v>
      </c>
      <c r="K76" s="142">
        <v>2732.5333333333342</v>
      </c>
      <c r="L76" s="137">
        <v>2605.9</v>
      </c>
      <c r="M76" s="137">
        <v>2464</v>
      </c>
      <c r="N76" s="160">
        <v>4740000</v>
      </c>
      <c r="O76" s="161">
        <v>-5.9710374925609995E-2</v>
      </c>
    </row>
    <row r="77" spans="1:15" ht="15">
      <c r="A77" s="136">
        <v>67</v>
      </c>
      <c r="B77" s="120" t="s">
        <v>2345</v>
      </c>
      <c r="C77" s="136" t="s">
        <v>65</v>
      </c>
      <c r="D77" s="141">
        <v>26700.95</v>
      </c>
      <c r="E77" s="141">
        <v>26669.666666666668</v>
      </c>
      <c r="F77" s="142">
        <v>26431.633333333335</v>
      </c>
      <c r="G77" s="142">
        <v>26162.316666666666</v>
      </c>
      <c r="H77" s="142">
        <v>25924.283333333333</v>
      </c>
      <c r="I77" s="142">
        <v>26938.983333333337</v>
      </c>
      <c r="J77" s="142">
        <v>27177.01666666667</v>
      </c>
      <c r="K77" s="142">
        <v>27446.333333333339</v>
      </c>
      <c r="L77" s="137">
        <v>26907.7</v>
      </c>
      <c r="M77" s="137">
        <v>26400.35</v>
      </c>
      <c r="N77" s="160">
        <v>277950</v>
      </c>
      <c r="O77" s="161">
        <v>-9.6097560975609758E-2</v>
      </c>
    </row>
    <row r="78" spans="1:15" ht="15">
      <c r="A78" s="136">
        <v>68</v>
      </c>
      <c r="B78" s="120" t="s">
        <v>2353</v>
      </c>
      <c r="C78" s="136" t="s">
        <v>66</v>
      </c>
      <c r="D78" s="141">
        <v>174.7</v>
      </c>
      <c r="E78" s="141">
        <v>175.73333333333335</v>
      </c>
      <c r="F78" s="142">
        <v>172.9666666666667</v>
      </c>
      <c r="G78" s="142">
        <v>171.23333333333335</v>
      </c>
      <c r="H78" s="142">
        <v>168.4666666666667</v>
      </c>
      <c r="I78" s="142">
        <v>177.4666666666667</v>
      </c>
      <c r="J78" s="142">
        <v>180.23333333333335</v>
      </c>
      <c r="K78" s="142">
        <v>181.9666666666667</v>
      </c>
      <c r="L78" s="137">
        <v>178.5</v>
      </c>
      <c r="M78" s="137">
        <v>174</v>
      </c>
      <c r="N78" s="160">
        <v>11249000</v>
      </c>
      <c r="O78" s="161">
        <v>-0.11872772141486153</v>
      </c>
    </row>
    <row r="79" spans="1:15" ht="15">
      <c r="A79" s="136">
        <v>69</v>
      </c>
      <c r="B79" s="120" t="s">
        <v>2347</v>
      </c>
      <c r="C79" s="136" t="s">
        <v>810</v>
      </c>
      <c r="D79" s="141">
        <v>147</v>
      </c>
      <c r="E79" s="141">
        <v>148.48333333333335</v>
      </c>
      <c r="F79" s="142">
        <v>144.91666666666669</v>
      </c>
      <c r="G79" s="142">
        <v>142.83333333333334</v>
      </c>
      <c r="H79" s="142">
        <v>139.26666666666668</v>
      </c>
      <c r="I79" s="142">
        <v>150.56666666666669</v>
      </c>
      <c r="J79" s="142">
        <v>154.13333333333335</v>
      </c>
      <c r="K79" s="142">
        <v>156.2166666666667</v>
      </c>
      <c r="L79" s="137">
        <v>152.05000000000001</v>
      </c>
      <c r="M79" s="137">
        <v>146.4</v>
      </c>
      <c r="N79" s="160">
        <v>25244800</v>
      </c>
      <c r="O79" s="161">
        <v>-3.7222357822797168E-2</v>
      </c>
    </row>
    <row r="80" spans="1:15" ht="15">
      <c r="A80" s="136">
        <v>70</v>
      </c>
      <c r="B80" s="120" t="s">
        <v>2345</v>
      </c>
      <c r="C80" s="136" t="s">
        <v>816</v>
      </c>
      <c r="D80" s="141">
        <v>840.5</v>
      </c>
      <c r="E80" s="141">
        <v>839.19999999999993</v>
      </c>
      <c r="F80" s="142">
        <v>828.59999999999991</v>
      </c>
      <c r="G80" s="142">
        <v>816.69999999999993</v>
      </c>
      <c r="H80" s="142">
        <v>806.09999999999991</v>
      </c>
      <c r="I80" s="142">
        <v>851.09999999999991</v>
      </c>
      <c r="J80" s="142">
        <v>861.7</v>
      </c>
      <c r="K80" s="142">
        <v>873.59999999999991</v>
      </c>
      <c r="L80" s="137">
        <v>849.8</v>
      </c>
      <c r="M80" s="137">
        <v>827.3</v>
      </c>
      <c r="N80" s="160">
        <v>2259400</v>
      </c>
      <c r="O80" s="161">
        <v>-0.18814229249011857</v>
      </c>
    </row>
    <row r="81" spans="1:15" ht="15">
      <c r="A81" s="136">
        <v>71</v>
      </c>
      <c r="B81" s="120" t="s">
        <v>2345</v>
      </c>
      <c r="C81" s="136" t="s">
        <v>67</v>
      </c>
      <c r="D81" s="141">
        <v>228.45</v>
      </c>
      <c r="E81" s="141">
        <v>231.04999999999998</v>
      </c>
      <c r="F81" s="142">
        <v>223.89999999999998</v>
      </c>
      <c r="G81" s="142">
        <v>219.35</v>
      </c>
      <c r="H81" s="142">
        <v>212.2</v>
      </c>
      <c r="I81" s="142">
        <v>235.59999999999997</v>
      </c>
      <c r="J81" s="142">
        <v>242.75</v>
      </c>
      <c r="K81" s="142">
        <v>247.29999999999995</v>
      </c>
      <c r="L81" s="137">
        <v>238.2</v>
      </c>
      <c r="M81" s="137">
        <v>226.5</v>
      </c>
      <c r="N81" s="160">
        <v>15392000</v>
      </c>
      <c r="O81" s="161">
        <v>-0.10282117043599907</v>
      </c>
    </row>
    <row r="82" spans="1:15" ht="15">
      <c r="A82" s="136">
        <v>72</v>
      </c>
      <c r="B82" s="120" t="s">
        <v>2344</v>
      </c>
      <c r="C82" s="136" t="s">
        <v>68</v>
      </c>
      <c r="D82" s="141">
        <v>101.75</v>
      </c>
      <c r="E82" s="141">
        <v>102.34999999999998</v>
      </c>
      <c r="F82" s="142">
        <v>100.74999999999996</v>
      </c>
      <c r="G82" s="142">
        <v>99.749999999999972</v>
      </c>
      <c r="H82" s="142">
        <v>98.149999999999949</v>
      </c>
      <c r="I82" s="142">
        <v>103.34999999999997</v>
      </c>
      <c r="J82" s="142">
        <v>104.94999999999999</v>
      </c>
      <c r="K82" s="142">
        <v>105.94999999999997</v>
      </c>
      <c r="L82" s="137">
        <v>103.95</v>
      </c>
      <c r="M82" s="137">
        <v>101.35</v>
      </c>
      <c r="N82" s="160">
        <v>78661000</v>
      </c>
      <c r="O82" s="161">
        <v>-0.10774221723126833</v>
      </c>
    </row>
    <row r="83" spans="1:15" ht="15">
      <c r="A83" s="136">
        <v>73</v>
      </c>
      <c r="B83" s="120" t="s">
        <v>2341</v>
      </c>
      <c r="C83" s="136" t="s">
        <v>858</v>
      </c>
      <c r="D83" s="141">
        <v>158.35</v>
      </c>
      <c r="E83" s="141">
        <v>157.53333333333333</v>
      </c>
      <c r="F83" s="142">
        <v>155.56666666666666</v>
      </c>
      <c r="G83" s="142">
        <v>152.78333333333333</v>
      </c>
      <c r="H83" s="142">
        <v>150.81666666666666</v>
      </c>
      <c r="I83" s="142">
        <v>160.31666666666666</v>
      </c>
      <c r="J83" s="142">
        <v>162.2833333333333</v>
      </c>
      <c r="K83" s="142">
        <v>165.06666666666666</v>
      </c>
      <c r="L83" s="137">
        <v>159.5</v>
      </c>
      <c r="M83" s="137">
        <v>154.75</v>
      </c>
      <c r="N83" s="160">
        <v>54089000</v>
      </c>
      <c r="O83" s="161">
        <v>2.0672346608546333E-2</v>
      </c>
    </row>
    <row r="84" spans="1:15" ht="15">
      <c r="A84" s="136">
        <v>74</v>
      </c>
      <c r="B84" s="120" t="s">
        <v>2350</v>
      </c>
      <c r="C84" s="136" t="s">
        <v>69</v>
      </c>
      <c r="D84" s="141">
        <v>489.5</v>
      </c>
      <c r="E84" s="141">
        <v>487.91666666666669</v>
      </c>
      <c r="F84" s="142">
        <v>482.83333333333337</v>
      </c>
      <c r="G84" s="142">
        <v>476.16666666666669</v>
      </c>
      <c r="H84" s="142">
        <v>471.08333333333337</v>
      </c>
      <c r="I84" s="142">
        <v>494.58333333333337</v>
      </c>
      <c r="J84" s="142">
        <v>499.66666666666674</v>
      </c>
      <c r="K84" s="142">
        <v>506.33333333333337</v>
      </c>
      <c r="L84" s="137">
        <v>493</v>
      </c>
      <c r="M84" s="137">
        <v>481.25</v>
      </c>
      <c r="N84" s="160">
        <v>11584000</v>
      </c>
      <c r="O84" s="161">
        <v>-0.29279609279609281</v>
      </c>
    </row>
    <row r="85" spans="1:15" ht="15">
      <c r="A85" s="136">
        <v>75</v>
      </c>
      <c r="B85" s="120" t="s">
        <v>2343</v>
      </c>
      <c r="C85" s="136" t="s">
        <v>70</v>
      </c>
      <c r="D85" s="141">
        <v>637.04999999999995</v>
      </c>
      <c r="E85" s="141">
        <v>640.29999999999995</v>
      </c>
      <c r="F85" s="142">
        <v>630.94999999999993</v>
      </c>
      <c r="G85" s="142">
        <v>624.85</v>
      </c>
      <c r="H85" s="142">
        <v>615.5</v>
      </c>
      <c r="I85" s="142">
        <v>646.39999999999986</v>
      </c>
      <c r="J85" s="142">
        <v>655.74999999999977</v>
      </c>
      <c r="K85" s="142">
        <v>661.8499999999998</v>
      </c>
      <c r="L85" s="137">
        <v>649.65</v>
      </c>
      <c r="M85" s="137">
        <v>634.20000000000005</v>
      </c>
      <c r="N85" s="160">
        <v>5511600</v>
      </c>
      <c r="O85" s="161">
        <v>-9.0855106888361042E-2</v>
      </c>
    </row>
    <row r="86" spans="1:15" ht="15">
      <c r="A86" s="136">
        <v>76</v>
      </c>
      <c r="B86" s="120" t="s">
        <v>2353</v>
      </c>
      <c r="C86" s="136" t="s">
        <v>71</v>
      </c>
      <c r="D86" s="141">
        <v>22.85</v>
      </c>
      <c r="E86" s="141">
        <v>22.866666666666664</v>
      </c>
      <c r="F86" s="142">
        <v>22.233333333333327</v>
      </c>
      <c r="G86" s="142">
        <v>21.616666666666664</v>
      </c>
      <c r="H86" s="142">
        <v>20.983333333333327</v>
      </c>
      <c r="I86" s="142">
        <v>23.483333333333327</v>
      </c>
      <c r="J86" s="142">
        <v>24.11666666666666</v>
      </c>
      <c r="K86" s="142">
        <v>24.733333333333327</v>
      </c>
      <c r="L86" s="137">
        <v>23.5</v>
      </c>
      <c r="M86" s="137">
        <v>22.25</v>
      </c>
      <c r="N86" s="160">
        <v>297720000</v>
      </c>
      <c r="O86" s="161">
        <v>-0.20279551753223279</v>
      </c>
    </row>
    <row r="87" spans="1:15" ht="15">
      <c r="A87" s="136">
        <v>77</v>
      </c>
      <c r="B87" s="120" t="s">
        <v>2341</v>
      </c>
      <c r="C87" s="136" t="s">
        <v>919</v>
      </c>
      <c r="D87" s="141">
        <v>970.4</v>
      </c>
      <c r="E87" s="141">
        <v>977.1</v>
      </c>
      <c r="F87" s="142">
        <v>957.95</v>
      </c>
      <c r="G87" s="142">
        <v>945.5</v>
      </c>
      <c r="H87" s="142">
        <v>926.35</v>
      </c>
      <c r="I87" s="142">
        <v>989.55000000000007</v>
      </c>
      <c r="J87" s="142">
        <v>1008.6999999999999</v>
      </c>
      <c r="K87" s="142">
        <v>1021.1500000000001</v>
      </c>
      <c r="L87" s="137">
        <v>996.25</v>
      </c>
      <c r="M87" s="137">
        <v>964.65</v>
      </c>
      <c r="N87" s="160">
        <v>849000</v>
      </c>
      <c r="O87" s="161">
        <v>-0.11145996860282574</v>
      </c>
    </row>
    <row r="88" spans="1:15" ht="15">
      <c r="A88" s="136">
        <v>78</v>
      </c>
      <c r="B88" s="120" t="s">
        <v>2346</v>
      </c>
      <c r="C88" s="136" t="s">
        <v>350</v>
      </c>
      <c r="D88" s="141">
        <v>1080.1500000000001</v>
      </c>
      <c r="E88" s="141">
        <v>1089.2166666666667</v>
      </c>
      <c r="F88" s="142">
        <v>1062.4333333333334</v>
      </c>
      <c r="G88" s="142">
        <v>1044.7166666666667</v>
      </c>
      <c r="H88" s="142">
        <v>1017.9333333333334</v>
      </c>
      <c r="I88" s="142">
        <v>1106.9333333333334</v>
      </c>
      <c r="J88" s="142">
        <v>1133.7166666666667</v>
      </c>
      <c r="K88" s="142">
        <v>1151.4333333333334</v>
      </c>
      <c r="L88" s="137">
        <v>1116</v>
      </c>
      <c r="M88" s="137">
        <v>1071.5</v>
      </c>
      <c r="N88" s="160">
        <v>1332000</v>
      </c>
      <c r="O88" s="161">
        <v>-0.23165666820489156</v>
      </c>
    </row>
    <row r="89" spans="1:15" ht="15">
      <c r="A89" s="136">
        <v>79</v>
      </c>
      <c r="B89" s="120" t="s">
        <v>2346</v>
      </c>
      <c r="C89" s="136" t="s">
        <v>72</v>
      </c>
      <c r="D89" s="141">
        <v>623.70000000000005</v>
      </c>
      <c r="E89" s="141">
        <v>624.78333333333342</v>
      </c>
      <c r="F89" s="142">
        <v>617.21666666666681</v>
      </c>
      <c r="G89" s="142">
        <v>610.73333333333335</v>
      </c>
      <c r="H89" s="142">
        <v>603.16666666666674</v>
      </c>
      <c r="I89" s="142">
        <v>631.26666666666688</v>
      </c>
      <c r="J89" s="142">
        <v>638.83333333333348</v>
      </c>
      <c r="K89" s="142">
        <v>645.31666666666695</v>
      </c>
      <c r="L89" s="137">
        <v>632.35</v>
      </c>
      <c r="M89" s="137">
        <v>618.29999999999995</v>
      </c>
      <c r="N89" s="160">
        <v>1546500</v>
      </c>
      <c r="O89" s="161">
        <v>-0.15491803278688523</v>
      </c>
    </row>
    <row r="90" spans="1:15" ht="15">
      <c r="A90" s="136">
        <v>80</v>
      </c>
      <c r="B90" s="120" t="s">
        <v>2343</v>
      </c>
      <c r="C90" s="136" t="s">
        <v>355</v>
      </c>
      <c r="D90" s="141">
        <v>137.65</v>
      </c>
      <c r="E90" s="141">
        <v>138.86666666666665</v>
      </c>
      <c r="F90" s="142">
        <v>135.48333333333329</v>
      </c>
      <c r="G90" s="142">
        <v>133.31666666666663</v>
      </c>
      <c r="H90" s="142">
        <v>129.93333333333328</v>
      </c>
      <c r="I90" s="142">
        <v>141.0333333333333</v>
      </c>
      <c r="J90" s="142">
        <v>144.41666666666669</v>
      </c>
      <c r="K90" s="142">
        <v>146.58333333333331</v>
      </c>
      <c r="L90" s="137">
        <v>142.25</v>
      </c>
      <c r="M90" s="137">
        <v>136.69999999999999</v>
      </c>
      <c r="N90" s="160">
        <v>15380000</v>
      </c>
      <c r="O90" s="161">
        <v>-4.0548970679975045E-2</v>
      </c>
    </row>
    <row r="91" spans="1:15" ht="15">
      <c r="A91" s="136">
        <v>81</v>
      </c>
      <c r="B91" s="120" t="s">
        <v>2340</v>
      </c>
      <c r="C91" s="136" t="s">
        <v>73</v>
      </c>
      <c r="D91" s="141">
        <v>1199.7</v>
      </c>
      <c r="E91" s="141">
        <v>1202.4333333333332</v>
      </c>
      <c r="F91" s="142">
        <v>1191.3666666666663</v>
      </c>
      <c r="G91" s="142">
        <v>1183.0333333333331</v>
      </c>
      <c r="H91" s="142">
        <v>1171.9666666666662</v>
      </c>
      <c r="I91" s="142">
        <v>1210.7666666666664</v>
      </c>
      <c r="J91" s="142">
        <v>1221.8333333333335</v>
      </c>
      <c r="K91" s="142">
        <v>1230.1666666666665</v>
      </c>
      <c r="L91" s="137">
        <v>1213.5</v>
      </c>
      <c r="M91" s="137">
        <v>1194.0999999999999</v>
      </c>
      <c r="N91" s="160">
        <v>3037500</v>
      </c>
      <c r="O91" s="161">
        <v>-0.10871478873239436</v>
      </c>
    </row>
    <row r="92" spans="1:15" ht="15">
      <c r="A92" s="136">
        <v>82</v>
      </c>
      <c r="B92" s="120" t="s">
        <v>2341</v>
      </c>
      <c r="C92" s="136" t="s">
        <v>316</v>
      </c>
      <c r="D92" s="141">
        <v>149.94999999999999</v>
      </c>
      <c r="E92" s="141">
        <v>151.71666666666667</v>
      </c>
      <c r="F92" s="142">
        <v>147.23333333333335</v>
      </c>
      <c r="G92" s="142">
        <v>144.51666666666668</v>
      </c>
      <c r="H92" s="142">
        <v>140.03333333333336</v>
      </c>
      <c r="I92" s="142">
        <v>154.43333333333334</v>
      </c>
      <c r="J92" s="142">
        <v>158.91666666666663</v>
      </c>
      <c r="K92" s="142">
        <v>161.63333333333333</v>
      </c>
      <c r="L92" s="137">
        <v>156.19999999999999</v>
      </c>
      <c r="M92" s="137">
        <v>149</v>
      </c>
      <c r="N92" s="160">
        <v>21933000</v>
      </c>
      <c r="O92" s="161">
        <v>-7.1265243902439018E-2</v>
      </c>
    </row>
    <row r="93" spans="1:15" ht="15">
      <c r="A93" s="136">
        <v>83</v>
      </c>
      <c r="B93" s="120" t="s">
        <v>2341</v>
      </c>
      <c r="C93" s="136" t="s">
        <v>74</v>
      </c>
      <c r="D93" s="141">
        <v>584.20000000000005</v>
      </c>
      <c r="E93" s="141">
        <v>584.61666666666667</v>
      </c>
      <c r="F93" s="142">
        <v>576.0333333333333</v>
      </c>
      <c r="G93" s="142">
        <v>567.86666666666667</v>
      </c>
      <c r="H93" s="142">
        <v>559.2833333333333</v>
      </c>
      <c r="I93" s="142">
        <v>592.7833333333333</v>
      </c>
      <c r="J93" s="142">
        <v>601.36666666666656</v>
      </c>
      <c r="K93" s="142">
        <v>609.5333333333333</v>
      </c>
      <c r="L93" s="137">
        <v>593.20000000000005</v>
      </c>
      <c r="M93" s="137">
        <v>576.45000000000005</v>
      </c>
      <c r="N93" s="160">
        <v>3382000</v>
      </c>
      <c r="O93" s="161">
        <v>-0.13148433487416539</v>
      </c>
    </row>
    <row r="94" spans="1:15" ht="15">
      <c r="A94" s="136">
        <v>84</v>
      </c>
      <c r="B94" s="120" t="s">
        <v>2341</v>
      </c>
      <c r="C94" s="136" t="s">
        <v>975</v>
      </c>
      <c r="D94" s="141">
        <v>40.049999999999997</v>
      </c>
      <c r="E94" s="141">
        <v>40.233333333333334</v>
      </c>
      <c r="F94" s="142">
        <v>39.616666666666667</v>
      </c>
      <c r="G94" s="142">
        <v>39.18333333333333</v>
      </c>
      <c r="H94" s="142">
        <v>38.566666666666663</v>
      </c>
      <c r="I94" s="142">
        <v>40.666666666666671</v>
      </c>
      <c r="J94" s="142">
        <v>41.283333333333346</v>
      </c>
      <c r="K94" s="142">
        <v>41.716666666666676</v>
      </c>
      <c r="L94" s="137">
        <v>40.85</v>
      </c>
      <c r="M94" s="137">
        <v>39.799999999999997</v>
      </c>
      <c r="N94" s="160">
        <v>57975000</v>
      </c>
      <c r="O94" s="161">
        <v>-0.14225477141588994</v>
      </c>
    </row>
    <row r="95" spans="1:15" ht="15">
      <c r="A95" s="136">
        <v>85</v>
      </c>
      <c r="B95" s="120" t="s">
        <v>2354</v>
      </c>
      <c r="C95" s="136" t="s">
        <v>75</v>
      </c>
      <c r="D95" s="141">
        <v>1004.95</v>
      </c>
      <c r="E95" s="141">
        <v>1004.1666666666666</v>
      </c>
      <c r="F95" s="142">
        <v>993.08333333333326</v>
      </c>
      <c r="G95" s="142">
        <v>981.21666666666658</v>
      </c>
      <c r="H95" s="142">
        <v>970.13333333333321</v>
      </c>
      <c r="I95" s="142">
        <v>1016.0333333333333</v>
      </c>
      <c r="J95" s="142">
        <v>1027.1166666666666</v>
      </c>
      <c r="K95" s="142">
        <v>1038.9833333333333</v>
      </c>
      <c r="L95" s="137">
        <v>1015.25</v>
      </c>
      <c r="M95" s="137">
        <v>992.3</v>
      </c>
      <c r="N95" s="160">
        <v>10501400</v>
      </c>
      <c r="O95" s="161">
        <v>-8.9905362776025233E-2</v>
      </c>
    </row>
    <row r="96" spans="1:15" ht="15">
      <c r="A96" s="136">
        <v>86</v>
      </c>
      <c r="B96" s="120" t="s">
        <v>2347</v>
      </c>
      <c r="C96" s="136" t="s">
        <v>76</v>
      </c>
      <c r="D96" s="141">
        <v>1914.4</v>
      </c>
      <c r="E96" s="141">
        <v>1912.4666666666665</v>
      </c>
      <c r="F96" s="142">
        <v>1894.583333333333</v>
      </c>
      <c r="G96" s="142">
        <v>1874.7666666666667</v>
      </c>
      <c r="H96" s="142">
        <v>1856.8833333333332</v>
      </c>
      <c r="I96" s="142">
        <v>1932.2833333333328</v>
      </c>
      <c r="J96" s="142">
        <v>1950.1666666666665</v>
      </c>
      <c r="K96" s="142">
        <v>1969.9833333333327</v>
      </c>
      <c r="L96" s="137">
        <v>1930.35</v>
      </c>
      <c r="M96" s="137">
        <v>1892.65</v>
      </c>
      <c r="N96" s="160">
        <v>17804000</v>
      </c>
      <c r="O96" s="161">
        <v>-0.14925337474614742</v>
      </c>
    </row>
    <row r="97" spans="1:15" ht="15">
      <c r="A97" s="136">
        <v>87</v>
      </c>
      <c r="B97" s="120" t="s">
        <v>2344</v>
      </c>
      <c r="C97" s="136" t="s">
        <v>77</v>
      </c>
      <c r="D97" s="141">
        <v>1971.45</v>
      </c>
      <c r="E97" s="141">
        <v>1966.8333333333333</v>
      </c>
      <c r="F97" s="142">
        <v>1956.6666666666665</v>
      </c>
      <c r="G97" s="142">
        <v>1941.8833333333332</v>
      </c>
      <c r="H97" s="142">
        <v>1931.7166666666665</v>
      </c>
      <c r="I97" s="142">
        <v>1981.6166666666666</v>
      </c>
      <c r="J97" s="142">
        <v>1991.7833333333331</v>
      </c>
      <c r="K97" s="142">
        <v>2006.5666666666666</v>
      </c>
      <c r="L97" s="137">
        <v>1977</v>
      </c>
      <c r="M97" s="137">
        <v>1952.05</v>
      </c>
      <c r="N97" s="160">
        <v>21536000</v>
      </c>
      <c r="O97" s="161">
        <v>-0.19530695363001158</v>
      </c>
    </row>
    <row r="98" spans="1:15" ht="15">
      <c r="A98" s="136">
        <v>88</v>
      </c>
      <c r="B98" s="120" t="s">
        <v>2352</v>
      </c>
      <c r="C98" s="136" t="s">
        <v>78</v>
      </c>
      <c r="D98" s="141">
        <v>59.8</v>
      </c>
      <c r="E98" s="141">
        <v>59.949999999999996</v>
      </c>
      <c r="F98" s="142">
        <v>58.849999999999994</v>
      </c>
      <c r="G98" s="142">
        <v>57.9</v>
      </c>
      <c r="H98" s="142">
        <v>56.8</v>
      </c>
      <c r="I98" s="142">
        <v>60.899999999999991</v>
      </c>
      <c r="J98" s="142">
        <v>62</v>
      </c>
      <c r="K98" s="142">
        <v>62.949999999999989</v>
      </c>
      <c r="L98" s="137">
        <v>61.05</v>
      </c>
      <c r="M98" s="137">
        <v>59</v>
      </c>
      <c r="N98" s="160">
        <v>31347000</v>
      </c>
      <c r="O98" s="161">
        <v>-5.6608884073672809E-2</v>
      </c>
    </row>
    <row r="99" spans="1:15" ht="15">
      <c r="A99" s="136">
        <v>89</v>
      </c>
      <c r="B99" s="120" t="s">
        <v>2345</v>
      </c>
      <c r="C99" s="136" t="s">
        <v>79</v>
      </c>
      <c r="D99" s="141">
        <v>3588.7</v>
      </c>
      <c r="E99" s="141">
        <v>3614.2166666666667</v>
      </c>
      <c r="F99" s="142">
        <v>3554.4833333333336</v>
      </c>
      <c r="G99" s="142">
        <v>3520.2666666666669</v>
      </c>
      <c r="H99" s="142">
        <v>3460.5333333333338</v>
      </c>
      <c r="I99" s="142">
        <v>3648.4333333333334</v>
      </c>
      <c r="J99" s="142">
        <v>3708.1666666666661</v>
      </c>
      <c r="K99" s="142">
        <v>3742.3833333333332</v>
      </c>
      <c r="L99" s="137">
        <v>3673.95</v>
      </c>
      <c r="M99" s="137">
        <v>3580</v>
      </c>
      <c r="N99" s="160">
        <v>1556200</v>
      </c>
      <c r="O99" s="161">
        <v>-0.20186685813929633</v>
      </c>
    </row>
    <row r="100" spans="1:15" ht="15">
      <c r="A100" s="136">
        <v>90</v>
      </c>
      <c r="B100" s="120" t="s">
        <v>2354</v>
      </c>
      <c r="C100" s="136" t="s">
        <v>80</v>
      </c>
      <c r="D100" s="141">
        <v>378.3</v>
      </c>
      <c r="E100" s="141">
        <v>381.58333333333331</v>
      </c>
      <c r="F100" s="142">
        <v>372.06666666666661</v>
      </c>
      <c r="G100" s="142">
        <v>365.83333333333331</v>
      </c>
      <c r="H100" s="142">
        <v>356.31666666666661</v>
      </c>
      <c r="I100" s="142">
        <v>387.81666666666661</v>
      </c>
      <c r="J100" s="142">
        <v>397.33333333333337</v>
      </c>
      <c r="K100" s="142">
        <v>403.56666666666661</v>
      </c>
      <c r="L100" s="137">
        <v>391.1</v>
      </c>
      <c r="M100" s="137">
        <v>375.35</v>
      </c>
      <c r="N100" s="160">
        <v>3738000</v>
      </c>
      <c r="O100" s="161">
        <v>-0.21684475172847265</v>
      </c>
    </row>
    <row r="101" spans="1:15" ht="15">
      <c r="A101" s="136">
        <v>91</v>
      </c>
      <c r="B101" s="120" t="s">
        <v>2355</v>
      </c>
      <c r="C101" s="136" t="s">
        <v>81</v>
      </c>
      <c r="D101" s="141">
        <v>260.3</v>
      </c>
      <c r="E101" s="141">
        <v>262.08333333333331</v>
      </c>
      <c r="F101" s="142">
        <v>256.26666666666665</v>
      </c>
      <c r="G101" s="142">
        <v>252.23333333333335</v>
      </c>
      <c r="H101" s="142">
        <v>246.41666666666669</v>
      </c>
      <c r="I101" s="142">
        <v>266.11666666666662</v>
      </c>
      <c r="J101" s="142">
        <v>271.93333333333334</v>
      </c>
      <c r="K101" s="142">
        <v>275.96666666666658</v>
      </c>
      <c r="L101" s="137">
        <v>267.89999999999998</v>
      </c>
      <c r="M101" s="137">
        <v>258.05</v>
      </c>
      <c r="N101" s="160">
        <v>37296000</v>
      </c>
      <c r="O101" s="161">
        <v>-0.14133763094278806</v>
      </c>
    </row>
    <row r="102" spans="1:15" ht="15">
      <c r="A102" s="136">
        <v>92</v>
      </c>
      <c r="B102" s="120" t="s">
        <v>2350</v>
      </c>
      <c r="C102" s="136" t="s">
        <v>82</v>
      </c>
      <c r="D102" s="141">
        <v>384.75</v>
      </c>
      <c r="E102" s="141">
        <v>387.81666666666666</v>
      </c>
      <c r="F102" s="142">
        <v>380.63333333333333</v>
      </c>
      <c r="G102" s="142">
        <v>376.51666666666665</v>
      </c>
      <c r="H102" s="142">
        <v>369.33333333333331</v>
      </c>
      <c r="I102" s="142">
        <v>391.93333333333334</v>
      </c>
      <c r="J102" s="142">
        <v>399.11666666666662</v>
      </c>
      <c r="K102" s="142">
        <v>403.23333333333335</v>
      </c>
      <c r="L102" s="137">
        <v>395</v>
      </c>
      <c r="M102" s="137">
        <v>383.7</v>
      </c>
      <c r="N102" s="160">
        <v>25223625</v>
      </c>
      <c r="O102" s="161">
        <v>-0.11480212248507628</v>
      </c>
    </row>
    <row r="103" spans="1:15" ht="15">
      <c r="A103" s="136">
        <v>93</v>
      </c>
      <c r="B103" s="120" t="s">
        <v>2346</v>
      </c>
      <c r="C103" s="136" t="s">
        <v>83</v>
      </c>
      <c r="D103" s="141">
        <v>1378.95</v>
      </c>
      <c r="E103" s="141">
        <v>1376.2666666666667</v>
      </c>
      <c r="F103" s="142">
        <v>1369.6833333333334</v>
      </c>
      <c r="G103" s="142">
        <v>1360.4166666666667</v>
      </c>
      <c r="H103" s="142">
        <v>1353.8333333333335</v>
      </c>
      <c r="I103" s="142">
        <v>1385.5333333333333</v>
      </c>
      <c r="J103" s="142">
        <v>1392.1166666666668</v>
      </c>
      <c r="K103" s="142">
        <v>1401.3833333333332</v>
      </c>
      <c r="L103" s="137">
        <v>1382.85</v>
      </c>
      <c r="M103" s="137">
        <v>1367</v>
      </c>
      <c r="N103" s="160">
        <v>9097800</v>
      </c>
      <c r="O103" s="161">
        <v>-0.17345325701826111</v>
      </c>
    </row>
    <row r="104" spans="1:15" ht="15">
      <c r="A104" s="136">
        <v>94</v>
      </c>
      <c r="B104" s="120" t="s">
        <v>2355</v>
      </c>
      <c r="C104" s="136" t="s">
        <v>84</v>
      </c>
      <c r="D104" s="141">
        <v>299.95</v>
      </c>
      <c r="E104" s="141">
        <v>299.41666666666669</v>
      </c>
      <c r="F104" s="142">
        <v>297.33333333333337</v>
      </c>
      <c r="G104" s="142">
        <v>294.7166666666667</v>
      </c>
      <c r="H104" s="142">
        <v>292.63333333333338</v>
      </c>
      <c r="I104" s="142">
        <v>302.03333333333336</v>
      </c>
      <c r="J104" s="142">
        <v>304.11666666666673</v>
      </c>
      <c r="K104" s="142">
        <v>306.73333333333335</v>
      </c>
      <c r="L104" s="137">
        <v>301.5</v>
      </c>
      <c r="M104" s="137">
        <v>296.8</v>
      </c>
      <c r="N104" s="160">
        <v>9545600</v>
      </c>
      <c r="O104" s="161">
        <v>-0.15877044557247602</v>
      </c>
    </row>
    <row r="105" spans="1:15" ht="15">
      <c r="A105" s="136">
        <v>95</v>
      </c>
      <c r="B105" s="120" t="s">
        <v>2347</v>
      </c>
      <c r="C105" s="136" t="s">
        <v>86</v>
      </c>
      <c r="D105" s="141">
        <v>1389.4</v>
      </c>
      <c r="E105" s="141">
        <v>1376.8833333333332</v>
      </c>
      <c r="F105" s="142">
        <v>1354.7666666666664</v>
      </c>
      <c r="G105" s="142">
        <v>1320.1333333333332</v>
      </c>
      <c r="H105" s="142">
        <v>1298.0166666666664</v>
      </c>
      <c r="I105" s="142">
        <v>1411.5166666666664</v>
      </c>
      <c r="J105" s="142">
        <v>1433.6333333333332</v>
      </c>
      <c r="K105" s="142">
        <v>1468.2666666666664</v>
      </c>
      <c r="L105" s="137">
        <v>1399</v>
      </c>
      <c r="M105" s="137">
        <v>1342.25</v>
      </c>
      <c r="N105" s="160">
        <v>15802000</v>
      </c>
      <c r="O105" s="161">
        <v>-4.0069009087816493E-2</v>
      </c>
    </row>
    <row r="106" spans="1:15" ht="15">
      <c r="A106" s="136">
        <v>96</v>
      </c>
      <c r="B106" s="120" t="s">
        <v>2344</v>
      </c>
      <c r="C106" s="136" t="s">
        <v>87</v>
      </c>
      <c r="D106" s="141">
        <v>357.15</v>
      </c>
      <c r="E106" s="141">
        <v>356.91666666666669</v>
      </c>
      <c r="F106" s="142">
        <v>352.53333333333336</v>
      </c>
      <c r="G106" s="142">
        <v>347.91666666666669</v>
      </c>
      <c r="H106" s="142">
        <v>343.53333333333336</v>
      </c>
      <c r="I106" s="142">
        <v>361.53333333333336</v>
      </c>
      <c r="J106" s="142">
        <v>365.91666666666669</v>
      </c>
      <c r="K106" s="142">
        <v>370.53333333333336</v>
      </c>
      <c r="L106" s="137">
        <v>361.3</v>
      </c>
      <c r="M106" s="137">
        <v>352.3</v>
      </c>
      <c r="N106" s="160">
        <v>89949750</v>
      </c>
      <c r="O106" s="161">
        <v>-0.15772261420404801</v>
      </c>
    </row>
    <row r="107" spans="1:15" ht="15">
      <c r="A107" s="136">
        <v>97</v>
      </c>
      <c r="B107" s="49" t="s">
        <v>2341</v>
      </c>
      <c r="C107" s="136" t="s">
        <v>2288</v>
      </c>
      <c r="D107" s="141">
        <v>432.65</v>
      </c>
      <c r="E107" s="141">
        <v>434.38333333333338</v>
      </c>
      <c r="F107" s="142">
        <v>427.26666666666677</v>
      </c>
      <c r="G107" s="142">
        <v>421.88333333333338</v>
      </c>
      <c r="H107" s="142">
        <v>414.76666666666677</v>
      </c>
      <c r="I107" s="142">
        <v>439.76666666666677</v>
      </c>
      <c r="J107" s="142">
        <v>446.88333333333344</v>
      </c>
      <c r="K107" s="142">
        <v>452.26666666666677</v>
      </c>
      <c r="L107" s="137">
        <v>441.5</v>
      </c>
      <c r="M107" s="137">
        <v>429</v>
      </c>
      <c r="N107" s="160">
        <v>4296500</v>
      </c>
      <c r="O107" s="161">
        <v>-0.33380366861519856</v>
      </c>
    </row>
    <row r="108" spans="1:15" ht="15">
      <c r="A108" s="136">
        <v>98</v>
      </c>
      <c r="B108" s="120" t="s">
        <v>2344</v>
      </c>
      <c r="C108" s="136" t="s">
        <v>88</v>
      </c>
      <c r="D108" s="141">
        <v>65.349999999999994</v>
      </c>
      <c r="E108" s="141">
        <v>67.416666666666671</v>
      </c>
      <c r="F108" s="142">
        <v>62.733333333333348</v>
      </c>
      <c r="G108" s="142">
        <v>60.116666666666674</v>
      </c>
      <c r="H108" s="142">
        <v>55.433333333333351</v>
      </c>
      <c r="I108" s="142">
        <v>70.033333333333346</v>
      </c>
      <c r="J108" s="142">
        <v>74.716666666666654</v>
      </c>
      <c r="K108" s="142">
        <v>77.333333333333343</v>
      </c>
      <c r="L108" s="137">
        <v>72.099999999999994</v>
      </c>
      <c r="M108" s="137">
        <v>64.8</v>
      </c>
      <c r="N108" s="160">
        <v>28610000</v>
      </c>
      <c r="O108" s="161">
        <v>-0.18233781080308659</v>
      </c>
    </row>
    <row r="109" spans="1:15" ht="15">
      <c r="A109" s="136">
        <v>99</v>
      </c>
      <c r="B109" s="120" t="s">
        <v>2348</v>
      </c>
      <c r="C109" s="136" t="s">
        <v>89</v>
      </c>
      <c r="D109" s="141">
        <v>95.5</v>
      </c>
      <c r="E109" s="141">
        <v>95.466666666666654</v>
      </c>
      <c r="F109" s="142">
        <v>93.183333333333309</v>
      </c>
      <c r="G109" s="142">
        <v>90.86666666666666</v>
      </c>
      <c r="H109" s="142">
        <v>88.583333333333314</v>
      </c>
      <c r="I109" s="142">
        <v>97.783333333333303</v>
      </c>
      <c r="J109" s="142">
        <v>100.06666666666663</v>
      </c>
      <c r="K109" s="142">
        <v>102.3833333333333</v>
      </c>
      <c r="L109" s="137">
        <v>97.75</v>
      </c>
      <c r="M109" s="137">
        <v>93.15</v>
      </c>
      <c r="N109" s="160">
        <v>60865000</v>
      </c>
      <c r="O109" s="161">
        <v>-0.11075884638985478</v>
      </c>
    </row>
    <row r="110" spans="1:15" ht="15">
      <c r="A110" s="136">
        <v>100</v>
      </c>
      <c r="B110" s="120" t="s">
        <v>2347</v>
      </c>
      <c r="C110" s="136" t="s">
        <v>90</v>
      </c>
      <c r="D110" s="141">
        <v>57.05</v>
      </c>
      <c r="E110" s="141">
        <v>57.5</v>
      </c>
      <c r="F110" s="142">
        <v>56.25</v>
      </c>
      <c r="G110" s="142">
        <v>55.45</v>
      </c>
      <c r="H110" s="142">
        <v>54.2</v>
      </c>
      <c r="I110" s="142">
        <v>58.3</v>
      </c>
      <c r="J110" s="142">
        <v>59.55</v>
      </c>
      <c r="K110" s="142">
        <v>60.349999999999994</v>
      </c>
      <c r="L110" s="137">
        <v>58.75</v>
      </c>
      <c r="M110" s="137">
        <v>56.7</v>
      </c>
      <c r="N110" s="160">
        <v>199016400</v>
      </c>
      <c r="O110" s="161">
        <v>-6.5282083075015498E-2</v>
      </c>
    </row>
    <row r="111" spans="1:15" ht="15">
      <c r="A111" s="136">
        <v>101</v>
      </c>
      <c r="B111" s="120" t="s">
        <v>2344</v>
      </c>
      <c r="C111" s="136" t="s">
        <v>1048</v>
      </c>
      <c r="D111" s="141">
        <v>58.5</v>
      </c>
      <c r="E111" s="141">
        <v>58.85</v>
      </c>
      <c r="F111" s="142">
        <v>57.900000000000006</v>
      </c>
      <c r="G111" s="142">
        <v>57.300000000000004</v>
      </c>
      <c r="H111" s="142">
        <v>56.350000000000009</v>
      </c>
      <c r="I111" s="142">
        <v>59.45</v>
      </c>
      <c r="J111" s="142">
        <v>60.400000000000006</v>
      </c>
      <c r="K111" s="142">
        <v>61</v>
      </c>
      <c r="L111" s="137">
        <v>59.8</v>
      </c>
      <c r="M111" s="137">
        <v>58.25</v>
      </c>
      <c r="N111" s="160">
        <v>177552000</v>
      </c>
      <c r="O111" s="161">
        <v>-0.15580469853224357</v>
      </c>
    </row>
    <row r="112" spans="1:15" ht="15">
      <c r="A112" s="136">
        <v>102</v>
      </c>
      <c r="B112" s="120" t="s">
        <v>2347</v>
      </c>
      <c r="C112" s="136" t="s">
        <v>91</v>
      </c>
      <c r="D112" s="141">
        <v>30.95</v>
      </c>
      <c r="E112" s="141">
        <v>31.233333333333334</v>
      </c>
      <c r="F112" s="142">
        <v>30.516666666666669</v>
      </c>
      <c r="G112" s="142">
        <v>30.083333333333336</v>
      </c>
      <c r="H112" s="142">
        <v>29.366666666666671</v>
      </c>
      <c r="I112" s="142">
        <v>31.666666666666668</v>
      </c>
      <c r="J112" s="142">
        <v>32.38333333333334</v>
      </c>
      <c r="K112" s="142">
        <v>32.816666666666663</v>
      </c>
      <c r="L112" s="137">
        <v>31.95</v>
      </c>
      <c r="M112" s="137">
        <v>30.8</v>
      </c>
      <c r="N112" s="160">
        <v>75086000</v>
      </c>
      <c r="O112" s="161">
        <v>-2.5135675521279634E-2</v>
      </c>
    </row>
    <row r="113" spans="1:15" ht="15">
      <c r="A113" s="136">
        <v>103</v>
      </c>
      <c r="B113" s="120" t="s">
        <v>2350</v>
      </c>
      <c r="C113" s="136" t="s">
        <v>92</v>
      </c>
      <c r="D113" s="141">
        <v>309.35000000000002</v>
      </c>
      <c r="E113" s="141">
        <v>311.18333333333334</v>
      </c>
      <c r="F113" s="142">
        <v>306.36666666666667</v>
      </c>
      <c r="G113" s="142">
        <v>303.38333333333333</v>
      </c>
      <c r="H113" s="142">
        <v>298.56666666666666</v>
      </c>
      <c r="I113" s="142">
        <v>314.16666666666669</v>
      </c>
      <c r="J113" s="142">
        <v>318.98333333333341</v>
      </c>
      <c r="K113" s="142">
        <v>321.9666666666667</v>
      </c>
      <c r="L113" s="137">
        <v>316</v>
      </c>
      <c r="M113" s="137">
        <v>308.2</v>
      </c>
      <c r="N113" s="160">
        <v>7551500</v>
      </c>
      <c r="O113" s="161">
        <v>-0.18733353063036401</v>
      </c>
    </row>
    <row r="114" spans="1:15" ht="15">
      <c r="A114" s="136">
        <v>104</v>
      </c>
      <c r="B114" s="120" t="s">
        <v>2340</v>
      </c>
      <c r="C114" s="136" t="s">
        <v>93</v>
      </c>
      <c r="D114" s="141">
        <v>176.2</v>
      </c>
      <c r="E114" s="141">
        <v>177.31666666666669</v>
      </c>
      <c r="F114" s="142">
        <v>172.48333333333338</v>
      </c>
      <c r="G114" s="142">
        <v>168.76666666666668</v>
      </c>
      <c r="H114" s="142">
        <v>163.93333333333337</v>
      </c>
      <c r="I114" s="142">
        <v>181.03333333333339</v>
      </c>
      <c r="J114" s="142">
        <v>185.8666666666667</v>
      </c>
      <c r="K114" s="142">
        <v>189.5833333333334</v>
      </c>
      <c r="L114" s="137">
        <v>182.15</v>
      </c>
      <c r="M114" s="137">
        <v>173.6</v>
      </c>
      <c r="N114" s="160">
        <v>27013000</v>
      </c>
      <c r="O114" s="161">
        <v>-4.3855302279484636E-2</v>
      </c>
    </row>
    <row r="115" spans="1:15" ht="15">
      <c r="A115" s="136">
        <v>105</v>
      </c>
      <c r="B115" s="120" t="s">
        <v>2344</v>
      </c>
      <c r="C115" s="136" t="s">
        <v>1067</v>
      </c>
      <c r="D115" s="141">
        <v>379.2</v>
      </c>
      <c r="E115" s="141">
        <v>385.56666666666666</v>
      </c>
      <c r="F115" s="142">
        <v>371.13333333333333</v>
      </c>
      <c r="G115" s="142">
        <v>363.06666666666666</v>
      </c>
      <c r="H115" s="142">
        <v>348.63333333333333</v>
      </c>
      <c r="I115" s="142">
        <v>393.63333333333333</v>
      </c>
      <c r="J115" s="142">
        <v>408.06666666666661</v>
      </c>
      <c r="K115" s="142">
        <v>416.13333333333333</v>
      </c>
      <c r="L115" s="137">
        <v>400</v>
      </c>
      <c r="M115" s="137">
        <v>377.5</v>
      </c>
      <c r="N115" s="160">
        <v>3928000</v>
      </c>
      <c r="O115" s="161">
        <v>-0.12321428571428572</v>
      </c>
    </row>
    <row r="116" spans="1:15" ht="15">
      <c r="A116" s="136">
        <v>106</v>
      </c>
      <c r="B116" s="120" t="s">
        <v>2341</v>
      </c>
      <c r="C116" s="136" t="s">
        <v>1073</v>
      </c>
      <c r="D116" s="141">
        <v>1243.5</v>
      </c>
      <c r="E116" s="141">
        <v>1254.25</v>
      </c>
      <c r="F116" s="142">
        <v>1224.5</v>
      </c>
      <c r="G116" s="142">
        <v>1205.5</v>
      </c>
      <c r="H116" s="142">
        <v>1175.75</v>
      </c>
      <c r="I116" s="142">
        <v>1273.25</v>
      </c>
      <c r="J116" s="142">
        <v>1303</v>
      </c>
      <c r="K116" s="142">
        <v>1322</v>
      </c>
      <c r="L116" s="137">
        <v>1284</v>
      </c>
      <c r="M116" s="137">
        <v>1235.25</v>
      </c>
      <c r="N116" s="160">
        <v>2628600</v>
      </c>
      <c r="O116" s="161">
        <v>-0.18704768973835592</v>
      </c>
    </row>
    <row r="117" spans="1:15" ht="15">
      <c r="A117" s="136">
        <v>107</v>
      </c>
      <c r="B117" s="120" t="s">
        <v>2344</v>
      </c>
      <c r="C117" s="136" t="s">
        <v>94</v>
      </c>
      <c r="D117" s="141">
        <v>1710.4</v>
      </c>
      <c r="E117" s="141">
        <v>1705.1833333333334</v>
      </c>
      <c r="F117" s="142">
        <v>1695.3666666666668</v>
      </c>
      <c r="G117" s="142">
        <v>1680.3333333333335</v>
      </c>
      <c r="H117" s="142">
        <v>1670.5166666666669</v>
      </c>
      <c r="I117" s="142">
        <v>1720.2166666666667</v>
      </c>
      <c r="J117" s="142">
        <v>1730.0333333333333</v>
      </c>
      <c r="K117" s="142">
        <v>1745.0666666666666</v>
      </c>
      <c r="L117" s="137">
        <v>1715</v>
      </c>
      <c r="M117" s="137">
        <v>1690.15</v>
      </c>
      <c r="N117" s="160">
        <v>7276500</v>
      </c>
      <c r="O117" s="161">
        <v>-0.16946308724832215</v>
      </c>
    </row>
    <row r="118" spans="1:15" ht="15">
      <c r="A118" s="136">
        <v>108</v>
      </c>
      <c r="B118" s="120" t="s">
        <v>2354</v>
      </c>
      <c r="C118" s="136" t="s">
        <v>1090</v>
      </c>
      <c r="D118" s="141">
        <v>158.19999999999999</v>
      </c>
      <c r="E118" s="141">
        <v>158.21666666666667</v>
      </c>
      <c r="F118" s="142">
        <v>154.03333333333333</v>
      </c>
      <c r="G118" s="142">
        <v>149.86666666666667</v>
      </c>
      <c r="H118" s="142">
        <v>145.68333333333334</v>
      </c>
      <c r="I118" s="142">
        <v>162.38333333333333</v>
      </c>
      <c r="J118" s="142">
        <v>166.56666666666666</v>
      </c>
      <c r="K118" s="142">
        <v>170.73333333333332</v>
      </c>
      <c r="L118" s="137">
        <v>162.4</v>
      </c>
      <c r="M118" s="137">
        <v>154.05000000000001</v>
      </c>
      <c r="N118" s="160">
        <v>34924000</v>
      </c>
      <c r="O118" s="161">
        <v>-6.6802052159042322E-2</v>
      </c>
    </row>
    <row r="119" spans="1:15" ht="15">
      <c r="A119" s="136">
        <v>109</v>
      </c>
      <c r="B119" s="120" t="s">
        <v>2348</v>
      </c>
      <c r="C119" s="136" t="s">
        <v>191</v>
      </c>
      <c r="D119" s="141">
        <v>344.65</v>
      </c>
      <c r="E119" s="141">
        <v>345.33333333333331</v>
      </c>
      <c r="F119" s="142">
        <v>340.66666666666663</v>
      </c>
      <c r="G119" s="142">
        <v>336.68333333333334</v>
      </c>
      <c r="H119" s="142">
        <v>332.01666666666665</v>
      </c>
      <c r="I119" s="142">
        <v>349.31666666666661</v>
      </c>
      <c r="J119" s="142">
        <v>353.98333333333323</v>
      </c>
      <c r="K119" s="142">
        <v>357.96666666666658</v>
      </c>
      <c r="L119" s="137">
        <v>350</v>
      </c>
      <c r="M119" s="137">
        <v>341.35</v>
      </c>
      <c r="N119" s="160">
        <v>9911000</v>
      </c>
      <c r="O119" s="161">
        <v>-0.12554372281385931</v>
      </c>
    </row>
    <row r="120" spans="1:15" ht="15">
      <c r="A120" s="136">
        <v>110</v>
      </c>
      <c r="B120" s="120" t="s">
        <v>2354</v>
      </c>
      <c r="C120" s="136" t="s">
        <v>95</v>
      </c>
      <c r="D120" s="141">
        <v>1174.95</v>
      </c>
      <c r="E120" s="141">
        <v>1173.5833333333335</v>
      </c>
      <c r="F120" s="142">
        <v>1164.5166666666669</v>
      </c>
      <c r="G120" s="142">
        <v>1154.0833333333335</v>
      </c>
      <c r="H120" s="142">
        <v>1145.0166666666669</v>
      </c>
      <c r="I120" s="142">
        <v>1184.0166666666669</v>
      </c>
      <c r="J120" s="142">
        <v>1193.0833333333335</v>
      </c>
      <c r="K120" s="142">
        <v>1203.5166666666669</v>
      </c>
      <c r="L120" s="137">
        <v>1182.6500000000001</v>
      </c>
      <c r="M120" s="137">
        <v>1163.1500000000001</v>
      </c>
      <c r="N120" s="160">
        <v>34382400</v>
      </c>
      <c r="O120" s="161">
        <v>-9.7062901802596746E-2</v>
      </c>
    </row>
    <row r="121" spans="1:15" ht="15">
      <c r="A121" s="136">
        <v>111</v>
      </c>
      <c r="B121" s="120" t="s">
        <v>2350</v>
      </c>
      <c r="C121" s="136" t="s">
        <v>97</v>
      </c>
      <c r="D121" s="141">
        <v>381.85</v>
      </c>
      <c r="E121" s="141">
        <v>382.83333333333331</v>
      </c>
      <c r="F121" s="142">
        <v>378.26666666666665</v>
      </c>
      <c r="G121" s="142">
        <v>374.68333333333334</v>
      </c>
      <c r="H121" s="142">
        <v>370.11666666666667</v>
      </c>
      <c r="I121" s="142">
        <v>386.41666666666663</v>
      </c>
      <c r="J121" s="142">
        <v>390.98333333333335</v>
      </c>
      <c r="K121" s="142">
        <v>394.56666666666661</v>
      </c>
      <c r="L121" s="137">
        <v>387.4</v>
      </c>
      <c r="M121" s="137">
        <v>379.25</v>
      </c>
      <c r="N121" s="160">
        <v>10468500</v>
      </c>
      <c r="O121" s="161">
        <v>-0.23341388400702986</v>
      </c>
    </row>
    <row r="122" spans="1:15" ht="15">
      <c r="A122" s="136">
        <v>112</v>
      </c>
      <c r="B122" s="120" t="s">
        <v>2353</v>
      </c>
      <c r="C122" s="136" t="s">
        <v>98</v>
      </c>
      <c r="D122" s="141">
        <v>245.1</v>
      </c>
      <c r="E122" s="141">
        <v>243.79999999999998</v>
      </c>
      <c r="F122" s="142">
        <v>241.54999999999995</v>
      </c>
      <c r="G122" s="142">
        <v>237.99999999999997</v>
      </c>
      <c r="H122" s="142">
        <v>235.74999999999994</v>
      </c>
      <c r="I122" s="142">
        <v>247.34999999999997</v>
      </c>
      <c r="J122" s="142">
        <v>249.60000000000002</v>
      </c>
      <c r="K122" s="142">
        <v>253.14999999999998</v>
      </c>
      <c r="L122" s="137">
        <v>246.05</v>
      </c>
      <c r="M122" s="137">
        <v>240.25</v>
      </c>
      <c r="N122" s="160">
        <v>15927500</v>
      </c>
      <c r="O122" s="161">
        <v>-0.1815262076053443</v>
      </c>
    </row>
    <row r="123" spans="1:15" ht="15">
      <c r="A123" s="136">
        <v>113</v>
      </c>
      <c r="B123" s="120" t="s">
        <v>2346</v>
      </c>
      <c r="C123" s="136" t="s">
        <v>99</v>
      </c>
      <c r="D123" s="141">
        <v>281.64999999999998</v>
      </c>
      <c r="E123" s="141">
        <v>281.8</v>
      </c>
      <c r="F123" s="142">
        <v>279.60000000000002</v>
      </c>
      <c r="G123" s="142">
        <v>277.55</v>
      </c>
      <c r="H123" s="142">
        <v>275.35000000000002</v>
      </c>
      <c r="I123" s="142">
        <v>283.85000000000002</v>
      </c>
      <c r="J123" s="142">
        <v>286.04999999999995</v>
      </c>
      <c r="K123" s="142">
        <v>288.10000000000002</v>
      </c>
      <c r="L123" s="137">
        <v>284</v>
      </c>
      <c r="M123" s="137">
        <v>279.75</v>
      </c>
      <c r="N123" s="160">
        <v>88252800</v>
      </c>
      <c r="O123" s="161">
        <v>-0.15305064836354423</v>
      </c>
    </row>
    <row r="124" spans="1:15" ht="15">
      <c r="A124" s="136">
        <v>114</v>
      </c>
      <c r="B124" s="120" t="s">
        <v>2341</v>
      </c>
      <c r="C124" s="136" t="s">
        <v>349</v>
      </c>
      <c r="D124" s="141">
        <v>770.65</v>
      </c>
      <c r="E124" s="141">
        <v>772.83333333333337</v>
      </c>
      <c r="F124" s="142">
        <v>758.81666666666672</v>
      </c>
      <c r="G124" s="142">
        <v>746.98333333333335</v>
      </c>
      <c r="H124" s="142">
        <v>732.9666666666667</v>
      </c>
      <c r="I124" s="142">
        <v>784.66666666666674</v>
      </c>
      <c r="J124" s="142">
        <v>798.68333333333339</v>
      </c>
      <c r="K124" s="142">
        <v>810.51666666666677</v>
      </c>
      <c r="L124" s="137">
        <v>786.85</v>
      </c>
      <c r="M124" s="137">
        <v>761</v>
      </c>
      <c r="N124" s="160">
        <v>5109600</v>
      </c>
      <c r="O124" s="161">
        <v>-0.13349613349613348</v>
      </c>
    </row>
    <row r="125" spans="1:15" ht="15">
      <c r="A125" s="136">
        <v>115</v>
      </c>
      <c r="B125" s="120" t="s">
        <v>2355</v>
      </c>
      <c r="C125" s="136" t="s">
        <v>100</v>
      </c>
      <c r="D125" s="141">
        <v>282.55</v>
      </c>
      <c r="E125" s="141">
        <v>279.25</v>
      </c>
      <c r="F125" s="142">
        <v>272.8</v>
      </c>
      <c r="G125" s="142">
        <v>263.05</v>
      </c>
      <c r="H125" s="142">
        <v>256.60000000000002</v>
      </c>
      <c r="I125" s="142">
        <v>289</v>
      </c>
      <c r="J125" s="142">
        <v>295.45000000000005</v>
      </c>
      <c r="K125" s="142">
        <v>305.2</v>
      </c>
      <c r="L125" s="137">
        <v>285.7</v>
      </c>
      <c r="M125" s="137">
        <v>269.5</v>
      </c>
      <c r="N125" s="160">
        <v>23917500</v>
      </c>
      <c r="O125" s="161">
        <v>-0.14851009291893624</v>
      </c>
    </row>
    <row r="126" spans="1:15" ht="15">
      <c r="A126" s="136">
        <v>116</v>
      </c>
      <c r="B126" s="120" t="s">
        <v>2341</v>
      </c>
      <c r="C126" s="136" t="s">
        <v>101</v>
      </c>
      <c r="D126" s="141">
        <v>146.55000000000001</v>
      </c>
      <c r="E126" s="141">
        <v>145.85</v>
      </c>
      <c r="F126" s="142">
        <v>144.25</v>
      </c>
      <c r="G126" s="142">
        <v>141.95000000000002</v>
      </c>
      <c r="H126" s="142">
        <v>140.35000000000002</v>
      </c>
      <c r="I126" s="142">
        <v>148.14999999999998</v>
      </c>
      <c r="J126" s="142">
        <v>149.74999999999994</v>
      </c>
      <c r="K126" s="142">
        <v>152.04999999999995</v>
      </c>
      <c r="L126" s="137">
        <v>147.44999999999999</v>
      </c>
      <c r="M126" s="137">
        <v>143.55000000000001</v>
      </c>
      <c r="N126" s="160">
        <v>48573000</v>
      </c>
      <c r="O126" s="161">
        <v>-6.1391304347826088E-2</v>
      </c>
    </row>
    <row r="127" spans="1:15" ht="15">
      <c r="A127" s="136">
        <v>117</v>
      </c>
      <c r="B127" s="120" t="s">
        <v>2352</v>
      </c>
      <c r="C127" s="136" t="s">
        <v>102</v>
      </c>
      <c r="D127" s="141">
        <v>22.2</v>
      </c>
      <c r="E127" s="141">
        <v>22.116666666666664</v>
      </c>
      <c r="F127" s="142">
        <v>21.533333333333328</v>
      </c>
      <c r="G127" s="142">
        <v>20.866666666666664</v>
      </c>
      <c r="H127" s="142">
        <v>20.283333333333328</v>
      </c>
      <c r="I127" s="142">
        <v>22.783333333333328</v>
      </c>
      <c r="J127" s="142">
        <v>23.366666666666664</v>
      </c>
      <c r="K127" s="142">
        <v>24.033333333333328</v>
      </c>
      <c r="L127" s="137">
        <v>22.7</v>
      </c>
      <c r="M127" s="137">
        <v>21.45</v>
      </c>
      <c r="N127" s="160">
        <v>250954000</v>
      </c>
      <c r="O127" s="161">
        <v>-8.9552238805970144E-2</v>
      </c>
    </row>
    <row r="128" spans="1:15" ht="15">
      <c r="A128" s="136">
        <v>118</v>
      </c>
      <c r="B128" s="120" t="s">
        <v>2355</v>
      </c>
      <c r="C128" s="136" t="s">
        <v>104</v>
      </c>
      <c r="D128" s="141">
        <v>292.10000000000002</v>
      </c>
      <c r="E128" s="141">
        <v>293.59999999999997</v>
      </c>
      <c r="F128" s="142">
        <v>288.19999999999993</v>
      </c>
      <c r="G128" s="142">
        <v>284.29999999999995</v>
      </c>
      <c r="H128" s="142">
        <v>278.89999999999992</v>
      </c>
      <c r="I128" s="142">
        <v>297.49999999999994</v>
      </c>
      <c r="J128" s="142">
        <v>302.89999999999992</v>
      </c>
      <c r="K128" s="142">
        <v>306.79999999999995</v>
      </c>
      <c r="L128" s="137">
        <v>299</v>
      </c>
      <c r="M128" s="137">
        <v>289.7</v>
      </c>
      <c r="N128" s="160">
        <v>48249000</v>
      </c>
      <c r="O128" s="161">
        <v>-6.9055336883537863E-2</v>
      </c>
    </row>
    <row r="129" spans="1:15" ht="15">
      <c r="A129" s="136">
        <v>119</v>
      </c>
      <c r="B129" s="120" t="s">
        <v>2341</v>
      </c>
      <c r="C129" s="136" t="s">
        <v>105</v>
      </c>
      <c r="D129" s="141">
        <v>2225.0500000000002</v>
      </c>
      <c r="E129" s="141">
        <v>2244.8666666666668</v>
      </c>
      <c r="F129" s="142">
        <v>2191.7333333333336</v>
      </c>
      <c r="G129" s="142">
        <v>2158.416666666667</v>
      </c>
      <c r="H129" s="142">
        <v>2105.2833333333338</v>
      </c>
      <c r="I129" s="142">
        <v>2278.1833333333334</v>
      </c>
      <c r="J129" s="142">
        <v>2331.3166666666666</v>
      </c>
      <c r="K129" s="142">
        <v>2364.6333333333332</v>
      </c>
      <c r="L129" s="137">
        <v>2298</v>
      </c>
      <c r="M129" s="137">
        <v>2211.5500000000002</v>
      </c>
      <c r="N129" s="160">
        <v>2646500</v>
      </c>
      <c r="O129" s="161">
        <v>-0.24245026477744383</v>
      </c>
    </row>
    <row r="130" spans="1:15" ht="15">
      <c r="A130" s="136">
        <v>120</v>
      </c>
      <c r="B130" s="120" t="s">
        <v>2341</v>
      </c>
      <c r="C130" s="136" t="s">
        <v>106</v>
      </c>
      <c r="D130" s="141">
        <v>581.75</v>
      </c>
      <c r="E130" s="141">
        <v>580.66666666666663</v>
      </c>
      <c r="F130" s="142">
        <v>572.93333333333328</v>
      </c>
      <c r="G130" s="142">
        <v>564.11666666666667</v>
      </c>
      <c r="H130" s="142">
        <v>556.38333333333333</v>
      </c>
      <c r="I130" s="142">
        <v>589.48333333333323</v>
      </c>
      <c r="J130" s="142">
        <v>597.21666666666658</v>
      </c>
      <c r="K130" s="142">
        <v>606.03333333333319</v>
      </c>
      <c r="L130" s="137">
        <v>588.4</v>
      </c>
      <c r="M130" s="137">
        <v>571.85</v>
      </c>
      <c r="N130" s="160">
        <v>2839200</v>
      </c>
      <c r="O130" s="161">
        <v>-0.14754098360655737</v>
      </c>
    </row>
    <row r="131" spans="1:15" ht="15">
      <c r="A131" s="136">
        <v>121</v>
      </c>
      <c r="B131" s="120" t="s">
        <v>2341</v>
      </c>
      <c r="C131" s="136" t="s">
        <v>1191</v>
      </c>
      <c r="D131" s="141">
        <v>701.3</v>
      </c>
      <c r="E131" s="141">
        <v>705.75</v>
      </c>
      <c r="F131" s="142">
        <v>691.55</v>
      </c>
      <c r="G131" s="142">
        <v>681.8</v>
      </c>
      <c r="H131" s="142">
        <v>667.59999999999991</v>
      </c>
      <c r="I131" s="142">
        <v>715.5</v>
      </c>
      <c r="J131" s="142">
        <v>729.7</v>
      </c>
      <c r="K131" s="142">
        <v>739.45</v>
      </c>
      <c r="L131" s="137">
        <v>719.95</v>
      </c>
      <c r="M131" s="137">
        <v>696</v>
      </c>
      <c r="N131" s="160">
        <v>1224000</v>
      </c>
      <c r="O131" s="161">
        <v>-5.1456912585244888E-2</v>
      </c>
    </row>
    <row r="132" spans="1:15" ht="15">
      <c r="A132" s="136">
        <v>122</v>
      </c>
      <c r="B132" s="120" t="s">
        <v>2344</v>
      </c>
      <c r="C132" s="136" t="s">
        <v>107</v>
      </c>
      <c r="D132" s="141">
        <v>1093</v>
      </c>
      <c r="E132" s="141">
        <v>1085.5</v>
      </c>
      <c r="F132" s="142">
        <v>1073.5999999999999</v>
      </c>
      <c r="G132" s="142">
        <v>1054.1999999999998</v>
      </c>
      <c r="H132" s="142">
        <v>1042.2999999999997</v>
      </c>
      <c r="I132" s="142">
        <v>1104.9000000000001</v>
      </c>
      <c r="J132" s="142">
        <v>1116.8000000000002</v>
      </c>
      <c r="K132" s="142">
        <v>1136.2000000000003</v>
      </c>
      <c r="L132" s="137">
        <v>1097.4000000000001</v>
      </c>
      <c r="M132" s="137">
        <v>1066.0999999999999</v>
      </c>
      <c r="N132" s="160">
        <v>12312800</v>
      </c>
      <c r="O132" s="161">
        <v>-0.23916159968362252</v>
      </c>
    </row>
    <row r="133" spans="1:15" ht="15">
      <c r="A133" s="136">
        <v>123</v>
      </c>
      <c r="B133" s="120" t="s">
        <v>2354</v>
      </c>
      <c r="C133" s="136" t="s">
        <v>203</v>
      </c>
      <c r="D133" s="141">
        <v>212.95</v>
      </c>
      <c r="E133" s="141">
        <v>212.05000000000004</v>
      </c>
      <c r="F133" s="142">
        <v>207.95000000000007</v>
      </c>
      <c r="G133" s="142">
        <v>202.95000000000005</v>
      </c>
      <c r="H133" s="142">
        <v>198.85000000000008</v>
      </c>
      <c r="I133" s="142">
        <v>217.05000000000007</v>
      </c>
      <c r="J133" s="142">
        <v>221.15000000000003</v>
      </c>
      <c r="K133" s="142">
        <v>226.15000000000006</v>
      </c>
      <c r="L133" s="137">
        <v>216.15</v>
      </c>
      <c r="M133" s="137">
        <v>207.05</v>
      </c>
      <c r="N133" s="160">
        <v>13576500</v>
      </c>
      <c r="O133" s="161">
        <v>-2.990353697749196E-2</v>
      </c>
    </row>
    <row r="134" spans="1:15" ht="15">
      <c r="A134" s="136">
        <v>124</v>
      </c>
      <c r="B134" s="120" t="s">
        <v>2341</v>
      </c>
      <c r="C134" s="136" t="s">
        <v>229</v>
      </c>
      <c r="D134" s="141">
        <v>515.20000000000005</v>
      </c>
      <c r="E134" s="141">
        <v>517.83333333333337</v>
      </c>
      <c r="F134" s="142">
        <v>508.66666666666674</v>
      </c>
      <c r="G134" s="142">
        <v>502.13333333333338</v>
      </c>
      <c r="H134" s="142">
        <v>492.96666666666675</v>
      </c>
      <c r="I134" s="142">
        <v>524.36666666666679</v>
      </c>
      <c r="J134" s="142">
        <v>533.53333333333353</v>
      </c>
      <c r="K134" s="142">
        <v>540.06666666666672</v>
      </c>
      <c r="L134" s="137">
        <v>527</v>
      </c>
      <c r="M134" s="137">
        <v>511.3</v>
      </c>
      <c r="N134" s="160">
        <v>3783000</v>
      </c>
      <c r="O134" s="161">
        <v>-8.3908463494369784E-2</v>
      </c>
    </row>
    <row r="135" spans="1:15" ht="15">
      <c r="A135" s="136">
        <v>125</v>
      </c>
      <c r="B135" s="120" t="s">
        <v>2344</v>
      </c>
      <c r="C135" s="136" t="s">
        <v>108</v>
      </c>
      <c r="D135" s="141">
        <v>154.4</v>
      </c>
      <c r="E135" s="141">
        <v>155.43333333333334</v>
      </c>
      <c r="F135" s="142">
        <v>153.01666666666668</v>
      </c>
      <c r="G135" s="142">
        <v>151.63333333333335</v>
      </c>
      <c r="H135" s="142">
        <v>149.2166666666667</v>
      </c>
      <c r="I135" s="142">
        <v>156.81666666666666</v>
      </c>
      <c r="J135" s="142">
        <v>159.23333333333329</v>
      </c>
      <c r="K135" s="142">
        <v>160.61666666666665</v>
      </c>
      <c r="L135" s="137">
        <v>157.85</v>
      </c>
      <c r="M135" s="137">
        <v>154.05000000000001</v>
      </c>
      <c r="N135" s="160">
        <v>24240200</v>
      </c>
      <c r="O135" s="161">
        <v>-0.10645748704300322</v>
      </c>
    </row>
    <row r="136" spans="1:15" ht="15">
      <c r="A136" s="136">
        <v>126</v>
      </c>
      <c r="B136" s="120" t="s">
        <v>2347</v>
      </c>
      <c r="C136" s="136" t="s">
        <v>109</v>
      </c>
      <c r="D136" s="141">
        <v>177.95</v>
      </c>
      <c r="E136" s="141">
        <v>178.83333333333334</v>
      </c>
      <c r="F136" s="142">
        <v>174.9666666666667</v>
      </c>
      <c r="G136" s="142">
        <v>171.98333333333335</v>
      </c>
      <c r="H136" s="142">
        <v>168.1166666666667</v>
      </c>
      <c r="I136" s="142">
        <v>181.81666666666669</v>
      </c>
      <c r="J136" s="142">
        <v>185.68333333333331</v>
      </c>
      <c r="K136" s="142">
        <v>188.66666666666669</v>
      </c>
      <c r="L136" s="137">
        <v>182.7</v>
      </c>
      <c r="M136" s="137">
        <v>175.85</v>
      </c>
      <c r="N136" s="160">
        <v>45396000</v>
      </c>
      <c r="O136" s="161">
        <v>-1.287001287001287E-3</v>
      </c>
    </row>
    <row r="137" spans="1:15" ht="15">
      <c r="A137" s="136">
        <v>127</v>
      </c>
      <c r="B137" s="120" t="s">
        <v>2347</v>
      </c>
      <c r="C137" s="136" t="s">
        <v>110</v>
      </c>
      <c r="D137" s="141">
        <v>558.95000000000005</v>
      </c>
      <c r="E137" s="141">
        <v>563.26666666666677</v>
      </c>
      <c r="F137" s="142">
        <v>552.68333333333351</v>
      </c>
      <c r="G137" s="142">
        <v>546.41666666666674</v>
      </c>
      <c r="H137" s="142">
        <v>535.83333333333348</v>
      </c>
      <c r="I137" s="142">
        <v>569.53333333333353</v>
      </c>
      <c r="J137" s="142">
        <v>580.11666666666679</v>
      </c>
      <c r="K137" s="142">
        <v>586.38333333333355</v>
      </c>
      <c r="L137" s="137">
        <v>573.85</v>
      </c>
      <c r="M137" s="137">
        <v>557</v>
      </c>
      <c r="N137" s="160">
        <v>16430700</v>
      </c>
      <c r="O137" s="161">
        <v>-1.9367121848739496E-2</v>
      </c>
    </row>
    <row r="138" spans="1:15" ht="15">
      <c r="A138" s="136">
        <v>128</v>
      </c>
      <c r="B138" s="120" t="s">
        <v>2349</v>
      </c>
      <c r="C138" s="136" t="s">
        <v>111</v>
      </c>
      <c r="D138" s="141">
        <v>1412.2</v>
      </c>
      <c r="E138" s="141">
        <v>1412.7333333333336</v>
      </c>
      <c r="F138" s="142">
        <v>1394.8666666666672</v>
      </c>
      <c r="G138" s="142">
        <v>1377.5333333333338</v>
      </c>
      <c r="H138" s="142">
        <v>1359.6666666666674</v>
      </c>
      <c r="I138" s="142">
        <v>1430.0666666666671</v>
      </c>
      <c r="J138" s="142">
        <v>1447.9333333333334</v>
      </c>
      <c r="K138" s="142">
        <v>1465.2666666666669</v>
      </c>
      <c r="L138" s="137">
        <v>1430.6</v>
      </c>
      <c r="M138" s="137">
        <v>1395.4</v>
      </c>
      <c r="N138" s="160">
        <v>13371000</v>
      </c>
      <c r="O138" s="161">
        <v>-0.14543188572524207</v>
      </c>
    </row>
    <row r="139" spans="1:15" ht="15">
      <c r="A139" s="136">
        <v>129</v>
      </c>
      <c r="B139" s="120" t="s">
        <v>2343</v>
      </c>
      <c r="C139" s="136" t="s">
        <v>112</v>
      </c>
      <c r="D139" s="141">
        <v>954</v>
      </c>
      <c r="E139" s="141">
        <v>958.85</v>
      </c>
      <c r="F139" s="142">
        <v>943.65000000000009</v>
      </c>
      <c r="G139" s="142">
        <v>933.30000000000007</v>
      </c>
      <c r="H139" s="142">
        <v>918.10000000000014</v>
      </c>
      <c r="I139" s="142">
        <v>969.2</v>
      </c>
      <c r="J139" s="142">
        <v>984.40000000000009</v>
      </c>
      <c r="K139" s="142">
        <v>994.75</v>
      </c>
      <c r="L139" s="137">
        <v>974.05</v>
      </c>
      <c r="M139" s="137">
        <v>948.5</v>
      </c>
      <c r="N139" s="160">
        <v>11364000</v>
      </c>
      <c r="O139" s="161">
        <v>-6.5982838544235131E-2</v>
      </c>
    </row>
    <row r="140" spans="1:15" ht="15">
      <c r="A140" s="136">
        <v>130</v>
      </c>
      <c r="B140" s="120" t="s">
        <v>2345</v>
      </c>
      <c r="C140" s="136" t="s">
        <v>113</v>
      </c>
      <c r="D140" s="141">
        <v>761</v>
      </c>
      <c r="E140" s="141">
        <v>759.48333333333323</v>
      </c>
      <c r="F140" s="142">
        <v>753.31666666666649</v>
      </c>
      <c r="G140" s="142">
        <v>745.63333333333321</v>
      </c>
      <c r="H140" s="142">
        <v>739.46666666666647</v>
      </c>
      <c r="I140" s="142">
        <v>767.16666666666652</v>
      </c>
      <c r="J140" s="142">
        <v>773.33333333333326</v>
      </c>
      <c r="K140" s="142">
        <v>781.01666666666654</v>
      </c>
      <c r="L140" s="137">
        <v>765.65</v>
      </c>
      <c r="M140" s="137">
        <v>751.8</v>
      </c>
      <c r="N140" s="160">
        <v>12379000</v>
      </c>
      <c r="O140" s="161">
        <v>-0.16318529034002568</v>
      </c>
    </row>
    <row r="141" spans="1:15" ht="15">
      <c r="A141" s="136">
        <v>131</v>
      </c>
      <c r="B141" s="120" t="s">
        <v>2347</v>
      </c>
      <c r="C141" s="136" t="s">
        <v>114</v>
      </c>
      <c r="D141" s="141">
        <v>484.7</v>
      </c>
      <c r="E141" s="141">
        <v>487.31666666666666</v>
      </c>
      <c r="F141" s="142">
        <v>470.63333333333333</v>
      </c>
      <c r="G141" s="142">
        <v>456.56666666666666</v>
      </c>
      <c r="H141" s="142">
        <v>439.88333333333333</v>
      </c>
      <c r="I141" s="142">
        <v>501.38333333333333</v>
      </c>
      <c r="J141" s="142">
        <v>518.06666666666661</v>
      </c>
      <c r="K141" s="142">
        <v>532.13333333333333</v>
      </c>
      <c r="L141" s="137">
        <v>504</v>
      </c>
      <c r="M141" s="137">
        <v>473.25</v>
      </c>
      <c r="N141" s="160">
        <v>6237500</v>
      </c>
      <c r="O141" s="161">
        <v>-0.27618218740934147</v>
      </c>
    </row>
    <row r="142" spans="1:15" ht="15">
      <c r="A142" s="136">
        <v>132</v>
      </c>
      <c r="B142" s="49" t="s">
        <v>2341</v>
      </c>
      <c r="C142" s="136" t="s">
        <v>1336</v>
      </c>
      <c r="D142" s="141">
        <v>119.05</v>
      </c>
      <c r="E142" s="141">
        <v>119.16666666666667</v>
      </c>
      <c r="F142" s="142">
        <v>117.78333333333335</v>
      </c>
      <c r="G142" s="142">
        <v>116.51666666666668</v>
      </c>
      <c r="H142" s="142">
        <v>115.13333333333335</v>
      </c>
      <c r="I142" s="142">
        <v>120.43333333333334</v>
      </c>
      <c r="J142" s="142">
        <v>121.81666666666666</v>
      </c>
      <c r="K142" s="142">
        <v>123.08333333333333</v>
      </c>
      <c r="L142" s="137">
        <v>120.55</v>
      </c>
      <c r="M142" s="137">
        <v>117.9</v>
      </c>
      <c r="N142" s="160">
        <v>31422000</v>
      </c>
      <c r="O142" s="161">
        <v>-9.1902202184844808E-2</v>
      </c>
    </row>
    <row r="143" spans="1:15" ht="15">
      <c r="A143" s="136">
        <v>133</v>
      </c>
      <c r="B143" s="120" t="s">
        <v>2346</v>
      </c>
      <c r="C143" s="136" t="s">
        <v>242</v>
      </c>
      <c r="D143" s="141">
        <v>308.25</v>
      </c>
      <c r="E143" s="141">
        <v>309.05</v>
      </c>
      <c r="F143" s="142">
        <v>305.15000000000003</v>
      </c>
      <c r="G143" s="142">
        <v>302.05</v>
      </c>
      <c r="H143" s="142">
        <v>298.15000000000003</v>
      </c>
      <c r="I143" s="142">
        <v>312.15000000000003</v>
      </c>
      <c r="J143" s="142">
        <v>316.05</v>
      </c>
      <c r="K143" s="142">
        <v>319.15000000000003</v>
      </c>
      <c r="L143" s="137">
        <v>312.95</v>
      </c>
      <c r="M143" s="137">
        <v>305.95</v>
      </c>
      <c r="N143" s="160">
        <v>4992000</v>
      </c>
      <c r="O143" s="161">
        <v>-9.4339622641509441E-2</v>
      </c>
    </row>
    <row r="144" spans="1:15" ht="15">
      <c r="A144" s="136">
        <v>134</v>
      </c>
      <c r="B144" s="120" t="s">
        <v>2345</v>
      </c>
      <c r="C144" s="136" t="s">
        <v>115</v>
      </c>
      <c r="D144" s="141">
        <v>9334.15</v>
      </c>
      <c r="E144" s="141">
        <v>9389.9333333333343</v>
      </c>
      <c r="F144" s="142">
        <v>9255.8666666666686</v>
      </c>
      <c r="G144" s="142">
        <v>9177.5833333333339</v>
      </c>
      <c r="H144" s="142">
        <v>9043.5166666666682</v>
      </c>
      <c r="I144" s="142">
        <v>9468.216666666669</v>
      </c>
      <c r="J144" s="142">
        <v>9602.2833333333347</v>
      </c>
      <c r="K144" s="142">
        <v>9680.5666666666693</v>
      </c>
      <c r="L144" s="137">
        <v>9524</v>
      </c>
      <c r="M144" s="137">
        <v>9311.65</v>
      </c>
      <c r="N144" s="160">
        <v>2735025</v>
      </c>
      <c r="O144" s="161">
        <v>-0.11906947531162432</v>
      </c>
    </row>
    <row r="145" spans="1:15" ht="15">
      <c r="A145" s="136">
        <v>135</v>
      </c>
      <c r="B145" s="120" t="s">
        <v>2346</v>
      </c>
      <c r="C145" s="136" t="s">
        <v>357</v>
      </c>
      <c r="D145" s="141">
        <v>3390.8</v>
      </c>
      <c r="E145" s="141">
        <v>3423.0166666666669</v>
      </c>
      <c r="F145" s="142">
        <v>3347.8833333333337</v>
      </c>
      <c r="G145" s="142">
        <v>3304.9666666666667</v>
      </c>
      <c r="H145" s="142">
        <v>3229.8333333333335</v>
      </c>
      <c r="I145" s="142">
        <v>3465.9333333333338</v>
      </c>
      <c r="J145" s="142">
        <v>3541.0666666666671</v>
      </c>
      <c r="K145" s="142">
        <v>3583.983333333334</v>
      </c>
      <c r="L145" s="137">
        <v>3498.15</v>
      </c>
      <c r="M145" s="137">
        <v>3380.1</v>
      </c>
      <c r="N145" s="160">
        <v>2383500</v>
      </c>
      <c r="O145" s="161">
        <v>-3.4727143869596029E-2</v>
      </c>
    </row>
    <row r="146" spans="1:15" ht="15">
      <c r="A146" s="136">
        <v>136</v>
      </c>
      <c r="B146" s="120" t="s">
        <v>2341</v>
      </c>
      <c r="C146" s="136" t="s">
        <v>1369</v>
      </c>
      <c r="D146" s="141">
        <v>828.15</v>
      </c>
      <c r="E146" s="141">
        <v>832.79999999999984</v>
      </c>
      <c r="F146" s="142">
        <v>820.54999999999973</v>
      </c>
      <c r="G146" s="142">
        <v>812.94999999999993</v>
      </c>
      <c r="H146" s="142">
        <v>800.69999999999982</v>
      </c>
      <c r="I146" s="142">
        <v>840.39999999999964</v>
      </c>
      <c r="J146" s="142">
        <v>852.64999999999986</v>
      </c>
      <c r="K146" s="142">
        <v>860.24999999999955</v>
      </c>
      <c r="L146" s="137">
        <v>845.05</v>
      </c>
      <c r="M146" s="137">
        <v>825.2</v>
      </c>
      <c r="N146" s="160">
        <v>3989000</v>
      </c>
      <c r="O146" s="161">
        <v>-6.7772844122458514E-2</v>
      </c>
    </row>
    <row r="147" spans="1:15" ht="15">
      <c r="A147" s="136">
        <v>137</v>
      </c>
      <c r="B147" s="120" t="s">
        <v>2347</v>
      </c>
      <c r="C147" s="136" t="s">
        <v>361</v>
      </c>
      <c r="D147" s="141">
        <v>539.6</v>
      </c>
      <c r="E147" s="141">
        <v>535.91666666666663</v>
      </c>
      <c r="F147" s="142">
        <v>527.83333333333326</v>
      </c>
      <c r="G147" s="142">
        <v>516.06666666666661</v>
      </c>
      <c r="H147" s="142">
        <v>507.98333333333323</v>
      </c>
      <c r="I147" s="142">
        <v>547.68333333333328</v>
      </c>
      <c r="J147" s="142">
        <v>555.76666666666654</v>
      </c>
      <c r="K147" s="142">
        <v>567.5333333333333</v>
      </c>
      <c r="L147" s="137">
        <v>544</v>
      </c>
      <c r="M147" s="137">
        <v>524.15</v>
      </c>
      <c r="N147" s="160">
        <v>2884000</v>
      </c>
      <c r="O147" s="161">
        <v>-0.1419220470098185</v>
      </c>
    </row>
    <row r="148" spans="1:15" ht="15">
      <c r="A148" s="136">
        <v>138</v>
      </c>
      <c r="B148" s="120" t="s">
        <v>2341</v>
      </c>
      <c r="C148" s="136" t="s">
        <v>2201</v>
      </c>
      <c r="D148" s="141">
        <v>1036.55</v>
      </c>
      <c r="E148" s="141">
        <v>1040.9666666666665</v>
      </c>
      <c r="F148" s="142">
        <v>1023.383333333333</v>
      </c>
      <c r="G148" s="142">
        <v>1010.2166666666665</v>
      </c>
      <c r="H148" s="142">
        <v>992.63333333333298</v>
      </c>
      <c r="I148" s="142">
        <v>1054.133333333333</v>
      </c>
      <c r="J148" s="142">
        <v>1071.7166666666665</v>
      </c>
      <c r="K148" s="142">
        <v>1084.883333333333</v>
      </c>
      <c r="L148" s="137">
        <v>1058.55</v>
      </c>
      <c r="M148" s="137">
        <v>1027.8</v>
      </c>
      <c r="N148" s="160">
        <v>1374000</v>
      </c>
      <c r="O148" s="161">
        <v>-5.4890631448617416E-2</v>
      </c>
    </row>
    <row r="149" spans="1:15" ht="15">
      <c r="A149" s="136">
        <v>139</v>
      </c>
      <c r="B149" s="120" t="s">
        <v>2354</v>
      </c>
      <c r="C149" s="136" t="s">
        <v>117</v>
      </c>
      <c r="D149" s="141">
        <v>753.65</v>
      </c>
      <c r="E149" s="141">
        <v>759.43333333333339</v>
      </c>
      <c r="F149" s="142">
        <v>744.26666666666677</v>
      </c>
      <c r="G149" s="142">
        <v>734.88333333333333</v>
      </c>
      <c r="H149" s="142">
        <v>719.7166666666667</v>
      </c>
      <c r="I149" s="142">
        <v>768.81666666666683</v>
      </c>
      <c r="J149" s="142">
        <v>783.98333333333335</v>
      </c>
      <c r="K149" s="142">
        <v>793.3666666666669</v>
      </c>
      <c r="L149" s="137">
        <v>774.6</v>
      </c>
      <c r="M149" s="137">
        <v>750.05</v>
      </c>
      <c r="N149" s="160">
        <v>2228400</v>
      </c>
      <c r="O149" s="161">
        <v>-0.32790445168295329</v>
      </c>
    </row>
    <row r="150" spans="1:15" ht="15">
      <c r="A150" s="136">
        <v>140</v>
      </c>
      <c r="B150" s="120" t="s">
        <v>2345</v>
      </c>
      <c r="C150" s="136" t="s">
        <v>118</v>
      </c>
      <c r="D150" s="141">
        <v>372.75</v>
      </c>
      <c r="E150" s="141">
        <v>377.06666666666666</v>
      </c>
      <c r="F150" s="142">
        <v>366.43333333333334</v>
      </c>
      <c r="G150" s="142">
        <v>360.11666666666667</v>
      </c>
      <c r="H150" s="142">
        <v>349.48333333333335</v>
      </c>
      <c r="I150" s="142">
        <v>383.38333333333333</v>
      </c>
      <c r="J150" s="142">
        <v>394.01666666666665</v>
      </c>
      <c r="K150" s="142">
        <v>400.33333333333331</v>
      </c>
      <c r="L150" s="137">
        <v>387.7</v>
      </c>
      <c r="M150" s="137">
        <v>370.75</v>
      </c>
      <c r="N150" s="160">
        <v>10400000</v>
      </c>
      <c r="O150" s="161">
        <v>-6.5420560747663545E-2</v>
      </c>
    </row>
    <row r="151" spans="1:15" ht="15">
      <c r="A151" s="136">
        <v>141</v>
      </c>
      <c r="B151" s="120" t="s">
        <v>2345</v>
      </c>
      <c r="C151" s="136" t="s">
        <v>119</v>
      </c>
      <c r="D151" s="141">
        <v>67973.899999999994</v>
      </c>
      <c r="E151" s="141">
        <v>68439.850000000006</v>
      </c>
      <c r="F151" s="142">
        <v>67149.650000000009</v>
      </c>
      <c r="G151" s="142">
        <v>66325.400000000009</v>
      </c>
      <c r="H151" s="142">
        <v>65035.200000000012</v>
      </c>
      <c r="I151" s="142">
        <v>69264.100000000006</v>
      </c>
      <c r="J151" s="142">
        <v>70554.300000000017</v>
      </c>
      <c r="K151" s="142">
        <v>71378.55</v>
      </c>
      <c r="L151" s="137">
        <v>69730.05</v>
      </c>
      <c r="M151" s="137">
        <v>67615.600000000006</v>
      </c>
      <c r="N151" s="160">
        <v>59700</v>
      </c>
      <c r="O151" s="161">
        <v>-8.9641434262948214E-3</v>
      </c>
    </row>
    <row r="152" spans="1:15" ht="15">
      <c r="A152" s="136">
        <v>142</v>
      </c>
      <c r="B152" s="120" t="s">
        <v>2341</v>
      </c>
      <c r="C152" s="136" t="s">
        <v>1419</v>
      </c>
      <c r="D152" s="141">
        <v>128.30000000000001</v>
      </c>
      <c r="E152" s="141">
        <v>129.75</v>
      </c>
      <c r="F152" s="142">
        <v>126</v>
      </c>
      <c r="G152" s="142">
        <v>123.7</v>
      </c>
      <c r="H152" s="142">
        <v>119.95</v>
      </c>
      <c r="I152" s="142">
        <v>132.05000000000001</v>
      </c>
      <c r="J152" s="142">
        <v>135.80000000000001</v>
      </c>
      <c r="K152" s="142">
        <v>138.1</v>
      </c>
      <c r="L152" s="137">
        <v>133.5</v>
      </c>
      <c r="M152" s="137">
        <v>127.45</v>
      </c>
      <c r="N152" s="160">
        <v>9504000</v>
      </c>
      <c r="O152" s="161">
        <v>-0.13513513513513514</v>
      </c>
    </row>
    <row r="153" spans="1:15" ht="15">
      <c r="A153" s="136">
        <v>143</v>
      </c>
      <c r="B153" s="120" t="s">
        <v>2347</v>
      </c>
      <c r="C153" s="136" t="s">
        <v>1435</v>
      </c>
      <c r="D153" s="141">
        <v>428.95</v>
      </c>
      <c r="E153" s="141">
        <v>430.45</v>
      </c>
      <c r="F153" s="142">
        <v>425.7</v>
      </c>
      <c r="G153" s="142">
        <v>422.45</v>
      </c>
      <c r="H153" s="142">
        <v>417.7</v>
      </c>
      <c r="I153" s="142">
        <v>433.7</v>
      </c>
      <c r="J153" s="142">
        <v>438.45</v>
      </c>
      <c r="K153" s="142">
        <v>441.7</v>
      </c>
      <c r="L153" s="137">
        <v>435.2</v>
      </c>
      <c r="M153" s="137">
        <v>427.2</v>
      </c>
      <c r="N153" s="160">
        <v>2707500</v>
      </c>
      <c r="O153" s="161">
        <v>-0.11779081133919844</v>
      </c>
    </row>
    <row r="154" spans="1:15" ht="15">
      <c r="A154" s="136">
        <v>144</v>
      </c>
      <c r="B154" s="120" t="s">
        <v>2341</v>
      </c>
      <c r="C154" s="136" t="s">
        <v>1452</v>
      </c>
      <c r="D154" s="141">
        <v>77.3</v>
      </c>
      <c r="E154" s="141">
        <v>77.45</v>
      </c>
      <c r="F154" s="142">
        <v>76.600000000000009</v>
      </c>
      <c r="G154" s="142">
        <v>75.900000000000006</v>
      </c>
      <c r="H154" s="142">
        <v>75.050000000000011</v>
      </c>
      <c r="I154" s="142">
        <v>78.150000000000006</v>
      </c>
      <c r="J154" s="142">
        <v>79</v>
      </c>
      <c r="K154" s="142">
        <v>79.7</v>
      </c>
      <c r="L154" s="137">
        <v>78.3</v>
      </c>
      <c r="M154" s="137">
        <v>76.75</v>
      </c>
      <c r="N154" s="160">
        <v>51088000</v>
      </c>
      <c r="O154" s="161">
        <v>-0.12831012831012831</v>
      </c>
    </row>
    <row r="155" spans="1:15" ht="15">
      <c r="A155" s="136">
        <v>145</v>
      </c>
      <c r="B155" s="120" t="s">
        <v>2341</v>
      </c>
      <c r="C155" s="136" t="s">
        <v>379</v>
      </c>
      <c r="D155" s="141">
        <v>236.4</v>
      </c>
      <c r="E155" s="141">
        <v>238.03333333333333</v>
      </c>
      <c r="F155" s="142">
        <v>234.01666666666665</v>
      </c>
      <c r="G155" s="142">
        <v>231.63333333333333</v>
      </c>
      <c r="H155" s="142">
        <v>227.61666666666665</v>
      </c>
      <c r="I155" s="142">
        <v>240.41666666666666</v>
      </c>
      <c r="J155" s="142">
        <v>244.43333333333337</v>
      </c>
      <c r="K155" s="142">
        <v>246.81666666666666</v>
      </c>
      <c r="L155" s="137">
        <v>242.05</v>
      </c>
      <c r="M155" s="137">
        <v>235.65</v>
      </c>
      <c r="N155" s="160">
        <v>12201000</v>
      </c>
      <c r="O155" s="161">
        <v>-3.8306928351856229E-2</v>
      </c>
    </row>
    <row r="156" spans="1:15" ht="15">
      <c r="A156" s="136">
        <v>146</v>
      </c>
      <c r="B156" s="120" t="s">
        <v>2353</v>
      </c>
      <c r="C156" s="136" t="s">
        <v>243</v>
      </c>
      <c r="D156" s="141">
        <v>128.69999999999999</v>
      </c>
      <c r="E156" s="141">
        <v>129.28333333333333</v>
      </c>
      <c r="F156" s="142">
        <v>125.61666666666667</v>
      </c>
      <c r="G156" s="142">
        <v>122.53333333333335</v>
      </c>
      <c r="H156" s="142">
        <v>118.86666666666669</v>
      </c>
      <c r="I156" s="142">
        <v>132.36666666666667</v>
      </c>
      <c r="J156" s="142">
        <v>136.03333333333336</v>
      </c>
      <c r="K156" s="142">
        <v>139.11666666666665</v>
      </c>
      <c r="L156" s="137">
        <v>132.94999999999999</v>
      </c>
      <c r="M156" s="137">
        <v>126.2</v>
      </c>
      <c r="N156" s="160">
        <v>28176000</v>
      </c>
      <c r="O156" s="161">
        <v>-0.14264849074975658</v>
      </c>
    </row>
    <row r="157" spans="1:15" ht="15">
      <c r="A157" s="136">
        <v>147</v>
      </c>
      <c r="B157" s="120" t="s">
        <v>2341</v>
      </c>
      <c r="C157" s="136" t="s">
        <v>1473</v>
      </c>
      <c r="D157" s="141">
        <v>7544.75</v>
      </c>
      <c r="E157" s="141">
        <v>7570.916666666667</v>
      </c>
      <c r="F157" s="142">
        <v>7476.8333333333339</v>
      </c>
      <c r="G157" s="142">
        <v>7408.916666666667</v>
      </c>
      <c r="H157" s="142">
        <v>7314.8333333333339</v>
      </c>
      <c r="I157" s="142">
        <v>7638.8333333333339</v>
      </c>
      <c r="J157" s="142">
        <v>7732.9166666666679</v>
      </c>
      <c r="K157" s="142">
        <v>7800.8333333333339</v>
      </c>
      <c r="L157" s="137">
        <v>7665</v>
      </c>
      <c r="M157" s="137">
        <v>7503</v>
      </c>
      <c r="N157" s="160">
        <v>128400</v>
      </c>
      <c r="O157" s="161">
        <v>-9.957924263674614E-2</v>
      </c>
    </row>
    <row r="158" spans="1:15" ht="15">
      <c r="A158" s="136">
        <v>148</v>
      </c>
      <c r="B158" s="120" t="s">
        <v>2342</v>
      </c>
      <c r="C158" s="136" t="s">
        <v>120</v>
      </c>
      <c r="D158" s="141">
        <v>28.85</v>
      </c>
      <c r="E158" s="141">
        <v>28.933333333333334</v>
      </c>
      <c r="F158" s="142">
        <v>28.616666666666667</v>
      </c>
      <c r="G158" s="142">
        <v>28.383333333333333</v>
      </c>
      <c r="H158" s="142">
        <v>28.066666666666666</v>
      </c>
      <c r="I158" s="142">
        <v>29.166666666666668</v>
      </c>
      <c r="J158" s="142">
        <v>29.483333333333338</v>
      </c>
      <c r="K158" s="142">
        <v>29.716666666666669</v>
      </c>
      <c r="L158" s="137">
        <v>29.25</v>
      </c>
      <c r="M158" s="137">
        <v>28.7</v>
      </c>
      <c r="N158" s="160">
        <v>53568000</v>
      </c>
      <c r="O158" s="161">
        <v>-0.29319558247239047</v>
      </c>
    </row>
    <row r="159" spans="1:15" ht="15">
      <c r="A159" s="136">
        <v>149</v>
      </c>
      <c r="B159" s="120" t="s">
        <v>2354</v>
      </c>
      <c r="C159" s="136" t="s">
        <v>1491</v>
      </c>
      <c r="D159" s="141">
        <v>910.05</v>
      </c>
      <c r="E159" s="141">
        <v>893.08333333333337</v>
      </c>
      <c r="F159" s="142">
        <v>870.86666666666679</v>
      </c>
      <c r="G159" s="142">
        <v>831.68333333333339</v>
      </c>
      <c r="H159" s="142">
        <v>809.46666666666681</v>
      </c>
      <c r="I159" s="142">
        <v>932.26666666666677</v>
      </c>
      <c r="J159" s="142">
        <v>954.48333333333323</v>
      </c>
      <c r="K159" s="142">
        <v>993.66666666666674</v>
      </c>
      <c r="L159" s="137">
        <v>915.3</v>
      </c>
      <c r="M159" s="137">
        <v>853.9</v>
      </c>
      <c r="N159" s="160">
        <v>1600500</v>
      </c>
      <c r="O159" s="161">
        <v>-1.8399264029438821E-2</v>
      </c>
    </row>
    <row r="160" spans="1:15" ht="15">
      <c r="A160" s="136">
        <v>150</v>
      </c>
      <c r="B160" s="120" t="s">
        <v>2355</v>
      </c>
      <c r="C160" s="136" t="s">
        <v>121</v>
      </c>
      <c r="D160" s="141">
        <v>144.19999999999999</v>
      </c>
      <c r="E160" s="141">
        <v>145.03333333333333</v>
      </c>
      <c r="F160" s="142">
        <v>142.41666666666666</v>
      </c>
      <c r="G160" s="142">
        <v>140.63333333333333</v>
      </c>
      <c r="H160" s="142">
        <v>138.01666666666665</v>
      </c>
      <c r="I160" s="142">
        <v>146.81666666666666</v>
      </c>
      <c r="J160" s="142">
        <v>149.43333333333334</v>
      </c>
      <c r="K160" s="142">
        <v>151.21666666666667</v>
      </c>
      <c r="L160" s="137">
        <v>147.65</v>
      </c>
      <c r="M160" s="137">
        <v>143.25</v>
      </c>
      <c r="N160" s="160">
        <v>39408000</v>
      </c>
      <c r="O160" s="161">
        <v>-0.24174555529900715</v>
      </c>
    </row>
    <row r="161" spans="1:15" ht="15">
      <c r="A161" s="136">
        <v>151</v>
      </c>
      <c r="B161" s="120" t="s">
        <v>2342</v>
      </c>
      <c r="C161" s="136" t="s">
        <v>122</v>
      </c>
      <c r="D161" s="141">
        <v>169.45</v>
      </c>
      <c r="E161" s="141">
        <v>170.56666666666666</v>
      </c>
      <c r="F161" s="142">
        <v>167.88333333333333</v>
      </c>
      <c r="G161" s="142">
        <v>166.31666666666666</v>
      </c>
      <c r="H161" s="142">
        <v>163.63333333333333</v>
      </c>
      <c r="I161" s="142">
        <v>172.13333333333333</v>
      </c>
      <c r="J161" s="142">
        <v>174.81666666666666</v>
      </c>
      <c r="K161" s="142">
        <v>176.38333333333333</v>
      </c>
      <c r="L161" s="137">
        <v>173.25</v>
      </c>
      <c r="M161" s="137">
        <v>169</v>
      </c>
      <c r="N161" s="160">
        <v>24640000</v>
      </c>
      <c r="O161" s="161">
        <v>-0.22777986711796414</v>
      </c>
    </row>
    <row r="162" spans="1:15" ht="15">
      <c r="A162" s="136">
        <v>152</v>
      </c>
      <c r="B162" s="120" t="s">
        <v>2354</v>
      </c>
      <c r="C162" s="136" t="s">
        <v>123</v>
      </c>
      <c r="D162" s="141">
        <v>4243</v>
      </c>
      <c r="E162" s="141">
        <v>4250.7166666666672</v>
      </c>
      <c r="F162" s="142">
        <v>4172.3333333333339</v>
      </c>
      <c r="G162" s="142">
        <v>4101.666666666667</v>
      </c>
      <c r="H162" s="142">
        <v>4023.2833333333338</v>
      </c>
      <c r="I162" s="142">
        <v>4321.3833333333341</v>
      </c>
      <c r="J162" s="142">
        <v>4399.7666666666673</v>
      </c>
      <c r="K162" s="142">
        <v>4470.4333333333343</v>
      </c>
      <c r="L162" s="137">
        <v>4329.1000000000004</v>
      </c>
      <c r="M162" s="137">
        <v>4180.05</v>
      </c>
      <c r="N162" s="160">
        <v>125250</v>
      </c>
      <c r="O162" s="161">
        <v>-0.15826612903225806</v>
      </c>
    </row>
    <row r="163" spans="1:15" ht="15">
      <c r="A163" s="136">
        <v>153</v>
      </c>
      <c r="B163" s="120" t="s">
        <v>2350</v>
      </c>
      <c r="C163" s="136" t="s">
        <v>207</v>
      </c>
      <c r="D163" s="141">
        <v>371.15</v>
      </c>
      <c r="E163" s="141">
        <v>373.7</v>
      </c>
      <c r="F163" s="142">
        <v>366.7</v>
      </c>
      <c r="G163" s="142">
        <v>362.25</v>
      </c>
      <c r="H163" s="142">
        <v>355.25</v>
      </c>
      <c r="I163" s="142">
        <v>378.15</v>
      </c>
      <c r="J163" s="142">
        <v>385.15</v>
      </c>
      <c r="K163" s="142">
        <v>389.59999999999997</v>
      </c>
      <c r="L163" s="137">
        <v>380.7</v>
      </c>
      <c r="M163" s="137">
        <v>369.25</v>
      </c>
      <c r="N163" s="160">
        <v>2463142</v>
      </c>
      <c r="O163" s="161">
        <v>-0.16126543209876543</v>
      </c>
    </row>
    <row r="164" spans="1:15" ht="15">
      <c r="A164" s="136">
        <v>154</v>
      </c>
      <c r="B164" s="120" t="s">
        <v>2350</v>
      </c>
      <c r="C164" s="136" t="s">
        <v>124</v>
      </c>
      <c r="D164" s="141">
        <v>208.95</v>
      </c>
      <c r="E164" s="141">
        <v>212.13333333333333</v>
      </c>
      <c r="F164" s="142">
        <v>204.26666666666665</v>
      </c>
      <c r="G164" s="142">
        <v>199.58333333333331</v>
      </c>
      <c r="H164" s="142">
        <v>191.71666666666664</v>
      </c>
      <c r="I164" s="142">
        <v>216.81666666666666</v>
      </c>
      <c r="J164" s="142">
        <v>224.68333333333334</v>
      </c>
      <c r="K164" s="142">
        <v>229.36666666666667</v>
      </c>
      <c r="L164" s="137">
        <v>220</v>
      </c>
      <c r="M164" s="137">
        <v>207.45</v>
      </c>
      <c r="N164" s="160">
        <v>38272500</v>
      </c>
      <c r="O164" s="161">
        <v>-0.18436825701270679</v>
      </c>
    </row>
    <row r="165" spans="1:15" ht="15">
      <c r="A165" s="136">
        <v>155</v>
      </c>
      <c r="B165" s="120" t="s">
        <v>2344</v>
      </c>
      <c r="C165" s="136" t="s">
        <v>125</v>
      </c>
      <c r="D165" s="141">
        <v>123.75</v>
      </c>
      <c r="E165" s="141">
        <v>127.68333333333332</v>
      </c>
      <c r="F165" s="142">
        <v>118.46666666666664</v>
      </c>
      <c r="G165" s="142">
        <v>113.18333333333332</v>
      </c>
      <c r="H165" s="142">
        <v>103.96666666666664</v>
      </c>
      <c r="I165" s="142">
        <v>132.96666666666664</v>
      </c>
      <c r="J165" s="142">
        <v>142.18333333333331</v>
      </c>
      <c r="K165" s="142">
        <v>147.46666666666664</v>
      </c>
      <c r="L165" s="137">
        <v>136.9</v>
      </c>
      <c r="M165" s="137">
        <v>122.4</v>
      </c>
      <c r="N165" s="160">
        <v>16482000</v>
      </c>
      <c r="O165" s="161">
        <v>-7.1645826292666442E-2</v>
      </c>
    </row>
    <row r="166" spans="1:15" ht="15">
      <c r="A166" s="136">
        <v>156</v>
      </c>
      <c r="B166" s="120" t="s">
        <v>2339</v>
      </c>
      <c r="C166" s="136" t="s">
        <v>231</v>
      </c>
      <c r="D166" s="141">
        <v>22008.799999999999</v>
      </c>
      <c r="E166" s="141">
        <v>22037.8</v>
      </c>
      <c r="F166" s="142">
        <v>21846.75</v>
      </c>
      <c r="G166" s="142">
        <v>21684.7</v>
      </c>
      <c r="H166" s="142">
        <v>21493.65</v>
      </c>
      <c r="I166" s="142">
        <v>22199.85</v>
      </c>
      <c r="J166" s="142">
        <v>22390.899999999994</v>
      </c>
      <c r="K166" s="142">
        <v>22552.949999999997</v>
      </c>
      <c r="L166" s="137">
        <v>22228.85</v>
      </c>
      <c r="M166" s="137">
        <v>21875.75</v>
      </c>
      <c r="N166" s="160">
        <v>37750</v>
      </c>
      <c r="O166" s="161">
        <v>-0.31113138686131386</v>
      </c>
    </row>
    <row r="167" spans="1:15" ht="15">
      <c r="A167" s="136">
        <v>157</v>
      </c>
      <c r="B167" s="120" t="s">
        <v>2341</v>
      </c>
      <c r="C167" s="136" t="s">
        <v>358</v>
      </c>
      <c r="D167" s="141">
        <v>563.79999999999995</v>
      </c>
      <c r="E167" s="141">
        <v>560.86666666666667</v>
      </c>
      <c r="F167" s="142">
        <v>547.73333333333335</v>
      </c>
      <c r="G167" s="142">
        <v>531.66666666666663</v>
      </c>
      <c r="H167" s="142">
        <v>518.5333333333333</v>
      </c>
      <c r="I167" s="142">
        <v>576.93333333333339</v>
      </c>
      <c r="J167" s="142">
        <v>590.06666666666683</v>
      </c>
      <c r="K167" s="142">
        <v>606.13333333333344</v>
      </c>
      <c r="L167" s="137">
        <v>574</v>
      </c>
      <c r="M167" s="137">
        <v>544.79999999999995</v>
      </c>
      <c r="N167" s="160">
        <v>14041500</v>
      </c>
      <c r="O167" s="161">
        <v>-0.20608939021287423</v>
      </c>
    </row>
    <row r="168" spans="1:15" ht="15">
      <c r="A168" s="136">
        <v>158</v>
      </c>
      <c r="B168" s="120" t="s">
        <v>2343</v>
      </c>
      <c r="C168" s="136" t="s">
        <v>209</v>
      </c>
      <c r="D168" s="141">
        <v>2784.4</v>
      </c>
      <c r="E168" s="141">
        <v>2795.5666666666671</v>
      </c>
      <c r="F168" s="142">
        <v>2763.8833333333341</v>
      </c>
      <c r="G168" s="142">
        <v>2743.3666666666672</v>
      </c>
      <c r="H168" s="142">
        <v>2711.6833333333343</v>
      </c>
      <c r="I168" s="142">
        <v>2816.0833333333339</v>
      </c>
      <c r="J168" s="142">
        <v>2847.7666666666673</v>
      </c>
      <c r="K168" s="142">
        <v>2868.2833333333338</v>
      </c>
      <c r="L168" s="137">
        <v>2827.25</v>
      </c>
      <c r="M168" s="137">
        <v>2775.05</v>
      </c>
      <c r="N168" s="160">
        <v>1441500</v>
      </c>
      <c r="O168" s="161">
        <v>-7.4537750385208018E-2</v>
      </c>
    </row>
    <row r="169" spans="1:15" ht="15">
      <c r="A169" s="136">
        <v>159</v>
      </c>
      <c r="B169" s="120" t="s">
        <v>2350</v>
      </c>
      <c r="C169" s="136" t="s">
        <v>126</v>
      </c>
      <c r="D169" s="141">
        <v>244.5</v>
      </c>
      <c r="E169" s="141">
        <v>245.25</v>
      </c>
      <c r="F169" s="142">
        <v>241.25</v>
      </c>
      <c r="G169" s="142">
        <v>238</v>
      </c>
      <c r="H169" s="142">
        <v>234</v>
      </c>
      <c r="I169" s="142">
        <v>248.5</v>
      </c>
      <c r="J169" s="142">
        <v>252.5</v>
      </c>
      <c r="K169" s="142">
        <v>255.75</v>
      </c>
      <c r="L169" s="137">
        <v>249.25</v>
      </c>
      <c r="M169" s="137">
        <v>242</v>
      </c>
      <c r="N169" s="160">
        <v>17199000</v>
      </c>
      <c r="O169" s="161">
        <v>-0.14317740248094454</v>
      </c>
    </row>
    <row r="170" spans="1:15" ht="15">
      <c r="A170" s="136">
        <v>160</v>
      </c>
      <c r="B170" s="120" t="s">
        <v>2347</v>
      </c>
      <c r="C170" s="136" t="s">
        <v>127</v>
      </c>
      <c r="D170" s="141">
        <v>119.4</v>
      </c>
      <c r="E170" s="141">
        <v>120.2</v>
      </c>
      <c r="F170" s="142">
        <v>118.05000000000001</v>
      </c>
      <c r="G170" s="142">
        <v>116.7</v>
      </c>
      <c r="H170" s="142">
        <v>114.55000000000001</v>
      </c>
      <c r="I170" s="142">
        <v>121.55000000000001</v>
      </c>
      <c r="J170" s="142">
        <v>123.70000000000002</v>
      </c>
      <c r="K170" s="142">
        <v>125.05000000000001</v>
      </c>
      <c r="L170" s="137">
        <v>122.35</v>
      </c>
      <c r="M170" s="137">
        <v>118.85</v>
      </c>
      <c r="N170" s="160">
        <v>63822000</v>
      </c>
      <c r="O170" s="161">
        <v>-0.10395080448150956</v>
      </c>
    </row>
    <row r="171" spans="1:15" ht="15">
      <c r="A171" s="136">
        <v>161</v>
      </c>
      <c r="B171" s="120" t="s">
        <v>2346</v>
      </c>
      <c r="C171" s="136" t="s">
        <v>208</v>
      </c>
      <c r="D171" s="141">
        <v>881.3</v>
      </c>
      <c r="E171" s="141">
        <v>887.81666666666661</v>
      </c>
      <c r="F171" s="142">
        <v>872.63333333333321</v>
      </c>
      <c r="G171" s="142">
        <v>863.96666666666658</v>
      </c>
      <c r="H171" s="142">
        <v>848.78333333333319</v>
      </c>
      <c r="I171" s="142">
        <v>896.48333333333323</v>
      </c>
      <c r="J171" s="142">
        <v>911.66666666666663</v>
      </c>
      <c r="K171" s="142">
        <v>920.33333333333326</v>
      </c>
      <c r="L171" s="137">
        <v>903</v>
      </c>
      <c r="M171" s="137">
        <v>879.15</v>
      </c>
      <c r="N171" s="160">
        <v>1674000</v>
      </c>
      <c r="O171" s="161">
        <v>-3.5714285714285713E-3</v>
      </c>
    </row>
    <row r="172" spans="1:15" ht="15">
      <c r="A172" s="136">
        <v>162</v>
      </c>
      <c r="B172" s="120" t="s">
        <v>2344</v>
      </c>
      <c r="C172" s="136" t="s">
        <v>128</v>
      </c>
      <c r="D172" s="141">
        <v>181.7</v>
      </c>
      <c r="E172" s="141">
        <v>186.96666666666667</v>
      </c>
      <c r="F172" s="142">
        <v>175.63333333333333</v>
      </c>
      <c r="G172" s="142">
        <v>169.56666666666666</v>
      </c>
      <c r="H172" s="142">
        <v>158.23333333333332</v>
      </c>
      <c r="I172" s="142">
        <v>193.03333333333333</v>
      </c>
      <c r="J172" s="142">
        <v>204.36666666666665</v>
      </c>
      <c r="K172" s="142">
        <v>210.43333333333334</v>
      </c>
      <c r="L172" s="137">
        <v>198.3</v>
      </c>
      <c r="M172" s="137">
        <v>180.9</v>
      </c>
      <c r="N172" s="160">
        <v>40188000</v>
      </c>
      <c r="O172" s="161">
        <v>-0.20877303512364151</v>
      </c>
    </row>
    <row r="173" spans="1:15" ht="15">
      <c r="A173" s="136">
        <v>163</v>
      </c>
      <c r="B173" s="120" t="s">
        <v>2342</v>
      </c>
      <c r="C173" s="136" t="s">
        <v>129</v>
      </c>
      <c r="D173" s="141">
        <v>194.25</v>
      </c>
      <c r="E173" s="141">
        <v>194.85</v>
      </c>
      <c r="F173" s="142">
        <v>192.79999999999998</v>
      </c>
      <c r="G173" s="142">
        <v>191.35</v>
      </c>
      <c r="H173" s="142">
        <v>189.29999999999998</v>
      </c>
      <c r="I173" s="142">
        <v>196.29999999999998</v>
      </c>
      <c r="J173" s="142">
        <v>198.35</v>
      </c>
      <c r="K173" s="142">
        <v>199.79999999999998</v>
      </c>
      <c r="L173" s="137">
        <v>196.9</v>
      </c>
      <c r="M173" s="137">
        <v>193.4</v>
      </c>
      <c r="N173" s="160">
        <v>27528000</v>
      </c>
      <c r="O173" s="161">
        <v>-0.17570966582824291</v>
      </c>
    </row>
    <row r="174" spans="1:15" ht="15">
      <c r="A174" s="136">
        <v>164</v>
      </c>
      <c r="B174" s="120" t="s">
        <v>2342</v>
      </c>
      <c r="C174" s="136" t="s">
        <v>130</v>
      </c>
      <c r="D174" s="141">
        <v>111.5</v>
      </c>
      <c r="E174" s="141">
        <v>112.40000000000002</v>
      </c>
      <c r="F174" s="142">
        <v>110.00000000000004</v>
      </c>
      <c r="G174" s="142">
        <v>108.50000000000003</v>
      </c>
      <c r="H174" s="142">
        <v>106.10000000000005</v>
      </c>
      <c r="I174" s="142">
        <v>113.90000000000003</v>
      </c>
      <c r="J174" s="142">
        <v>116.30000000000001</v>
      </c>
      <c r="K174" s="142">
        <v>117.80000000000003</v>
      </c>
      <c r="L174" s="137">
        <v>114.8</v>
      </c>
      <c r="M174" s="137">
        <v>110.9</v>
      </c>
      <c r="N174" s="160">
        <v>20928000</v>
      </c>
      <c r="O174" s="161">
        <v>-4.6994535519125684E-2</v>
      </c>
    </row>
    <row r="175" spans="1:15" ht="15">
      <c r="A175" s="136">
        <v>165</v>
      </c>
      <c r="B175" s="120" t="s">
        <v>2341</v>
      </c>
      <c r="C175" s="136" t="s">
        <v>1644</v>
      </c>
      <c r="D175" s="141">
        <v>1474.3</v>
      </c>
      <c r="E175" s="141">
        <v>1484.5333333333335</v>
      </c>
      <c r="F175" s="142">
        <v>1457.3166666666671</v>
      </c>
      <c r="G175" s="142">
        <v>1440.3333333333335</v>
      </c>
      <c r="H175" s="142">
        <v>1413.116666666667</v>
      </c>
      <c r="I175" s="142">
        <v>1501.5166666666671</v>
      </c>
      <c r="J175" s="142">
        <v>1528.7333333333338</v>
      </c>
      <c r="K175" s="142">
        <v>1545.7166666666672</v>
      </c>
      <c r="L175" s="137">
        <v>1511.75</v>
      </c>
      <c r="M175" s="137">
        <v>1467.55</v>
      </c>
      <c r="N175" s="160">
        <v>408000</v>
      </c>
      <c r="O175" s="161">
        <v>-0.20436817472698907</v>
      </c>
    </row>
    <row r="176" spans="1:15" ht="15">
      <c r="A176" s="136">
        <v>166</v>
      </c>
      <c r="B176" s="120" t="s">
        <v>2340</v>
      </c>
      <c r="C176" s="136" t="s">
        <v>214</v>
      </c>
      <c r="D176" s="141">
        <v>778.1</v>
      </c>
      <c r="E176" s="141">
        <v>780.75</v>
      </c>
      <c r="F176" s="142">
        <v>772.55</v>
      </c>
      <c r="G176" s="142">
        <v>767</v>
      </c>
      <c r="H176" s="142">
        <v>758.8</v>
      </c>
      <c r="I176" s="142">
        <v>786.3</v>
      </c>
      <c r="J176" s="142">
        <v>794.5</v>
      </c>
      <c r="K176" s="142">
        <v>800.05</v>
      </c>
      <c r="L176" s="137">
        <v>788.95</v>
      </c>
      <c r="M176" s="137">
        <v>775.2</v>
      </c>
      <c r="N176" s="160">
        <v>344000</v>
      </c>
      <c r="O176" s="161">
        <v>-0.19020715630885121</v>
      </c>
    </row>
    <row r="177" spans="1:15" ht="15">
      <c r="A177" s="136">
        <v>167</v>
      </c>
      <c r="B177" s="120" t="s">
        <v>2341</v>
      </c>
      <c r="C177" s="136" t="s">
        <v>1678</v>
      </c>
      <c r="D177" s="141">
        <v>1080.0999999999999</v>
      </c>
      <c r="E177" s="141">
        <v>1098.5666666666666</v>
      </c>
      <c r="F177" s="142">
        <v>1058.2333333333331</v>
      </c>
      <c r="G177" s="142">
        <v>1036.3666666666666</v>
      </c>
      <c r="H177" s="142">
        <v>996.03333333333308</v>
      </c>
      <c r="I177" s="142">
        <v>1120.4333333333332</v>
      </c>
      <c r="J177" s="142">
        <v>1160.7666666666667</v>
      </c>
      <c r="K177" s="142">
        <v>1182.6333333333332</v>
      </c>
      <c r="L177" s="137">
        <v>1138.9000000000001</v>
      </c>
      <c r="M177" s="137">
        <v>1076.7</v>
      </c>
      <c r="N177" s="160">
        <v>4868000</v>
      </c>
      <c r="O177" s="161">
        <v>-0.10527863549478018</v>
      </c>
    </row>
    <row r="178" spans="1:15" ht="15">
      <c r="A178" s="136">
        <v>168</v>
      </c>
      <c r="B178" s="120" t="s">
        <v>2344</v>
      </c>
      <c r="C178" s="136" t="s">
        <v>2262</v>
      </c>
      <c r="D178" s="141">
        <v>513.29999999999995</v>
      </c>
      <c r="E178" s="141">
        <v>515.23333333333335</v>
      </c>
      <c r="F178" s="142">
        <v>509.61666666666667</v>
      </c>
      <c r="G178" s="142">
        <v>505.93333333333334</v>
      </c>
      <c r="H178" s="142">
        <v>500.31666666666666</v>
      </c>
      <c r="I178" s="142">
        <v>518.91666666666674</v>
      </c>
      <c r="J178" s="142">
        <v>524.53333333333353</v>
      </c>
      <c r="K178" s="142">
        <v>528.2166666666667</v>
      </c>
      <c r="L178" s="137">
        <v>520.85</v>
      </c>
      <c r="M178" s="137">
        <v>511.55</v>
      </c>
      <c r="N178" s="160">
        <v>5955000</v>
      </c>
      <c r="O178" s="161">
        <v>-0.1034327009936766</v>
      </c>
    </row>
    <row r="179" spans="1:15" ht="15">
      <c r="A179" s="136">
        <v>169</v>
      </c>
      <c r="B179" s="120" t="s">
        <v>2348</v>
      </c>
      <c r="C179" s="136" t="s">
        <v>131</v>
      </c>
      <c r="D179" s="141">
        <v>28.6</v>
      </c>
      <c r="E179" s="141">
        <v>28.683333333333334</v>
      </c>
      <c r="F179" s="142">
        <v>27.966666666666669</v>
      </c>
      <c r="G179" s="142">
        <v>27.333333333333336</v>
      </c>
      <c r="H179" s="142">
        <v>26.616666666666671</v>
      </c>
      <c r="I179" s="142">
        <v>29.316666666666666</v>
      </c>
      <c r="J179" s="142">
        <v>30.033333333333328</v>
      </c>
      <c r="K179" s="142">
        <v>30.666666666666664</v>
      </c>
      <c r="L179" s="137">
        <v>29.4</v>
      </c>
      <c r="M179" s="137">
        <v>28.05</v>
      </c>
      <c r="N179" s="160">
        <v>71904000</v>
      </c>
      <c r="O179" s="161">
        <v>-0.19523660294578501</v>
      </c>
    </row>
    <row r="180" spans="1:15" ht="15">
      <c r="A180" s="136">
        <v>170</v>
      </c>
      <c r="B180" s="120" t="s">
        <v>2349</v>
      </c>
      <c r="C180" s="136" t="s">
        <v>2736</v>
      </c>
      <c r="D180" s="141">
        <v>49.85</v>
      </c>
      <c r="E180" s="141">
        <v>49.866666666666667</v>
      </c>
      <c r="F180" s="142">
        <v>48.983333333333334</v>
      </c>
      <c r="G180" s="142">
        <v>48.116666666666667</v>
      </c>
      <c r="H180" s="142">
        <v>47.233333333333334</v>
      </c>
      <c r="I180" s="142">
        <v>50.733333333333334</v>
      </c>
      <c r="J180" s="142">
        <v>51.616666666666674</v>
      </c>
      <c r="K180" s="142">
        <v>52.483333333333334</v>
      </c>
      <c r="L180" s="137">
        <v>50.75</v>
      </c>
      <c r="M180" s="137">
        <v>49</v>
      </c>
      <c r="N180" s="160">
        <v>33570000</v>
      </c>
      <c r="O180" s="161">
        <v>-0.13027179006560449</v>
      </c>
    </row>
    <row r="181" spans="1:15" ht="15">
      <c r="A181" s="136">
        <v>171</v>
      </c>
      <c r="B181" s="120" t="s">
        <v>2342</v>
      </c>
      <c r="C181" s="136" t="s">
        <v>132</v>
      </c>
      <c r="D181" s="141">
        <v>153.15</v>
      </c>
      <c r="E181" s="141">
        <v>154.04999999999998</v>
      </c>
      <c r="F181" s="142">
        <v>151.69999999999996</v>
      </c>
      <c r="G181" s="142">
        <v>150.24999999999997</v>
      </c>
      <c r="H181" s="142">
        <v>147.89999999999995</v>
      </c>
      <c r="I181" s="142">
        <v>155.49999999999997</v>
      </c>
      <c r="J181" s="142">
        <v>157.85</v>
      </c>
      <c r="K181" s="142">
        <v>159.29999999999998</v>
      </c>
      <c r="L181" s="137">
        <v>156.4</v>
      </c>
      <c r="M181" s="137">
        <v>152.6</v>
      </c>
      <c r="N181" s="160">
        <v>44214000</v>
      </c>
      <c r="O181" s="161">
        <v>-0.25593457011769399</v>
      </c>
    </row>
    <row r="182" spans="1:15" ht="15">
      <c r="A182" s="136">
        <v>172</v>
      </c>
      <c r="B182" s="120" t="s">
        <v>2347</v>
      </c>
      <c r="C182" s="136" t="s">
        <v>133</v>
      </c>
      <c r="D182" s="141">
        <v>508.85</v>
      </c>
      <c r="E182" s="141">
        <v>512.69999999999993</v>
      </c>
      <c r="F182" s="142">
        <v>503.14999999999986</v>
      </c>
      <c r="G182" s="142">
        <v>497.44999999999993</v>
      </c>
      <c r="H182" s="142">
        <v>487.89999999999986</v>
      </c>
      <c r="I182" s="142">
        <v>518.39999999999986</v>
      </c>
      <c r="J182" s="142">
        <v>527.94999999999982</v>
      </c>
      <c r="K182" s="142">
        <v>533.64999999999986</v>
      </c>
      <c r="L182" s="137">
        <v>522.25</v>
      </c>
      <c r="M182" s="137">
        <v>507</v>
      </c>
      <c r="N182" s="160">
        <v>13126500</v>
      </c>
      <c r="O182" s="161">
        <v>-0.17165017985611511</v>
      </c>
    </row>
    <row r="183" spans="1:15" ht="15">
      <c r="A183" s="136">
        <v>173</v>
      </c>
      <c r="B183" s="120" t="s">
        <v>2350</v>
      </c>
      <c r="C183" s="136" t="s">
        <v>134</v>
      </c>
      <c r="D183" s="141">
        <v>969.4</v>
      </c>
      <c r="E183" s="141">
        <v>968.53333333333342</v>
      </c>
      <c r="F183" s="142">
        <v>961.06666666666683</v>
      </c>
      <c r="G183" s="142">
        <v>952.73333333333346</v>
      </c>
      <c r="H183" s="142">
        <v>945.26666666666688</v>
      </c>
      <c r="I183" s="142">
        <v>976.86666666666679</v>
      </c>
      <c r="J183" s="142">
        <v>984.33333333333326</v>
      </c>
      <c r="K183" s="142">
        <v>992.66666666666674</v>
      </c>
      <c r="L183" s="137">
        <v>976</v>
      </c>
      <c r="M183" s="137">
        <v>960.2</v>
      </c>
      <c r="N183" s="160">
        <v>40581000</v>
      </c>
      <c r="O183" s="161">
        <v>-4.1563988828651227E-2</v>
      </c>
    </row>
    <row r="184" spans="1:15" ht="15">
      <c r="A184" s="136">
        <v>174</v>
      </c>
      <c r="B184" s="120" t="s">
        <v>2342</v>
      </c>
      <c r="C184" s="136" t="s">
        <v>135</v>
      </c>
      <c r="D184" s="141">
        <v>517.45000000000005</v>
      </c>
      <c r="E184" s="141">
        <v>519.08333333333337</v>
      </c>
      <c r="F184" s="142">
        <v>513.11666666666679</v>
      </c>
      <c r="G184" s="142">
        <v>508.78333333333342</v>
      </c>
      <c r="H184" s="142">
        <v>502.81666666666683</v>
      </c>
      <c r="I184" s="142">
        <v>523.41666666666674</v>
      </c>
      <c r="J184" s="142">
        <v>529.38333333333321</v>
      </c>
      <c r="K184" s="142">
        <v>533.7166666666667</v>
      </c>
      <c r="L184" s="137">
        <v>525.04999999999995</v>
      </c>
      <c r="M184" s="137">
        <v>514.75</v>
      </c>
      <c r="N184" s="160">
        <v>11545300</v>
      </c>
      <c r="O184" s="161">
        <v>-0.13826127580056061</v>
      </c>
    </row>
    <row r="185" spans="1:15" ht="15">
      <c r="A185" s="136">
        <v>175</v>
      </c>
      <c r="B185" s="49" t="s">
        <v>2341</v>
      </c>
      <c r="C185" s="136" t="s">
        <v>1700</v>
      </c>
      <c r="D185" s="141">
        <v>665.9</v>
      </c>
      <c r="E185" s="141">
        <v>668.61666666666667</v>
      </c>
      <c r="F185" s="142">
        <v>658.43333333333339</v>
      </c>
      <c r="G185" s="142">
        <v>650.9666666666667</v>
      </c>
      <c r="H185" s="142">
        <v>640.78333333333342</v>
      </c>
      <c r="I185" s="142">
        <v>676.08333333333337</v>
      </c>
      <c r="J185" s="142">
        <v>686.26666666666654</v>
      </c>
      <c r="K185" s="142">
        <v>693.73333333333335</v>
      </c>
      <c r="L185" s="137">
        <v>678.8</v>
      </c>
      <c r="M185" s="137">
        <v>661.15</v>
      </c>
      <c r="N185" s="160">
        <v>835200</v>
      </c>
      <c r="O185" s="161">
        <v>-8.3014971605575638E-2</v>
      </c>
    </row>
    <row r="186" spans="1:15" ht="15">
      <c r="A186" s="136">
        <v>176</v>
      </c>
      <c r="B186" s="120" t="s">
        <v>2342</v>
      </c>
      <c r="C186" s="136" t="s">
        <v>136</v>
      </c>
      <c r="D186" s="141">
        <v>47.5</v>
      </c>
      <c r="E186" s="141">
        <v>47.716666666666669</v>
      </c>
      <c r="F186" s="142">
        <v>46.733333333333334</v>
      </c>
      <c r="G186" s="142">
        <v>45.966666666666669</v>
      </c>
      <c r="H186" s="142">
        <v>44.983333333333334</v>
      </c>
      <c r="I186" s="142">
        <v>48.483333333333334</v>
      </c>
      <c r="J186" s="142">
        <v>49.466666666666669</v>
      </c>
      <c r="K186" s="142">
        <v>50.233333333333334</v>
      </c>
      <c r="L186" s="137">
        <v>48.7</v>
      </c>
      <c r="M186" s="137">
        <v>46.95</v>
      </c>
      <c r="N186" s="160">
        <v>61295000</v>
      </c>
      <c r="O186" s="161">
        <v>-0.14505893019038985</v>
      </c>
    </row>
    <row r="187" spans="1:15" ht="15">
      <c r="A187" s="136">
        <v>177</v>
      </c>
      <c r="B187" s="120" t="s">
        <v>2355</v>
      </c>
      <c r="C187" s="136" t="s">
        <v>137</v>
      </c>
      <c r="D187" s="141">
        <v>94.6</v>
      </c>
      <c r="E187" s="141">
        <v>95.133333333333326</v>
      </c>
      <c r="F187" s="142">
        <v>93.466666666666654</v>
      </c>
      <c r="G187" s="142">
        <v>92.333333333333329</v>
      </c>
      <c r="H187" s="142">
        <v>90.666666666666657</v>
      </c>
      <c r="I187" s="142">
        <v>96.266666666666652</v>
      </c>
      <c r="J187" s="142">
        <v>97.933333333333337</v>
      </c>
      <c r="K187" s="142">
        <v>99.066666666666649</v>
      </c>
      <c r="L187" s="137">
        <v>96.8</v>
      </c>
      <c r="M187" s="137">
        <v>94</v>
      </c>
      <c r="N187" s="160">
        <v>64788000</v>
      </c>
      <c r="O187" s="161">
        <v>-9.8062145005011689E-2</v>
      </c>
    </row>
    <row r="188" spans="1:15" ht="15">
      <c r="A188" s="136">
        <v>178</v>
      </c>
      <c r="B188" s="120" t="s">
        <v>2344</v>
      </c>
      <c r="C188" s="136" t="s">
        <v>138</v>
      </c>
      <c r="D188" s="141">
        <v>314.45</v>
      </c>
      <c r="E188" s="141">
        <v>320.33333333333331</v>
      </c>
      <c r="F188" s="142">
        <v>307.31666666666661</v>
      </c>
      <c r="G188" s="142">
        <v>300.18333333333328</v>
      </c>
      <c r="H188" s="142">
        <v>287.16666666666657</v>
      </c>
      <c r="I188" s="142">
        <v>327.46666666666664</v>
      </c>
      <c r="J188" s="142">
        <v>340.48333333333341</v>
      </c>
      <c r="K188" s="142">
        <v>347.61666666666667</v>
      </c>
      <c r="L188" s="137">
        <v>333.35</v>
      </c>
      <c r="M188" s="137">
        <v>313.2</v>
      </c>
      <c r="N188" s="160">
        <v>65436000</v>
      </c>
      <c r="O188" s="161">
        <v>-0.18230552952202436</v>
      </c>
    </row>
    <row r="189" spans="1:15" ht="15">
      <c r="A189" s="136">
        <v>179</v>
      </c>
      <c r="B189" s="120" t="s">
        <v>2340</v>
      </c>
      <c r="C189" s="136" t="s">
        <v>212</v>
      </c>
      <c r="D189" s="141">
        <v>18287.900000000001</v>
      </c>
      <c r="E189" s="141">
        <v>18350.033333333336</v>
      </c>
      <c r="F189" s="142">
        <v>18120.116666666672</v>
      </c>
      <c r="G189" s="142">
        <v>17952.333333333336</v>
      </c>
      <c r="H189" s="142">
        <v>17722.416666666672</v>
      </c>
      <c r="I189" s="142">
        <v>18517.816666666673</v>
      </c>
      <c r="J189" s="142">
        <v>18747.733333333337</v>
      </c>
      <c r="K189" s="142">
        <v>18915.516666666674</v>
      </c>
      <c r="L189" s="137">
        <v>18579.95</v>
      </c>
      <c r="M189" s="137">
        <v>18182.25</v>
      </c>
      <c r="N189" s="160">
        <v>57100</v>
      </c>
      <c r="O189" s="161">
        <v>-9.5087163232963554E-2</v>
      </c>
    </row>
    <row r="190" spans="1:15" ht="15">
      <c r="A190" s="136">
        <v>180</v>
      </c>
      <c r="B190" s="120" t="s">
        <v>2349</v>
      </c>
      <c r="C190" s="136" t="s">
        <v>139</v>
      </c>
      <c r="D190" s="141">
        <v>1302.5999999999999</v>
      </c>
      <c r="E190" s="141">
        <v>1308.4833333333333</v>
      </c>
      <c r="F190" s="142">
        <v>1291.0666666666666</v>
      </c>
      <c r="G190" s="142">
        <v>1279.5333333333333</v>
      </c>
      <c r="H190" s="142">
        <v>1262.1166666666666</v>
      </c>
      <c r="I190" s="142">
        <v>1320.0166666666667</v>
      </c>
      <c r="J190" s="142">
        <v>1337.4333333333332</v>
      </c>
      <c r="K190" s="142">
        <v>1348.9666666666667</v>
      </c>
      <c r="L190" s="137">
        <v>1325.9</v>
      </c>
      <c r="M190" s="137">
        <v>1296.95</v>
      </c>
      <c r="N190" s="160">
        <v>793000</v>
      </c>
      <c r="O190" s="161">
        <v>-0.11495535714285714</v>
      </c>
    </row>
    <row r="191" spans="1:15" ht="15">
      <c r="A191" s="136">
        <v>181</v>
      </c>
      <c r="B191" s="120" t="s">
        <v>2344</v>
      </c>
      <c r="C191" s="136" t="s">
        <v>213</v>
      </c>
      <c r="D191" s="141">
        <v>31.4</v>
      </c>
      <c r="E191" s="141">
        <v>31.583333333333332</v>
      </c>
      <c r="F191" s="142">
        <v>31.016666666666666</v>
      </c>
      <c r="G191" s="142">
        <v>30.633333333333333</v>
      </c>
      <c r="H191" s="142">
        <v>30.066666666666666</v>
      </c>
      <c r="I191" s="142">
        <v>31.966666666666665</v>
      </c>
      <c r="J191" s="142">
        <v>32.533333333333331</v>
      </c>
      <c r="K191" s="142">
        <v>32.916666666666664</v>
      </c>
      <c r="L191" s="137">
        <v>32.15</v>
      </c>
      <c r="M191" s="137">
        <v>31.2</v>
      </c>
      <c r="N191" s="160">
        <v>172465764</v>
      </c>
      <c r="O191" s="161">
        <v>-0.12772376801877305</v>
      </c>
    </row>
    <row r="192" spans="1:15" ht="15">
      <c r="A192" s="136">
        <v>182</v>
      </c>
      <c r="B192" s="49" t="s">
        <v>2341</v>
      </c>
      <c r="C192" s="136" t="s">
        <v>1873</v>
      </c>
      <c r="D192" s="141">
        <v>98.35</v>
      </c>
      <c r="E192" s="141">
        <v>99.033333333333346</v>
      </c>
      <c r="F192" s="142">
        <v>96.966666666666697</v>
      </c>
      <c r="G192" s="142">
        <v>95.583333333333357</v>
      </c>
      <c r="H192" s="142">
        <v>93.516666666666708</v>
      </c>
      <c r="I192" s="142">
        <v>100.41666666666669</v>
      </c>
      <c r="J192" s="142">
        <v>102.48333333333332</v>
      </c>
      <c r="K192" s="142">
        <v>103.86666666666667</v>
      </c>
      <c r="L192" s="137">
        <v>101.1</v>
      </c>
      <c r="M192" s="137">
        <v>97.65</v>
      </c>
      <c r="N192" s="160">
        <v>19510000</v>
      </c>
      <c r="O192" s="161">
        <v>-9.21358771521638E-2</v>
      </c>
    </row>
    <row r="193" spans="1:15" ht="15">
      <c r="A193" s="136">
        <v>183</v>
      </c>
      <c r="B193" s="120" t="s">
        <v>2339</v>
      </c>
      <c r="C193" s="136" t="s">
        <v>230</v>
      </c>
      <c r="D193" s="141">
        <v>1848.65</v>
      </c>
      <c r="E193" s="141">
        <v>1870.0833333333333</v>
      </c>
      <c r="F193" s="142">
        <v>1818.5666666666666</v>
      </c>
      <c r="G193" s="142">
        <v>1788.4833333333333</v>
      </c>
      <c r="H193" s="142">
        <v>1736.9666666666667</v>
      </c>
      <c r="I193" s="142">
        <v>1900.1666666666665</v>
      </c>
      <c r="J193" s="142">
        <v>1951.6833333333334</v>
      </c>
      <c r="K193" s="142">
        <v>1981.7666666666664</v>
      </c>
      <c r="L193" s="137">
        <v>1921.6</v>
      </c>
      <c r="M193" s="137">
        <v>1840</v>
      </c>
      <c r="N193" s="160">
        <v>634000</v>
      </c>
      <c r="O193" s="161">
        <v>-0.15013404825737264</v>
      </c>
    </row>
    <row r="194" spans="1:15" ht="15">
      <c r="A194" s="136">
        <v>184</v>
      </c>
      <c r="B194" s="120" t="s">
        <v>2347</v>
      </c>
      <c r="C194" s="136" t="s">
        <v>140</v>
      </c>
      <c r="D194" s="141">
        <v>1454.35</v>
      </c>
      <c r="E194" s="141">
        <v>1450.1000000000001</v>
      </c>
      <c r="F194" s="142">
        <v>1438.2000000000003</v>
      </c>
      <c r="G194" s="142">
        <v>1422.0500000000002</v>
      </c>
      <c r="H194" s="142">
        <v>1410.1500000000003</v>
      </c>
      <c r="I194" s="142">
        <v>1466.2500000000002</v>
      </c>
      <c r="J194" s="142">
        <v>1478.1500000000003</v>
      </c>
      <c r="K194" s="142">
        <v>1494.3000000000002</v>
      </c>
      <c r="L194" s="137">
        <v>1462</v>
      </c>
      <c r="M194" s="137">
        <v>1433.95</v>
      </c>
      <c r="N194" s="160">
        <v>1938600</v>
      </c>
      <c r="O194" s="161">
        <v>-0.1106523534269199</v>
      </c>
    </row>
    <row r="195" spans="1:15" ht="15">
      <c r="A195" s="136">
        <v>185</v>
      </c>
      <c r="B195" s="120" t="s">
        <v>2343</v>
      </c>
      <c r="C195" s="136" t="s">
        <v>141</v>
      </c>
      <c r="D195" s="141">
        <v>793.95</v>
      </c>
      <c r="E195" s="141">
        <v>800.18333333333339</v>
      </c>
      <c r="F195" s="142">
        <v>783.86666666666679</v>
      </c>
      <c r="G195" s="142">
        <v>773.78333333333342</v>
      </c>
      <c r="H195" s="142">
        <v>757.46666666666681</v>
      </c>
      <c r="I195" s="142">
        <v>810.26666666666677</v>
      </c>
      <c r="J195" s="142">
        <v>826.58333333333337</v>
      </c>
      <c r="K195" s="142">
        <v>836.66666666666674</v>
      </c>
      <c r="L195" s="137">
        <v>816.5</v>
      </c>
      <c r="M195" s="137">
        <v>790.1</v>
      </c>
      <c r="N195" s="160">
        <v>4446600</v>
      </c>
      <c r="O195" s="161">
        <v>-2.3455000658848334E-2</v>
      </c>
    </row>
    <row r="196" spans="1:15" ht="15">
      <c r="A196" s="136">
        <v>186</v>
      </c>
      <c r="B196" s="120" t="s">
        <v>2343</v>
      </c>
      <c r="C196" s="136" t="s">
        <v>142</v>
      </c>
      <c r="D196" s="141">
        <v>583.25</v>
      </c>
      <c r="E196" s="141">
        <v>587.65</v>
      </c>
      <c r="F196" s="142">
        <v>576.59999999999991</v>
      </c>
      <c r="G196" s="142">
        <v>569.94999999999993</v>
      </c>
      <c r="H196" s="142">
        <v>558.89999999999986</v>
      </c>
      <c r="I196" s="142">
        <v>594.29999999999995</v>
      </c>
      <c r="J196" s="142">
        <v>605.34999999999991</v>
      </c>
      <c r="K196" s="142">
        <v>612</v>
      </c>
      <c r="L196" s="137">
        <v>598.70000000000005</v>
      </c>
      <c r="M196" s="137">
        <v>581</v>
      </c>
      <c r="N196" s="160">
        <v>53006800</v>
      </c>
      <c r="O196" s="161">
        <v>-4.559318676965736E-2</v>
      </c>
    </row>
    <row r="197" spans="1:15" ht="15">
      <c r="A197" s="136">
        <v>187</v>
      </c>
      <c r="B197" s="120" t="s">
        <v>2351</v>
      </c>
      <c r="C197" s="136" t="s">
        <v>143</v>
      </c>
      <c r="D197" s="141">
        <v>1039.3499999999999</v>
      </c>
      <c r="E197" s="141">
        <v>1043.1166666666666</v>
      </c>
      <c r="F197" s="142">
        <v>1032.2333333333331</v>
      </c>
      <c r="G197" s="142">
        <v>1025.1166666666666</v>
      </c>
      <c r="H197" s="142">
        <v>1014.2333333333331</v>
      </c>
      <c r="I197" s="142">
        <v>1050.2333333333331</v>
      </c>
      <c r="J197" s="142">
        <v>1061.1166666666668</v>
      </c>
      <c r="K197" s="142">
        <v>1068.2333333333331</v>
      </c>
      <c r="L197" s="137">
        <v>1054</v>
      </c>
      <c r="M197" s="137">
        <v>1036</v>
      </c>
      <c r="N197" s="160">
        <v>4305000</v>
      </c>
      <c r="O197" s="161">
        <v>-9.4446781657551535E-2</v>
      </c>
    </row>
    <row r="198" spans="1:15" ht="15">
      <c r="A198" s="136">
        <v>188</v>
      </c>
      <c r="B198" s="120" t="s">
        <v>2342</v>
      </c>
      <c r="C198" s="136" t="s">
        <v>1926</v>
      </c>
      <c r="D198" s="141">
        <v>14.7</v>
      </c>
      <c r="E198" s="141">
        <v>14.783333333333333</v>
      </c>
      <c r="F198" s="142">
        <v>14.516666666666666</v>
      </c>
      <c r="G198" s="142">
        <v>14.333333333333332</v>
      </c>
      <c r="H198" s="142">
        <v>14.066666666666665</v>
      </c>
      <c r="I198" s="142">
        <v>14.966666666666667</v>
      </c>
      <c r="J198" s="142">
        <v>15.233333333333336</v>
      </c>
      <c r="K198" s="142">
        <v>15.416666666666668</v>
      </c>
      <c r="L198" s="137">
        <v>15.05</v>
      </c>
      <c r="M198" s="137">
        <v>14.6</v>
      </c>
      <c r="N198" s="160">
        <v>410585000</v>
      </c>
      <c r="O198" s="161">
        <v>-0.15342426210579491</v>
      </c>
    </row>
    <row r="199" spans="1:15" ht="15">
      <c r="A199" s="136">
        <v>189</v>
      </c>
      <c r="B199" s="120" t="s">
        <v>2344</v>
      </c>
      <c r="C199" s="136" t="s">
        <v>144</v>
      </c>
      <c r="D199" s="141">
        <v>77</v>
      </c>
      <c r="E199" s="141">
        <v>79.016666666666666</v>
      </c>
      <c r="F199" s="142">
        <v>74.533333333333331</v>
      </c>
      <c r="G199" s="142">
        <v>72.066666666666663</v>
      </c>
      <c r="H199" s="142">
        <v>67.583333333333329</v>
      </c>
      <c r="I199" s="142">
        <v>81.483333333333334</v>
      </c>
      <c r="J199" s="142">
        <v>85.966666666666654</v>
      </c>
      <c r="K199" s="142">
        <v>88.433333333333337</v>
      </c>
      <c r="L199" s="137">
        <v>83.5</v>
      </c>
      <c r="M199" s="137">
        <v>76.55</v>
      </c>
      <c r="N199" s="160">
        <v>27702000</v>
      </c>
      <c r="O199" s="161">
        <v>-7.4842200180342655E-2</v>
      </c>
    </row>
    <row r="200" spans="1:15" ht="15">
      <c r="A200" s="136">
        <v>190</v>
      </c>
      <c r="B200" s="120" t="s">
        <v>2356</v>
      </c>
      <c r="C200" s="136" t="s">
        <v>145</v>
      </c>
      <c r="D200" s="141">
        <v>721.85</v>
      </c>
      <c r="E200" s="141">
        <v>726.06666666666661</v>
      </c>
      <c r="F200" s="142">
        <v>714.98333333333323</v>
      </c>
      <c r="G200" s="142">
        <v>708.11666666666667</v>
      </c>
      <c r="H200" s="142">
        <v>697.0333333333333</v>
      </c>
      <c r="I200" s="142">
        <v>732.93333333333317</v>
      </c>
      <c r="J200" s="142">
        <v>744.01666666666665</v>
      </c>
      <c r="K200" s="142">
        <v>750.8833333333331</v>
      </c>
      <c r="L200" s="137">
        <v>737.15</v>
      </c>
      <c r="M200" s="137">
        <v>719.2</v>
      </c>
      <c r="N200" s="160">
        <v>8817000</v>
      </c>
      <c r="O200" s="161">
        <v>-0.10232131948686622</v>
      </c>
    </row>
    <row r="201" spans="1:15" ht="15">
      <c r="A201" s="136">
        <v>191</v>
      </c>
      <c r="B201" s="120" t="s">
        <v>2348</v>
      </c>
      <c r="C201" s="136" t="s">
        <v>146</v>
      </c>
      <c r="D201" s="141">
        <v>622.95000000000005</v>
      </c>
      <c r="E201" s="141">
        <v>627.48333333333335</v>
      </c>
      <c r="F201" s="142">
        <v>616.4666666666667</v>
      </c>
      <c r="G201" s="142">
        <v>609.98333333333335</v>
      </c>
      <c r="H201" s="142">
        <v>598.9666666666667</v>
      </c>
      <c r="I201" s="142">
        <v>633.9666666666667</v>
      </c>
      <c r="J201" s="142">
        <v>644.98333333333335</v>
      </c>
      <c r="K201" s="142">
        <v>651.4666666666667</v>
      </c>
      <c r="L201" s="137">
        <v>638.5</v>
      </c>
      <c r="M201" s="137">
        <v>621</v>
      </c>
      <c r="N201" s="160">
        <v>8152800</v>
      </c>
      <c r="O201" s="161">
        <v>-5.455051489006401E-2</v>
      </c>
    </row>
    <row r="202" spans="1:15" ht="15">
      <c r="A202" s="136">
        <v>192</v>
      </c>
      <c r="B202" s="120" t="s">
        <v>2354</v>
      </c>
      <c r="C202" s="136" t="s">
        <v>359</v>
      </c>
      <c r="D202" s="141">
        <v>1092.5999999999999</v>
      </c>
      <c r="E202" s="141">
        <v>1098.2</v>
      </c>
      <c r="F202" s="142">
        <v>1079.5500000000002</v>
      </c>
      <c r="G202" s="142">
        <v>1066.5000000000002</v>
      </c>
      <c r="H202" s="142">
        <v>1047.8500000000004</v>
      </c>
      <c r="I202" s="142">
        <v>1111.25</v>
      </c>
      <c r="J202" s="142">
        <v>1129.9000000000001</v>
      </c>
      <c r="K202" s="142">
        <v>1142.9499999999998</v>
      </c>
      <c r="L202" s="137">
        <v>1116.8499999999999</v>
      </c>
      <c r="M202" s="137">
        <v>1085.1500000000001</v>
      </c>
      <c r="N202" s="160">
        <v>1790400</v>
      </c>
      <c r="O202" s="161">
        <v>-0.17203107658157601</v>
      </c>
    </row>
    <row r="203" spans="1:15" ht="15">
      <c r="A203" s="136">
        <v>193</v>
      </c>
      <c r="B203" s="120" t="s">
        <v>2346</v>
      </c>
      <c r="C203" s="136" t="s">
        <v>147</v>
      </c>
      <c r="D203" s="141">
        <v>306.3</v>
      </c>
      <c r="E203" s="141">
        <v>307.66666666666669</v>
      </c>
      <c r="F203" s="142">
        <v>302.08333333333337</v>
      </c>
      <c r="G203" s="142">
        <v>297.86666666666667</v>
      </c>
      <c r="H203" s="142">
        <v>292.28333333333336</v>
      </c>
      <c r="I203" s="142">
        <v>311.88333333333338</v>
      </c>
      <c r="J203" s="142">
        <v>317.46666666666675</v>
      </c>
      <c r="K203" s="142">
        <v>321.68333333333339</v>
      </c>
      <c r="L203" s="137">
        <v>313.25</v>
      </c>
      <c r="M203" s="137">
        <v>303.45</v>
      </c>
      <c r="N203" s="160">
        <v>30555000</v>
      </c>
      <c r="O203" s="161">
        <v>-8.7733440816874911E-2</v>
      </c>
    </row>
    <row r="204" spans="1:15" ht="15">
      <c r="A204" s="136">
        <v>194</v>
      </c>
      <c r="B204" s="120" t="s">
        <v>2345</v>
      </c>
      <c r="C204" s="136" t="s">
        <v>148</v>
      </c>
      <c r="D204" s="141">
        <v>402.85</v>
      </c>
      <c r="E204" s="141">
        <v>404.68333333333334</v>
      </c>
      <c r="F204" s="142">
        <v>399.16666666666669</v>
      </c>
      <c r="G204" s="142">
        <v>395.48333333333335</v>
      </c>
      <c r="H204" s="142">
        <v>389.9666666666667</v>
      </c>
      <c r="I204" s="142">
        <v>408.36666666666667</v>
      </c>
      <c r="J204" s="142">
        <v>413.88333333333333</v>
      </c>
      <c r="K204" s="142">
        <v>417.56666666666666</v>
      </c>
      <c r="L204" s="137">
        <v>410.2</v>
      </c>
      <c r="M204" s="137">
        <v>401</v>
      </c>
      <c r="N204" s="160">
        <v>57990000</v>
      </c>
      <c r="O204" s="161">
        <v>-0.13851501916391834</v>
      </c>
    </row>
    <row r="205" spans="1:15" ht="15">
      <c r="A205" s="136">
        <v>195</v>
      </c>
      <c r="B205" s="120" t="s">
        <v>2345</v>
      </c>
      <c r="C205" s="136" t="s">
        <v>149</v>
      </c>
      <c r="D205" s="141">
        <v>228.4</v>
      </c>
      <c r="E205" s="141">
        <v>230.01666666666665</v>
      </c>
      <c r="F205" s="142">
        <v>226.0333333333333</v>
      </c>
      <c r="G205" s="142">
        <v>223.66666666666666</v>
      </c>
      <c r="H205" s="142">
        <v>219.68333333333331</v>
      </c>
      <c r="I205" s="142">
        <v>232.3833333333333</v>
      </c>
      <c r="J205" s="142">
        <v>236.36666666666665</v>
      </c>
      <c r="K205" s="142">
        <v>238.73333333333329</v>
      </c>
      <c r="L205" s="137">
        <v>234</v>
      </c>
      <c r="M205" s="137">
        <v>227.65</v>
      </c>
      <c r="N205" s="160">
        <v>25935000</v>
      </c>
      <c r="O205" s="161">
        <v>-4.2458925604578181E-2</v>
      </c>
    </row>
    <row r="206" spans="1:15" ht="15">
      <c r="A206" s="136">
        <v>196</v>
      </c>
      <c r="B206" s="120" t="s">
        <v>2342</v>
      </c>
      <c r="C206" s="136" t="s">
        <v>150</v>
      </c>
      <c r="D206" s="141">
        <v>90.6</v>
      </c>
      <c r="E206" s="141">
        <v>91.266666666666666</v>
      </c>
      <c r="F206" s="142">
        <v>89.533333333333331</v>
      </c>
      <c r="G206" s="142">
        <v>88.466666666666669</v>
      </c>
      <c r="H206" s="142">
        <v>86.733333333333334</v>
      </c>
      <c r="I206" s="142">
        <v>92.333333333333329</v>
      </c>
      <c r="J206" s="142">
        <v>94.066666666666649</v>
      </c>
      <c r="K206" s="142">
        <v>95.133333333333326</v>
      </c>
      <c r="L206" s="137">
        <v>93</v>
      </c>
      <c r="M206" s="137">
        <v>90.2</v>
      </c>
      <c r="N206" s="160">
        <v>69822000</v>
      </c>
      <c r="O206" s="161">
        <v>-8.535722706908748E-2</v>
      </c>
    </row>
    <row r="207" spans="1:15" ht="15">
      <c r="A207" s="136">
        <v>197</v>
      </c>
      <c r="B207" s="120" t="s">
        <v>2355</v>
      </c>
      <c r="C207" s="136" t="s">
        <v>151</v>
      </c>
      <c r="D207" s="141">
        <v>769.25</v>
      </c>
      <c r="E207" s="141">
        <v>768.25</v>
      </c>
      <c r="F207" s="142">
        <v>761.25</v>
      </c>
      <c r="G207" s="142">
        <v>753.25</v>
      </c>
      <c r="H207" s="142">
        <v>746.25</v>
      </c>
      <c r="I207" s="142">
        <v>776.25</v>
      </c>
      <c r="J207" s="142">
        <v>783.25</v>
      </c>
      <c r="K207" s="142">
        <v>791.25</v>
      </c>
      <c r="L207" s="137">
        <v>775.25</v>
      </c>
      <c r="M207" s="137">
        <v>760.25</v>
      </c>
      <c r="N207" s="160">
        <v>16909000</v>
      </c>
      <c r="O207" s="161">
        <v>-0.24014739585673842</v>
      </c>
    </row>
    <row r="208" spans="1:15" ht="15">
      <c r="A208" s="136">
        <v>198</v>
      </c>
      <c r="B208" s="120" t="s">
        <v>2354</v>
      </c>
      <c r="C208" s="136" t="s">
        <v>152</v>
      </c>
      <c r="D208" s="141">
        <v>3133.55</v>
      </c>
      <c r="E208" s="141">
        <v>3141.1166666666668</v>
      </c>
      <c r="F208" s="142">
        <v>3093.4333333333334</v>
      </c>
      <c r="G208" s="142">
        <v>3053.3166666666666</v>
      </c>
      <c r="H208" s="142">
        <v>3005.6333333333332</v>
      </c>
      <c r="I208" s="142">
        <v>3181.2333333333336</v>
      </c>
      <c r="J208" s="142">
        <v>3228.916666666667</v>
      </c>
      <c r="K208" s="142">
        <v>3269.0333333333338</v>
      </c>
      <c r="L208" s="137">
        <v>3188.8</v>
      </c>
      <c r="M208" s="137">
        <v>3101</v>
      </c>
      <c r="N208" s="160">
        <v>6960500</v>
      </c>
      <c r="O208" s="161">
        <v>-0.13156581409856519</v>
      </c>
    </row>
    <row r="209" spans="1:15" ht="15">
      <c r="A209" s="136">
        <v>199</v>
      </c>
      <c r="B209" s="120" t="s">
        <v>2354</v>
      </c>
      <c r="C209" s="136" t="s">
        <v>153</v>
      </c>
      <c r="D209" s="141">
        <v>599.9</v>
      </c>
      <c r="E209" s="141">
        <v>601.65</v>
      </c>
      <c r="F209" s="142">
        <v>589.5</v>
      </c>
      <c r="G209" s="142">
        <v>579.1</v>
      </c>
      <c r="H209" s="142">
        <v>566.95000000000005</v>
      </c>
      <c r="I209" s="142">
        <v>612.04999999999995</v>
      </c>
      <c r="J209" s="142">
        <v>624.19999999999982</v>
      </c>
      <c r="K209" s="142">
        <v>634.59999999999991</v>
      </c>
      <c r="L209" s="137">
        <v>613.79999999999995</v>
      </c>
      <c r="M209" s="137">
        <v>591.25</v>
      </c>
      <c r="N209" s="160">
        <v>12132000</v>
      </c>
      <c r="O209" s="161">
        <v>-0.20581304006284368</v>
      </c>
    </row>
    <row r="210" spans="1:15" ht="15">
      <c r="A210" s="136">
        <v>200</v>
      </c>
      <c r="B210" s="120" t="s">
        <v>2346</v>
      </c>
      <c r="C210" s="136" t="s">
        <v>154</v>
      </c>
      <c r="D210" s="141">
        <v>889.75</v>
      </c>
      <c r="E210" s="141">
        <v>894.19999999999993</v>
      </c>
      <c r="F210" s="142">
        <v>877.39999999999986</v>
      </c>
      <c r="G210" s="142">
        <v>865.05</v>
      </c>
      <c r="H210" s="142">
        <v>848.24999999999989</v>
      </c>
      <c r="I210" s="142">
        <v>906.54999999999984</v>
      </c>
      <c r="J210" s="142">
        <v>923.3499999999998</v>
      </c>
      <c r="K210" s="142">
        <v>935.69999999999982</v>
      </c>
      <c r="L210" s="137">
        <v>911</v>
      </c>
      <c r="M210" s="137">
        <v>881.85</v>
      </c>
      <c r="N210" s="67">
        <v>10467000</v>
      </c>
      <c r="O210" s="161">
        <v>4.028776978417266E-3</v>
      </c>
    </row>
    <row r="211" spans="1:15" ht="15">
      <c r="A211" s="136">
        <v>201</v>
      </c>
      <c r="B211" s="120" t="s">
        <v>2343</v>
      </c>
      <c r="C211" s="136" t="s">
        <v>216</v>
      </c>
      <c r="D211" s="141">
        <v>1428.15</v>
      </c>
      <c r="E211" s="141">
        <v>1436.1000000000001</v>
      </c>
      <c r="F211" s="142">
        <v>1410.2000000000003</v>
      </c>
      <c r="G211" s="142">
        <v>1392.2500000000002</v>
      </c>
      <c r="H211" s="142">
        <v>1366.3500000000004</v>
      </c>
      <c r="I211" s="142">
        <v>1454.0500000000002</v>
      </c>
      <c r="J211" s="142">
        <v>1479.9500000000003</v>
      </c>
      <c r="K211" s="142">
        <v>1497.9</v>
      </c>
      <c r="L211" s="137">
        <v>1462</v>
      </c>
      <c r="M211" s="137">
        <v>1418.15</v>
      </c>
      <c r="N211" s="67">
        <v>372500</v>
      </c>
      <c r="O211" s="161">
        <v>-0.10778443113772455</v>
      </c>
    </row>
    <row r="212" spans="1:15" ht="15">
      <c r="A212" s="136">
        <v>202</v>
      </c>
      <c r="B212" s="120" t="s">
        <v>2342</v>
      </c>
      <c r="C212" s="136" t="s">
        <v>217</v>
      </c>
      <c r="D212" s="141">
        <v>286.05</v>
      </c>
      <c r="E212" s="141">
        <v>289.38333333333338</v>
      </c>
      <c r="F212" s="142">
        <v>281.66666666666674</v>
      </c>
      <c r="G212" s="142">
        <v>277.28333333333336</v>
      </c>
      <c r="H212" s="142">
        <v>269.56666666666672</v>
      </c>
      <c r="I212" s="142">
        <v>293.76666666666677</v>
      </c>
      <c r="J212" s="142">
        <v>301.48333333333335</v>
      </c>
      <c r="K212" s="142">
        <v>305.86666666666679</v>
      </c>
      <c r="L212" s="137">
        <v>297.10000000000002</v>
      </c>
      <c r="M212" s="137">
        <v>285</v>
      </c>
      <c r="N212" s="67">
        <v>4542000</v>
      </c>
      <c r="O212" s="161">
        <v>-9.9345627602617489E-2</v>
      </c>
    </row>
    <row r="213" spans="1:15" ht="15">
      <c r="A213" s="136">
        <v>203</v>
      </c>
      <c r="B213" s="120" t="s">
        <v>2351</v>
      </c>
      <c r="C213" s="136" t="s">
        <v>244</v>
      </c>
      <c r="D213" s="141">
        <v>60.2</v>
      </c>
      <c r="E213" s="141">
        <v>60.449999999999996</v>
      </c>
      <c r="F213" s="142">
        <v>59.499999999999993</v>
      </c>
      <c r="G213" s="142">
        <v>58.8</v>
      </c>
      <c r="H213" s="142">
        <v>57.849999999999994</v>
      </c>
      <c r="I213" s="142">
        <v>61.149999999999991</v>
      </c>
      <c r="J213" s="142">
        <v>62.099999999999994</v>
      </c>
      <c r="K213" s="142">
        <v>62.79999999999999</v>
      </c>
      <c r="L213" s="137">
        <v>61.4</v>
      </c>
      <c r="M213" s="137">
        <v>59.75</v>
      </c>
      <c r="N213" s="67">
        <v>75123000</v>
      </c>
      <c r="O213" s="161">
        <v>-0.13250883392226148</v>
      </c>
    </row>
    <row r="214" spans="1:15" ht="15">
      <c r="A214" s="136">
        <v>204</v>
      </c>
      <c r="B214" s="120" t="s">
        <v>2345</v>
      </c>
      <c r="C214" s="136" t="s">
        <v>155</v>
      </c>
      <c r="D214" s="141">
        <v>709.25</v>
      </c>
      <c r="E214" s="141">
        <v>713.08333333333337</v>
      </c>
      <c r="F214" s="142">
        <v>704.16666666666674</v>
      </c>
      <c r="G214" s="142">
        <v>699.08333333333337</v>
      </c>
      <c r="H214" s="142">
        <v>690.16666666666674</v>
      </c>
      <c r="I214" s="142">
        <v>718.16666666666674</v>
      </c>
      <c r="J214" s="142">
        <v>727.08333333333348</v>
      </c>
      <c r="K214" s="142">
        <v>732.16666666666674</v>
      </c>
      <c r="L214" s="137">
        <v>722</v>
      </c>
      <c r="M214" s="137">
        <v>708</v>
      </c>
      <c r="N214" s="67">
        <v>4856000</v>
      </c>
      <c r="O214" s="161">
        <v>-0.20989261308167914</v>
      </c>
    </row>
    <row r="215" spans="1:15" ht="15">
      <c r="A215" s="136">
        <v>205</v>
      </c>
      <c r="B215" s="120" t="s">
        <v>2346</v>
      </c>
      <c r="C215" s="136" t="s">
        <v>156</v>
      </c>
      <c r="D215" s="141">
        <v>1133.25</v>
      </c>
      <c r="E215" s="141">
        <v>1132.05</v>
      </c>
      <c r="F215" s="142">
        <v>1113.0999999999999</v>
      </c>
      <c r="G215" s="142">
        <v>1092.95</v>
      </c>
      <c r="H215" s="142">
        <v>1074</v>
      </c>
      <c r="I215" s="142">
        <v>1152.1999999999998</v>
      </c>
      <c r="J215" s="142">
        <v>1171.1500000000001</v>
      </c>
      <c r="K215" s="142">
        <v>1191.2999999999997</v>
      </c>
      <c r="L215" s="137">
        <v>1151</v>
      </c>
      <c r="M215" s="137">
        <v>1111.9000000000001</v>
      </c>
      <c r="N215" s="67">
        <v>1006600</v>
      </c>
      <c r="O215" s="161">
        <v>-0.47671033478893743</v>
      </c>
    </row>
    <row r="216" spans="1:15" ht="15">
      <c r="A216" s="136">
        <v>206</v>
      </c>
      <c r="B216" s="120" t="s">
        <v>2347</v>
      </c>
      <c r="C216" s="136" t="s">
        <v>2054</v>
      </c>
      <c r="D216" s="141">
        <v>396.45</v>
      </c>
      <c r="E216" s="141">
        <v>399.05</v>
      </c>
      <c r="F216" s="142">
        <v>391.65000000000003</v>
      </c>
      <c r="G216" s="142">
        <v>386.85</v>
      </c>
      <c r="H216" s="142">
        <v>379.45000000000005</v>
      </c>
      <c r="I216" s="142">
        <v>403.85</v>
      </c>
      <c r="J216" s="142">
        <v>411.25</v>
      </c>
      <c r="K216" s="142">
        <v>416.05</v>
      </c>
      <c r="L216" s="137">
        <v>406.45</v>
      </c>
      <c r="M216" s="137">
        <v>394.25</v>
      </c>
      <c r="N216" s="67">
        <v>6771200</v>
      </c>
      <c r="O216" s="161">
        <v>-6.6607851786501984E-2</v>
      </c>
    </row>
    <row r="217" spans="1:15" ht="15">
      <c r="A217" s="136">
        <v>207</v>
      </c>
      <c r="B217" s="120" t="s">
        <v>2340</v>
      </c>
      <c r="C217" s="136" t="s">
        <v>158</v>
      </c>
      <c r="D217" s="141">
        <v>4356.3500000000004</v>
      </c>
      <c r="E217" s="141">
        <v>4343.9333333333334</v>
      </c>
      <c r="F217" s="142">
        <v>4314.8666666666668</v>
      </c>
      <c r="G217" s="142">
        <v>4273.3833333333332</v>
      </c>
      <c r="H217" s="142">
        <v>4244.3166666666666</v>
      </c>
      <c r="I217" s="142">
        <v>4385.416666666667</v>
      </c>
      <c r="J217" s="142">
        <v>4414.4833333333345</v>
      </c>
      <c r="K217" s="142">
        <v>4455.9666666666672</v>
      </c>
      <c r="L217" s="137">
        <v>4373</v>
      </c>
      <c r="M217" s="137">
        <v>4302.45</v>
      </c>
      <c r="N217" s="67">
        <v>1646000</v>
      </c>
      <c r="O217" s="161">
        <v>-8.6570477247502775E-2</v>
      </c>
    </row>
    <row r="218" spans="1:15" ht="15">
      <c r="A218" s="136">
        <v>208</v>
      </c>
      <c r="B218" s="120" t="s">
        <v>2344</v>
      </c>
      <c r="C218" s="136" t="s">
        <v>159</v>
      </c>
      <c r="D218" s="141">
        <v>141.55000000000001</v>
      </c>
      <c r="E218" s="141">
        <v>144.79999999999998</v>
      </c>
      <c r="F218" s="142">
        <v>137.59999999999997</v>
      </c>
      <c r="G218" s="142">
        <v>133.64999999999998</v>
      </c>
      <c r="H218" s="142">
        <v>126.44999999999996</v>
      </c>
      <c r="I218" s="142">
        <v>148.74999999999997</v>
      </c>
      <c r="J218" s="142">
        <v>155.94999999999996</v>
      </c>
      <c r="K218" s="142">
        <v>159.89999999999998</v>
      </c>
      <c r="L218" s="137">
        <v>152</v>
      </c>
      <c r="M218" s="137">
        <v>140.85</v>
      </c>
      <c r="N218" s="67">
        <v>22112000</v>
      </c>
      <c r="O218" s="161">
        <v>-0.15188708192697145</v>
      </c>
    </row>
    <row r="219" spans="1:15" ht="15">
      <c r="A219" s="136">
        <v>209</v>
      </c>
      <c r="B219" s="120" t="s">
        <v>2356</v>
      </c>
      <c r="C219" s="136" t="s">
        <v>161</v>
      </c>
      <c r="D219" s="141">
        <v>773.7</v>
      </c>
      <c r="E219" s="141">
        <v>790.0333333333333</v>
      </c>
      <c r="F219" s="142">
        <v>750.81666666666661</v>
      </c>
      <c r="G219" s="142">
        <v>727.93333333333328</v>
      </c>
      <c r="H219" s="142">
        <v>688.71666666666658</v>
      </c>
      <c r="I219" s="142">
        <v>812.91666666666663</v>
      </c>
      <c r="J219" s="142">
        <v>852.13333333333333</v>
      </c>
      <c r="K219" s="142">
        <v>875.01666666666665</v>
      </c>
      <c r="L219" s="137">
        <v>829.25</v>
      </c>
      <c r="M219" s="137">
        <v>767.15</v>
      </c>
      <c r="N219" s="67">
        <v>11931600</v>
      </c>
      <c r="O219" s="161">
        <v>1.4488317518620548E-2</v>
      </c>
    </row>
    <row r="220" spans="1:15" ht="15">
      <c r="A220" s="136">
        <v>210</v>
      </c>
      <c r="B220" s="120" t="s">
        <v>2355</v>
      </c>
      <c r="C220" s="136" t="s">
        <v>228</v>
      </c>
      <c r="D220" s="141">
        <v>347.75</v>
      </c>
      <c r="E220" s="141">
        <v>347.41666666666669</v>
      </c>
      <c r="F220" s="142">
        <v>340.83333333333337</v>
      </c>
      <c r="G220" s="142">
        <v>333.91666666666669</v>
      </c>
      <c r="H220" s="142">
        <v>327.33333333333337</v>
      </c>
      <c r="I220" s="142">
        <v>354.33333333333337</v>
      </c>
      <c r="J220" s="142">
        <v>360.91666666666674</v>
      </c>
      <c r="K220" s="142">
        <v>367.83333333333337</v>
      </c>
      <c r="L220" s="137">
        <v>354</v>
      </c>
      <c r="M220" s="137">
        <v>340.5</v>
      </c>
      <c r="N220" s="67">
        <v>42652750</v>
      </c>
      <c r="O220" s="161">
        <v>-7.4044525491983898E-2</v>
      </c>
    </row>
    <row r="221" spans="1:15" ht="15">
      <c r="A221" s="136">
        <v>211</v>
      </c>
      <c r="B221" s="120" t="s">
        <v>2341</v>
      </c>
      <c r="C221" s="136" t="s">
        <v>2094</v>
      </c>
      <c r="D221" s="141">
        <v>232.4</v>
      </c>
      <c r="E221" s="141">
        <v>233.5</v>
      </c>
      <c r="F221" s="142">
        <v>230</v>
      </c>
      <c r="G221" s="142">
        <v>227.6</v>
      </c>
      <c r="H221" s="142">
        <v>224.1</v>
      </c>
      <c r="I221" s="142">
        <v>235.9</v>
      </c>
      <c r="J221" s="142">
        <v>239.4</v>
      </c>
      <c r="K221" s="142">
        <v>241.8</v>
      </c>
      <c r="L221" s="137">
        <v>237</v>
      </c>
      <c r="M221" s="137">
        <v>231.1</v>
      </c>
      <c r="N221" s="67">
        <v>2754000</v>
      </c>
      <c r="O221" s="161">
        <v>-0.22596964586846544</v>
      </c>
    </row>
    <row r="222" spans="1:15" ht="15">
      <c r="A222" s="136">
        <v>212</v>
      </c>
      <c r="B222" s="120" t="s">
        <v>2349</v>
      </c>
      <c r="C222" s="136" t="s">
        <v>162</v>
      </c>
      <c r="D222" s="141">
        <v>617</v>
      </c>
      <c r="E222" s="141">
        <v>615.04999999999995</v>
      </c>
      <c r="F222" s="142">
        <v>607.49999999999989</v>
      </c>
      <c r="G222" s="142">
        <v>597.99999999999989</v>
      </c>
      <c r="H222" s="142">
        <v>590.44999999999982</v>
      </c>
      <c r="I222" s="142">
        <v>624.54999999999995</v>
      </c>
      <c r="J222" s="142">
        <v>632.10000000000014</v>
      </c>
      <c r="K222" s="142">
        <v>641.6</v>
      </c>
      <c r="L222" s="137">
        <v>622.6</v>
      </c>
      <c r="M222" s="137">
        <v>605.54999999999995</v>
      </c>
      <c r="N222" s="67">
        <v>1960000</v>
      </c>
      <c r="O222" s="161">
        <v>-0.31034482758620691</v>
      </c>
    </row>
    <row r="223" spans="1:15" ht="15">
      <c r="A223" s="136">
        <v>213</v>
      </c>
      <c r="B223" s="120" t="s">
        <v>2354</v>
      </c>
      <c r="C223" s="136" t="s">
        <v>163</v>
      </c>
      <c r="D223" s="141">
        <v>312.2</v>
      </c>
      <c r="E223" s="141">
        <v>312.3</v>
      </c>
      <c r="F223" s="142">
        <v>308.15000000000003</v>
      </c>
      <c r="G223" s="142">
        <v>304.10000000000002</v>
      </c>
      <c r="H223" s="142">
        <v>299.95000000000005</v>
      </c>
      <c r="I223" s="142">
        <v>316.35000000000002</v>
      </c>
      <c r="J223" s="142">
        <v>320.5</v>
      </c>
      <c r="K223" s="142">
        <v>324.55</v>
      </c>
      <c r="L223" s="137">
        <v>316.45</v>
      </c>
      <c r="M223" s="137">
        <v>308.25</v>
      </c>
      <c r="N223" s="67">
        <v>36208800</v>
      </c>
      <c r="O223" s="161">
        <v>-0.12942873629544144</v>
      </c>
    </row>
    <row r="224" spans="1:15" ht="15">
      <c r="A224" s="136">
        <v>214</v>
      </c>
      <c r="B224" s="120" t="s">
        <v>2343</v>
      </c>
      <c r="C224" s="136" t="s">
        <v>164</v>
      </c>
      <c r="D224" s="141">
        <v>916.15</v>
      </c>
      <c r="E224" s="141">
        <v>924.01666666666677</v>
      </c>
      <c r="F224" s="142">
        <v>905.43333333333351</v>
      </c>
      <c r="G224" s="142">
        <v>894.7166666666667</v>
      </c>
      <c r="H224" s="142">
        <v>876.13333333333344</v>
      </c>
      <c r="I224" s="142">
        <v>934.73333333333358</v>
      </c>
      <c r="J224" s="142">
        <v>953.31666666666683</v>
      </c>
      <c r="K224" s="142">
        <v>964.03333333333364</v>
      </c>
      <c r="L224" s="137">
        <v>942.6</v>
      </c>
      <c r="M224" s="137">
        <v>913.3</v>
      </c>
      <c r="N224" s="67">
        <v>3424500</v>
      </c>
      <c r="O224" s="161">
        <v>-8.8840996168582376E-2</v>
      </c>
    </row>
    <row r="225" spans="1:15" ht="15">
      <c r="A225" s="136">
        <v>215</v>
      </c>
      <c r="B225" s="120" t="s">
        <v>2344</v>
      </c>
      <c r="C225" s="136" t="s">
        <v>165</v>
      </c>
      <c r="D225" s="141">
        <v>362.95</v>
      </c>
      <c r="E225" s="141">
        <v>362.13333333333338</v>
      </c>
      <c r="F225" s="142">
        <v>357.91666666666674</v>
      </c>
      <c r="G225" s="142">
        <v>352.88333333333338</v>
      </c>
      <c r="H225" s="142">
        <v>348.66666666666674</v>
      </c>
      <c r="I225" s="142">
        <v>367.16666666666674</v>
      </c>
      <c r="J225" s="142">
        <v>371.38333333333333</v>
      </c>
      <c r="K225" s="142">
        <v>376.41666666666674</v>
      </c>
      <c r="L225" s="137">
        <v>366.35</v>
      </c>
      <c r="M225" s="137">
        <v>357.1</v>
      </c>
      <c r="N225" s="67">
        <v>41968500</v>
      </c>
      <c r="O225" s="161">
        <v>-0.15135001238543472</v>
      </c>
    </row>
    <row r="226" spans="1:15" ht="15">
      <c r="A226" s="136">
        <v>216</v>
      </c>
      <c r="B226" s="120" t="s">
        <v>2351</v>
      </c>
      <c r="C226" s="136" t="s">
        <v>166</v>
      </c>
      <c r="D226" s="141">
        <v>599</v>
      </c>
      <c r="E226" s="141">
        <v>601.51666666666665</v>
      </c>
      <c r="F226" s="142">
        <v>594.0333333333333</v>
      </c>
      <c r="G226" s="142">
        <v>589.06666666666661</v>
      </c>
      <c r="H226" s="142">
        <v>581.58333333333326</v>
      </c>
      <c r="I226" s="142">
        <v>606.48333333333335</v>
      </c>
      <c r="J226" s="142">
        <v>613.9666666666667</v>
      </c>
      <c r="K226" s="142">
        <v>618.93333333333339</v>
      </c>
      <c r="L226" s="137">
        <v>609</v>
      </c>
      <c r="M226" s="137">
        <v>596.54999999999995</v>
      </c>
      <c r="N226" s="67">
        <v>7620600</v>
      </c>
      <c r="O226" s="161">
        <v>-0.14398364485981308</v>
      </c>
    </row>
    <row r="227" spans="1:15">
      <c r="A227" s="136">
        <v>217</v>
      </c>
      <c r="C227" s="163"/>
      <c r="D227" s="191"/>
      <c r="E227" s="191"/>
      <c r="F227" s="192"/>
      <c r="G227" s="192"/>
      <c r="H227" s="192"/>
      <c r="I227" s="192"/>
      <c r="J227" s="192"/>
      <c r="K227" s="192"/>
      <c r="L227" s="193"/>
      <c r="M227" s="193"/>
    </row>
    <row r="228" spans="1:15">
      <c r="A228" s="136">
        <v>218</v>
      </c>
      <c r="C228" s="26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5">
      <c r="A229" s="163"/>
      <c r="C229" s="26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5">
      <c r="A230" s="163"/>
      <c r="C230" s="26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5">
      <c r="C231" s="26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5">
      <c r="C232" s="26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4" spans="1:15"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5">
      <c r="C235" s="27"/>
      <c r="D235" s="27"/>
      <c r="E235" s="27"/>
      <c r="F235" s="28"/>
      <c r="G235" s="28"/>
      <c r="H235" s="28"/>
      <c r="I235" s="28"/>
      <c r="J235" s="28"/>
      <c r="K235" s="28"/>
      <c r="L235" s="28"/>
      <c r="M235" s="28"/>
    </row>
    <row r="236" spans="1:15">
      <c r="C236" s="27"/>
      <c r="D236" s="27"/>
      <c r="E236" s="27"/>
      <c r="F236" s="28"/>
      <c r="G236" s="28"/>
      <c r="H236" s="28"/>
      <c r="I236" s="28"/>
      <c r="J236" s="28"/>
      <c r="K236" s="28"/>
      <c r="L236" s="28"/>
      <c r="M236" s="28"/>
    </row>
    <row r="237" spans="1:15">
      <c r="A237" s="26" t="s">
        <v>167</v>
      </c>
      <c r="C237" s="27"/>
      <c r="D237" s="27"/>
      <c r="E237" s="27"/>
      <c r="F237" s="28"/>
      <c r="G237" s="28"/>
      <c r="H237" s="28"/>
      <c r="I237" s="28"/>
      <c r="J237" s="28"/>
      <c r="K237" s="28"/>
      <c r="L237" s="28"/>
      <c r="M237" s="28"/>
    </row>
    <row r="238" spans="1:15">
      <c r="A238" s="26" t="s">
        <v>168</v>
      </c>
      <c r="B238" s="26"/>
      <c r="C238" s="27"/>
      <c r="D238" s="27"/>
      <c r="E238" s="27"/>
      <c r="F238" s="28"/>
      <c r="G238" s="28"/>
      <c r="H238" s="28"/>
      <c r="I238" s="28"/>
      <c r="J238" s="28"/>
      <c r="K238" s="28"/>
      <c r="L238" s="28"/>
      <c r="M238" s="28"/>
    </row>
    <row r="239" spans="1:15">
      <c r="A239" s="26" t="s">
        <v>169</v>
      </c>
      <c r="B239" s="26"/>
      <c r="C239" s="27"/>
      <c r="D239" s="27"/>
      <c r="E239" s="27"/>
      <c r="F239" s="28"/>
      <c r="G239" s="28"/>
      <c r="H239" s="28"/>
      <c r="I239" s="28"/>
      <c r="J239" s="28"/>
      <c r="K239" s="28"/>
      <c r="L239" s="28"/>
      <c r="M239" s="28"/>
    </row>
    <row r="240" spans="1:15">
      <c r="A240" s="26" t="s">
        <v>170</v>
      </c>
      <c r="B240" s="26"/>
      <c r="D240" s="29"/>
      <c r="E240" s="29"/>
      <c r="F240" s="25"/>
      <c r="G240" s="25"/>
      <c r="H240" s="28"/>
      <c r="I240" s="25"/>
      <c r="J240" s="25"/>
      <c r="K240" s="25"/>
      <c r="L240" s="25"/>
      <c r="M240" s="25"/>
    </row>
    <row r="241" spans="1:13">
      <c r="A241" s="26" t="s">
        <v>171</v>
      </c>
      <c r="B241" s="26"/>
      <c r="D241" s="29"/>
      <c r="E241" s="29"/>
      <c r="F241" s="25"/>
      <c r="G241" s="25"/>
      <c r="H241" s="25"/>
      <c r="I241" s="25"/>
      <c r="J241" s="25"/>
      <c r="K241" s="25"/>
      <c r="L241" s="25"/>
      <c r="M241" s="25"/>
    </row>
    <row r="242" spans="1:13">
      <c r="B242" s="26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21" t="s">
        <v>172</v>
      </c>
      <c r="D243" s="30"/>
      <c r="E243" s="30"/>
      <c r="F243" s="25"/>
      <c r="G243" s="25"/>
      <c r="H243" s="25"/>
      <c r="I243" s="25"/>
      <c r="J243" s="25"/>
      <c r="K243" s="25"/>
      <c r="L243" s="25"/>
      <c r="M243" s="25"/>
    </row>
    <row r="244" spans="1:13">
      <c r="A244" s="29" t="s">
        <v>173</v>
      </c>
      <c r="B244" s="21"/>
      <c r="D244" s="30"/>
      <c r="E244" s="30"/>
      <c r="F244" s="25"/>
      <c r="G244" s="25"/>
      <c r="H244" s="25"/>
      <c r="I244" s="25"/>
      <c r="J244" s="25"/>
      <c r="K244" s="25"/>
      <c r="L244" s="25"/>
      <c r="M244" s="25"/>
    </row>
    <row r="245" spans="1:13">
      <c r="A245" s="29" t="s">
        <v>174</v>
      </c>
      <c r="B245" s="29"/>
      <c r="D245" s="30"/>
      <c r="E245" s="30"/>
      <c r="F245" s="25"/>
      <c r="G245" s="25"/>
      <c r="H245" s="25"/>
      <c r="I245" s="25"/>
      <c r="J245" s="25"/>
      <c r="K245" s="25"/>
      <c r="L245" s="25"/>
      <c r="M245" s="25"/>
    </row>
    <row r="246" spans="1:13">
      <c r="A246" s="29" t="s">
        <v>175</v>
      </c>
      <c r="B246" s="29"/>
      <c r="D246" s="30"/>
      <c r="E246" s="30"/>
      <c r="F246" s="25"/>
      <c r="G246" s="25"/>
      <c r="H246" s="25"/>
      <c r="I246" s="25"/>
      <c r="J246" s="25"/>
      <c r="K246" s="25"/>
      <c r="L246" s="25"/>
      <c r="M246" s="25"/>
    </row>
    <row r="247" spans="1:13">
      <c r="A247" s="30" t="s">
        <v>176</v>
      </c>
      <c r="B247" s="29"/>
      <c r="D247" s="30"/>
      <c r="E247" s="30"/>
      <c r="F247" s="25"/>
      <c r="G247" s="25"/>
      <c r="H247" s="25"/>
      <c r="I247" s="25"/>
      <c r="J247" s="25"/>
      <c r="K247" s="25"/>
      <c r="L247" s="25"/>
      <c r="M247" s="25"/>
    </row>
    <row r="248" spans="1:13">
      <c r="A248" s="30" t="s">
        <v>177</v>
      </c>
      <c r="B248" s="30"/>
      <c r="H248" s="25"/>
    </row>
    <row r="249" spans="1:13">
      <c r="A249" s="30" t="s">
        <v>178</v>
      </c>
      <c r="B249" s="30"/>
    </row>
    <row r="250" spans="1:13">
      <c r="A250" s="30" t="s">
        <v>179</v>
      </c>
      <c r="B250" s="30"/>
    </row>
    <row r="251" spans="1:13">
      <c r="A251" s="30" t="s">
        <v>180</v>
      </c>
      <c r="B251" s="30"/>
    </row>
    <row r="252" spans="1:13">
      <c r="A252" s="30" t="s">
        <v>181</v>
      </c>
      <c r="B252" s="30"/>
    </row>
    <row r="253" spans="1:13">
      <c r="B253" s="30"/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63"/>
  <sheetViews>
    <sheetView zoomScale="85" zoomScaleNormal="85" workbookViewId="0">
      <pane ySplit="9" topLeftCell="A10" activePane="bottomLeft" state="frozen"/>
      <selection sqref="A1:B1"/>
      <selection pane="bottomLeft" activeCell="F23" sqref="F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43129</v>
      </c>
    </row>
    <row r="7" spans="1:15" ht="13.5" thickBot="1">
      <c r="A7"/>
    </row>
    <row r="8" spans="1:15" ht="28.5" customHeight="1" thickBot="1">
      <c r="A8" s="492" t="s">
        <v>13</v>
      </c>
      <c r="B8" s="493" t="s">
        <v>14</v>
      </c>
      <c r="C8" s="491" t="s">
        <v>15</v>
      </c>
      <c r="D8" s="491" t="s">
        <v>16</v>
      </c>
      <c r="E8" s="491" t="s">
        <v>17</v>
      </c>
      <c r="F8" s="491"/>
      <c r="G8" s="491"/>
      <c r="H8" s="491" t="s">
        <v>18</v>
      </c>
      <c r="I8" s="491"/>
      <c r="J8" s="491"/>
      <c r="K8" s="23"/>
      <c r="L8" s="34"/>
      <c r="M8" s="34"/>
    </row>
    <row r="9" spans="1:15" ht="36" customHeight="1">
      <c r="A9" s="487"/>
      <c r="B9" s="489"/>
      <c r="C9" s="494" t="s">
        <v>19</v>
      </c>
      <c r="D9" s="494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30" t="s">
        <v>251</v>
      </c>
      <c r="C10" s="133">
        <v>11069.65</v>
      </c>
      <c r="D10" s="134">
        <v>11058.15</v>
      </c>
      <c r="E10" s="134">
        <v>11020.699999999999</v>
      </c>
      <c r="F10" s="134">
        <v>10971.75</v>
      </c>
      <c r="G10" s="134">
        <v>10934.3</v>
      </c>
      <c r="H10" s="134">
        <v>11107.099999999999</v>
      </c>
      <c r="I10" s="134">
        <v>11144.55</v>
      </c>
      <c r="J10" s="134">
        <v>11193.499999999998</v>
      </c>
      <c r="K10" s="133">
        <v>11095.6</v>
      </c>
      <c r="L10" s="133">
        <v>11009.2</v>
      </c>
      <c r="M10" s="135"/>
    </row>
    <row r="11" spans="1:15">
      <c r="A11" s="66">
        <v>2</v>
      </c>
      <c r="B11" s="130" t="s">
        <v>252</v>
      </c>
      <c r="C11" s="132">
        <v>27445.65</v>
      </c>
      <c r="D11" s="131">
        <v>27373.416666666668</v>
      </c>
      <c r="E11" s="131">
        <v>27223.983333333337</v>
      </c>
      <c r="F11" s="131">
        <v>27002.316666666669</v>
      </c>
      <c r="G11" s="131">
        <v>26852.883333333339</v>
      </c>
      <c r="H11" s="131">
        <v>27595.083333333336</v>
      </c>
      <c r="I11" s="131">
        <v>27744.516666666663</v>
      </c>
      <c r="J11" s="131">
        <v>27966.183333333334</v>
      </c>
      <c r="K11" s="132">
        <v>27522.85</v>
      </c>
      <c r="L11" s="132">
        <v>27151.75</v>
      </c>
      <c r="M11" s="135"/>
    </row>
    <row r="12" spans="1:15">
      <c r="A12" s="66">
        <v>3</v>
      </c>
      <c r="B12" s="129" t="s">
        <v>2410</v>
      </c>
      <c r="C12" s="132">
        <v>2779.4</v>
      </c>
      <c r="D12" s="131">
        <v>2783.0666666666671</v>
      </c>
      <c r="E12" s="131">
        <v>2766.733333333334</v>
      </c>
      <c r="F12" s="131">
        <v>2754.0666666666671</v>
      </c>
      <c r="G12" s="131">
        <v>2737.733333333334</v>
      </c>
      <c r="H12" s="131">
        <v>2795.733333333334</v>
      </c>
      <c r="I12" s="131">
        <v>2812.0666666666671</v>
      </c>
      <c r="J12" s="131">
        <v>2824.733333333334</v>
      </c>
      <c r="K12" s="132">
        <v>2799.4</v>
      </c>
      <c r="L12" s="132">
        <v>2770.4</v>
      </c>
      <c r="M12" s="135"/>
    </row>
    <row r="13" spans="1:15">
      <c r="A13" s="66">
        <v>4</v>
      </c>
      <c r="B13" s="130" t="s">
        <v>253</v>
      </c>
      <c r="C13" s="132">
        <v>3653.95</v>
      </c>
      <c r="D13" s="131">
        <v>3665.5166666666664</v>
      </c>
      <c r="E13" s="131">
        <v>3630.583333333333</v>
      </c>
      <c r="F13" s="131">
        <v>3607.2166666666667</v>
      </c>
      <c r="G13" s="131">
        <v>3572.2833333333333</v>
      </c>
      <c r="H13" s="131">
        <v>3688.8833333333328</v>
      </c>
      <c r="I13" s="131">
        <v>3723.8166666666662</v>
      </c>
      <c r="J13" s="131">
        <v>3747.1833333333325</v>
      </c>
      <c r="K13" s="132">
        <v>3700.45</v>
      </c>
      <c r="L13" s="132">
        <v>3642.15</v>
      </c>
      <c r="M13" s="135"/>
    </row>
    <row r="14" spans="1:15">
      <c r="A14" s="66">
        <v>5</v>
      </c>
      <c r="B14" s="130" t="s">
        <v>254</v>
      </c>
      <c r="C14" s="132">
        <v>13117.85</v>
      </c>
      <c r="D14" s="131">
        <v>13124.583333333334</v>
      </c>
      <c r="E14" s="131">
        <v>12990.016666666668</v>
      </c>
      <c r="F14" s="131">
        <v>12862.183333333334</v>
      </c>
      <c r="G14" s="131">
        <v>12727.616666666669</v>
      </c>
      <c r="H14" s="131">
        <v>13252.416666666668</v>
      </c>
      <c r="I14" s="131">
        <v>13386.983333333334</v>
      </c>
      <c r="J14" s="131">
        <v>13514.816666666668</v>
      </c>
      <c r="K14" s="132">
        <v>13259.15</v>
      </c>
      <c r="L14" s="132">
        <v>12996.75</v>
      </c>
      <c r="M14" s="135"/>
    </row>
    <row r="15" spans="1:15">
      <c r="A15" s="66">
        <v>6</v>
      </c>
      <c r="B15" s="130" t="s">
        <v>255</v>
      </c>
      <c r="C15" s="132">
        <v>4306.75</v>
      </c>
      <c r="D15" s="131">
        <v>4320.0999999999995</v>
      </c>
      <c r="E15" s="131">
        <v>4284.0999999999985</v>
      </c>
      <c r="F15" s="131">
        <v>4261.4499999999989</v>
      </c>
      <c r="G15" s="131">
        <v>4225.449999999998</v>
      </c>
      <c r="H15" s="131">
        <v>4342.7499999999991</v>
      </c>
      <c r="I15" s="131">
        <v>4378.7500000000009</v>
      </c>
      <c r="J15" s="131">
        <v>4401.3999999999996</v>
      </c>
      <c r="K15" s="132">
        <v>4356.1000000000004</v>
      </c>
      <c r="L15" s="132">
        <v>4297.45</v>
      </c>
      <c r="M15" s="135"/>
    </row>
    <row r="16" spans="1:15">
      <c r="A16" s="66">
        <v>7</v>
      </c>
      <c r="B16" s="130" t="s">
        <v>245</v>
      </c>
      <c r="C16" s="132">
        <v>5468.65</v>
      </c>
      <c r="D16" s="131">
        <v>5494.4333333333334</v>
      </c>
      <c r="E16" s="131">
        <v>5437.5166666666664</v>
      </c>
      <c r="F16" s="131">
        <v>5406.3833333333332</v>
      </c>
      <c r="G16" s="131">
        <v>5349.4666666666662</v>
      </c>
      <c r="H16" s="131">
        <v>5525.5666666666666</v>
      </c>
      <c r="I16" s="131">
        <v>5582.4833333333327</v>
      </c>
      <c r="J16" s="131">
        <v>5613.6166666666668</v>
      </c>
      <c r="K16" s="132">
        <v>5551.35</v>
      </c>
      <c r="L16" s="132">
        <v>5463.3</v>
      </c>
      <c r="M16" s="135"/>
    </row>
    <row r="17" spans="1:13">
      <c r="A17" s="66">
        <v>8</v>
      </c>
      <c r="B17" s="130" t="s">
        <v>186</v>
      </c>
      <c r="C17" s="130">
        <v>1659.3</v>
      </c>
      <c r="D17" s="131">
        <v>1657.1000000000001</v>
      </c>
      <c r="E17" s="131">
        <v>1627.2000000000003</v>
      </c>
      <c r="F17" s="131">
        <v>1595.1000000000001</v>
      </c>
      <c r="G17" s="131">
        <v>1565.2000000000003</v>
      </c>
      <c r="H17" s="131">
        <v>1689.2000000000003</v>
      </c>
      <c r="I17" s="131">
        <v>1719.1000000000004</v>
      </c>
      <c r="J17" s="131">
        <v>1751.2000000000003</v>
      </c>
      <c r="K17" s="130">
        <v>1687</v>
      </c>
      <c r="L17" s="130">
        <v>1625</v>
      </c>
      <c r="M17" s="130">
        <v>0.82745000000000002</v>
      </c>
    </row>
    <row r="18" spans="1:13">
      <c r="A18" s="66">
        <v>9</v>
      </c>
      <c r="B18" s="130" t="s">
        <v>415</v>
      </c>
      <c r="C18" s="130">
        <v>167</v>
      </c>
      <c r="D18" s="131">
        <v>166.36666666666667</v>
      </c>
      <c r="E18" s="131">
        <v>164.73333333333335</v>
      </c>
      <c r="F18" s="131">
        <v>162.46666666666667</v>
      </c>
      <c r="G18" s="131">
        <v>160.83333333333334</v>
      </c>
      <c r="H18" s="131">
        <v>168.63333333333335</v>
      </c>
      <c r="I18" s="131">
        <v>170.26666666666668</v>
      </c>
      <c r="J18" s="131">
        <v>172.53333333333336</v>
      </c>
      <c r="K18" s="130">
        <v>168</v>
      </c>
      <c r="L18" s="130">
        <v>164.1</v>
      </c>
      <c r="M18" s="130">
        <v>1.8405899999999999</v>
      </c>
    </row>
    <row r="19" spans="1:13">
      <c r="A19" s="66">
        <v>10</v>
      </c>
      <c r="B19" s="130" t="s">
        <v>30</v>
      </c>
      <c r="C19" s="130">
        <v>1726.4</v>
      </c>
      <c r="D19" s="131">
        <v>1733.2666666666667</v>
      </c>
      <c r="E19" s="131">
        <v>1713.1333333333332</v>
      </c>
      <c r="F19" s="131">
        <v>1699.8666666666666</v>
      </c>
      <c r="G19" s="131">
        <v>1679.7333333333331</v>
      </c>
      <c r="H19" s="131">
        <v>1746.5333333333333</v>
      </c>
      <c r="I19" s="131">
        <v>1766.666666666667</v>
      </c>
      <c r="J19" s="131">
        <v>1779.9333333333334</v>
      </c>
      <c r="K19" s="130">
        <v>1753.4</v>
      </c>
      <c r="L19" s="130">
        <v>1720</v>
      </c>
      <c r="M19" s="130">
        <v>6.0404200000000001</v>
      </c>
    </row>
    <row r="20" spans="1:13">
      <c r="A20" s="66">
        <v>11</v>
      </c>
      <c r="B20" s="130" t="s">
        <v>31</v>
      </c>
      <c r="C20" s="130">
        <v>214.4</v>
      </c>
      <c r="D20" s="131">
        <v>210.65</v>
      </c>
      <c r="E20" s="131">
        <v>205.55</v>
      </c>
      <c r="F20" s="131">
        <v>196.70000000000002</v>
      </c>
      <c r="G20" s="131">
        <v>191.60000000000002</v>
      </c>
      <c r="H20" s="131">
        <v>219.5</v>
      </c>
      <c r="I20" s="131">
        <v>224.59999999999997</v>
      </c>
      <c r="J20" s="131">
        <v>233.45</v>
      </c>
      <c r="K20" s="130">
        <v>215.75</v>
      </c>
      <c r="L20" s="130">
        <v>201.8</v>
      </c>
      <c r="M20" s="130">
        <v>132.33590000000001</v>
      </c>
    </row>
    <row r="21" spans="1:13">
      <c r="A21" s="66">
        <v>12</v>
      </c>
      <c r="B21" s="130" t="s">
        <v>32</v>
      </c>
      <c r="C21" s="130">
        <v>436.5</v>
      </c>
      <c r="D21" s="131">
        <v>440.43333333333334</v>
      </c>
      <c r="E21" s="131">
        <v>430.86666666666667</v>
      </c>
      <c r="F21" s="131">
        <v>425.23333333333335</v>
      </c>
      <c r="G21" s="131">
        <v>415.66666666666669</v>
      </c>
      <c r="H21" s="131">
        <v>446.06666666666666</v>
      </c>
      <c r="I21" s="131">
        <v>455.63333333333338</v>
      </c>
      <c r="J21" s="131">
        <v>461.26666666666665</v>
      </c>
      <c r="K21" s="130">
        <v>450</v>
      </c>
      <c r="L21" s="130">
        <v>434.8</v>
      </c>
      <c r="M21" s="130">
        <v>67.928430000000006</v>
      </c>
    </row>
    <row r="22" spans="1:13">
      <c r="A22" s="66">
        <v>13</v>
      </c>
      <c r="B22" s="130" t="s">
        <v>33</v>
      </c>
      <c r="C22" s="130">
        <v>38.200000000000003</v>
      </c>
      <c r="D22" s="131">
        <v>37.866666666666667</v>
      </c>
      <c r="E22" s="131">
        <v>36.983333333333334</v>
      </c>
      <c r="F22" s="131">
        <v>35.766666666666666</v>
      </c>
      <c r="G22" s="131">
        <v>34.883333333333333</v>
      </c>
      <c r="H22" s="131">
        <v>39.083333333333336</v>
      </c>
      <c r="I22" s="131">
        <v>39.966666666666676</v>
      </c>
      <c r="J22" s="131">
        <v>41.183333333333337</v>
      </c>
      <c r="K22" s="130">
        <v>38.75</v>
      </c>
      <c r="L22" s="130">
        <v>36.65</v>
      </c>
      <c r="M22" s="130">
        <v>252.36607000000001</v>
      </c>
    </row>
    <row r="23" spans="1:13">
      <c r="A23" s="66">
        <v>14</v>
      </c>
      <c r="B23" s="130" t="s">
        <v>438</v>
      </c>
      <c r="C23" s="130">
        <v>1600.45</v>
      </c>
      <c r="D23" s="131">
        <v>1600.9166666666667</v>
      </c>
      <c r="E23" s="131">
        <v>1586.8333333333335</v>
      </c>
      <c r="F23" s="131">
        <v>1573.2166666666667</v>
      </c>
      <c r="G23" s="131">
        <v>1559.1333333333334</v>
      </c>
      <c r="H23" s="131">
        <v>1614.5333333333335</v>
      </c>
      <c r="I23" s="131">
        <v>1628.616666666667</v>
      </c>
      <c r="J23" s="131">
        <v>1642.2333333333336</v>
      </c>
      <c r="K23" s="130">
        <v>1615</v>
      </c>
      <c r="L23" s="130">
        <v>1587.3</v>
      </c>
      <c r="M23" s="130">
        <v>0.40545999999999999</v>
      </c>
    </row>
    <row r="24" spans="1:13">
      <c r="A24" s="66">
        <v>15</v>
      </c>
      <c r="B24" s="130" t="s">
        <v>235</v>
      </c>
      <c r="C24" s="130">
        <v>1493.3</v>
      </c>
      <c r="D24" s="131">
        <v>1515.1500000000003</v>
      </c>
      <c r="E24" s="131">
        <v>1447.3000000000006</v>
      </c>
      <c r="F24" s="131">
        <v>1401.3000000000004</v>
      </c>
      <c r="G24" s="131">
        <v>1333.4500000000007</v>
      </c>
      <c r="H24" s="131">
        <v>1561.1500000000005</v>
      </c>
      <c r="I24" s="131">
        <v>1629.0000000000005</v>
      </c>
      <c r="J24" s="131">
        <v>1675.0000000000005</v>
      </c>
      <c r="K24" s="130">
        <v>1583</v>
      </c>
      <c r="L24" s="130">
        <v>1469.15</v>
      </c>
      <c r="M24" s="130">
        <v>4.6653000000000002</v>
      </c>
    </row>
    <row r="25" spans="1:13">
      <c r="A25" s="66">
        <v>16</v>
      </c>
      <c r="B25" s="130" t="s">
        <v>453</v>
      </c>
      <c r="C25" s="130">
        <v>2202.25</v>
      </c>
      <c r="D25" s="131">
        <v>2203.7000000000003</v>
      </c>
      <c r="E25" s="131">
        <v>2167.4000000000005</v>
      </c>
      <c r="F25" s="131">
        <v>2132.5500000000002</v>
      </c>
      <c r="G25" s="131">
        <v>2096.2500000000005</v>
      </c>
      <c r="H25" s="131">
        <v>2238.5500000000006</v>
      </c>
      <c r="I25" s="131">
        <v>2274.8500000000008</v>
      </c>
      <c r="J25" s="131">
        <v>2309.7000000000007</v>
      </c>
      <c r="K25" s="130">
        <v>2240</v>
      </c>
      <c r="L25" s="130">
        <v>2168.85</v>
      </c>
      <c r="M25" s="130">
        <v>0.64212000000000002</v>
      </c>
    </row>
    <row r="26" spans="1:13">
      <c r="A26" s="66">
        <v>17</v>
      </c>
      <c r="B26" s="130" t="s">
        <v>187</v>
      </c>
      <c r="C26" s="130">
        <v>841.8</v>
      </c>
      <c r="D26" s="131">
        <v>856.66666666666663</v>
      </c>
      <c r="E26" s="131">
        <v>820.63333333333321</v>
      </c>
      <c r="F26" s="131">
        <v>799.46666666666658</v>
      </c>
      <c r="G26" s="131">
        <v>763.43333333333317</v>
      </c>
      <c r="H26" s="131">
        <v>877.83333333333326</v>
      </c>
      <c r="I26" s="131">
        <v>913.86666666666679</v>
      </c>
      <c r="J26" s="131">
        <v>935.0333333333333</v>
      </c>
      <c r="K26" s="130">
        <v>892.7</v>
      </c>
      <c r="L26" s="130">
        <v>835.5</v>
      </c>
      <c r="M26" s="130">
        <v>14.652089999999999</v>
      </c>
    </row>
    <row r="27" spans="1:13">
      <c r="A27" s="66">
        <v>18</v>
      </c>
      <c r="B27" s="130" t="s">
        <v>35</v>
      </c>
      <c r="C27" s="130">
        <v>263</v>
      </c>
      <c r="D27" s="131">
        <v>262.36666666666667</v>
      </c>
      <c r="E27" s="131">
        <v>260.23333333333335</v>
      </c>
      <c r="F27" s="131">
        <v>257.4666666666667</v>
      </c>
      <c r="G27" s="131">
        <v>255.33333333333337</v>
      </c>
      <c r="H27" s="131">
        <v>265.13333333333333</v>
      </c>
      <c r="I27" s="131">
        <v>267.26666666666665</v>
      </c>
      <c r="J27" s="131">
        <v>270.0333333333333</v>
      </c>
      <c r="K27" s="130">
        <v>264.5</v>
      </c>
      <c r="L27" s="130">
        <v>259.60000000000002</v>
      </c>
      <c r="M27" s="130">
        <v>33.139589999999998</v>
      </c>
    </row>
    <row r="28" spans="1:13">
      <c r="A28" s="66">
        <v>19</v>
      </c>
      <c r="B28" s="130" t="s">
        <v>486</v>
      </c>
      <c r="C28" s="130">
        <v>553</v>
      </c>
      <c r="D28" s="131">
        <v>550.43333333333328</v>
      </c>
      <c r="E28" s="131">
        <v>544.86666666666656</v>
      </c>
      <c r="F28" s="131">
        <v>536.73333333333323</v>
      </c>
      <c r="G28" s="131">
        <v>531.16666666666652</v>
      </c>
      <c r="H28" s="131">
        <v>558.56666666666661</v>
      </c>
      <c r="I28" s="131">
        <v>564.13333333333344</v>
      </c>
      <c r="J28" s="131">
        <v>572.26666666666665</v>
      </c>
      <c r="K28" s="130">
        <v>556</v>
      </c>
      <c r="L28" s="130">
        <v>542.29999999999995</v>
      </c>
      <c r="M28" s="130">
        <v>4.6745000000000001</v>
      </c>
    </row>
    <row r="29" spans="1:13">
      <c r="A29" s="66">
        <v>20</v>
      </c>
      <c r="B29" s="130" t="s">
        <v>37</v>
      </c>
      <c r="C29" s="130">
        <v>1133.7</v>
      </c>
      <c r="D29" s="131">
        <v>1126.7333333333333</v>
      </c>
      <c r="E29" s="131">
        <v>1114.9666666666667</v>
      </c>
      <c r="F29" s="131">
        <v>1096.2333333333333</v>
      </c>
      <c r="G29" s="131">
        <v>1084.4666666666667</v>
      </c>
      <c r="H29" s="131">
        <v>1145.4666666666667</v>
      </c>
      <c r="I29" s="131">
        <v>1157.2333333333336</v>
      </c>
      <c r="J29" s="131">
        <v>1175.9666666666667</v>
      </c>
      <c r="K29" s="130">
        <v>1138.5</v>
      </c>
      <c r="L29" s="130">
        <v>1108</v>
      </c>
      <c r="M29" s="130">
        <v>3.27271</v>
      </c>
    </row>
    <row r="30" spans="1:13">
      <c r="A30" s="66">
        <v>21</v>
      </c>
      <c r="B30" s="130" t="s">
        <v>38</v>
      </c>
      <c r="C30" s="130">
        <v>261.05</v>
      </c>
      <c r="D30" s="131">
        <v>263.41666666666669</v>
      </c>
      <c r="E30" s="131">
        <v>257.23333333333335</v>
      </c>
      <c r="F30" s="131">
        <v>253.41666666666669</v>
      </c>
      <c r="G30" s="131">
        <v>247.23333333333335</v>
      </c>
      <c r="H30" s="131">
        <v>267.23333333333335</v>
      </c>
      <c r="I30" s="131">
        <v>273.41666666666663</v>
      </c>
      <c r="J30" s="131">
        <v>277.23333333333335</v>
      </c>
      <c r="K30" s="130">
        <v>269.60000000000002</v>
      </c>
      <c r="L30" s="130">
        <v>259.60000000000002</v>
      </c>
      <c r="M30" s="130">
        <v>51.311700000000002</v>
      </c>
    </row>
    <row r="31" spans="1:13">
      <c r="A31" s="66">
        <v>22</v>
      </c>
      <c r="B31" s="130" t="s">
        <v>39</v>
      </c>
      <c r="C31" s="130">
        <v>444.15</v>
      </c>
      <c r="D31" s="131">
        <v>445.88333333333338</v>
      </c>
      <c r="E31" s="131">
        <v>440.11666666666679</v>
      </c>
      <c r="F31" s="131">
        <v>436.08333333333343</v>
      </c>
      <c r="G31" s="131">
        <v>430.31666666666683</v>
      </c>
      <c r="H31" s="131">
        <v>449.91666666666674</v>
      </c>
      <c r="I31" s="131">
        <v>455.68333333333328</v>
      </c>
      <c r="J31" s="131">
        <v>459.7166666666667</v>
      </c>
      <c r="K31" s="130">
        <v>451.65</v>
      </c>
      <c r="L31" s="130">
        <v>441.85</v>
      </c>
      <c r="M31" s="130">
        <v>11.44581</v>
      </c>
    </row>
    <row r="32" spans="1:13">
      <c r="A32" s="66">
        <v>23</v>
      </c>
      <c r="B32" s="130" t="s">
        <v>40</v>
      </c>
      <c r="C32" s="130">
        <v>122.3</v>
      </c>
      <c r="D32" s="131">
        <v>122.76666666666665</v>
      </c>
      <c r="E32" s="131">
        <v>121.1333333333333</v>
      </c>
      <c r="F32" s="131">
        <v>119.96666666666664</v>
      </c>
      <c r="G32" s="131">
        <v>118.33333333333329</v>
      </c>
      <c r="H32" s="131">
        <v>123.93333333333331</v>
      </c>
      <c r="I32" s="131">
        <v>125.56666666666666</v>
      </c>
      <c r="J32" s="131">
        <v>126.73333333333332</v>
      </c>
      <c r="K32" s="130">
        <v>124.4</v>
      </c>
      <c r="L32" s="130">
        <v>121.6</v>
      </c>
      <c r="M32" s="130">
        <v>113.67419</v>
      </c>
    </row>
    <row r="33" spans="1:13">
      <c r="A33" s="66">
        <v>24</v>
      </c>
      <c r="B33" s="130" t="s">
        <v>41</v>
      </c>
      <c r="C33" s="130">
        <v>1150.45</v>
      </c>
      <c r="D33" s="131">
        <v>1151.7666666666667</v>
      </c>
      <c r="E33" s="131">
        <v>1142.1333333333332</v>
      </c>
      <c r="F33" s="131">
        <v>1133.8166666666666</v>
      </c>
      <c r="G33" s="131">
        <v>1124.1833333333332</v>
      </c>
      <c r="H33" s="131">
        <v>1160.0833333333333</v>
      </c>
      <c r="I33" s="131">
        <v>1169.7166666666669</v>
      </c>
      <c r="J33" s="131">
        <v>1178.0333333333333</v>
      </c>
      <c r="K33" s="130">
        <v>1161.4000000000001</v>
      </c>
      <c r="L33" s="130">
        <v>1143.45</v>
      </c>
      <c r="M33" s="130">
        <v>15.630470000000001</v>
      </c>
    </row>
    <row r="34" spans="1:13">
      <c r="A34" s="66">
        <v>25</v>
      </c>
      <c r="B34" s="130" t="s">
        <v>42</v>
      </c>
      <c r="C34" s="130">
        <v>639.70000000000005</v>
      </c>
      <c r="D34" s="131">
        <v>645.68333333333339</v>
      </c>
      <c r="E34" s="131">
        <v>631.36666666666679</v>
      </c>
      <c r="F34" s="131">
        <v>623.03333333333342</v>
      </c>
      <c r="G34" s="131">
        <v>608.71666666666681</v>
      </c>
      <c r="H34" s="131">
        <v>654.01666666666677</v>
      </c>
      <c r="I34" s="131">
        <v>668.33333333333337</v>
      </c>
      <c r="J34" s="131">
        <v>676.66666666666674</v>
      </c>
      <c r="K34" s="130">
        <v>660</v>
      </c>
      <c r="L34" s="130">
        <v>637.35</v>
      </c>
      <c r="M34" s="130">
        <v>17.233280000000001</v>
      </c>
    </row>
    <row r="35" spans="1:13">
      <c r="A35" s="66">
        <v>26</v>
      </c>
      <c r="B35" s="130" t="s">
        <v>43</v>
      </c>
      <c r="C35" s="130">
        <v>616.1</v>
      </c>
      <c r="D35" s="131">
        <v>611.31666666666661</v>
      </c>
      <c r="E35" s="131">
        <v>603.38333333333321</v>
      </c>
      <c r="F35" s="131">
        <v>590.66666666666663</v>
      </c>
      <c r="G35" s="131">
        <v>582.73333333333323</v>
      </c>
      <c r="H35" s="131">
        <v>624.03333333333319</v>
      </c>
      <c r="I35" s="131">
        <v>631.96666666666658</v>
      </c>
      <c r="J35" s="131">
        <v>644.68333333333317</v>
      </c>
      <c r="K35" s="130">
        <v>619.25</v>
      </c>
      <c r="L35" s="130">
        <v>598.6</v>
      </c>
      <c r="M35" s="130">
        <v>67.498459999999994</v>
      </c>
    </row>
    <row r="36" spans="1:13">
      <c r="A36" s="66">
        <v>27</v>
      </c>
      <c r="B36" s="130" t="s">
        <v>44</v>
      </c>
      <c r="C36" s="130">
        <v>3311.7</v>
      </c>
      <c r="D36" s="131">
        <v>3317.5333333333333</v>
      </c>
      <c r="E36" s="131">
        <v>3289.1666666666665</v>
      </c>
      <c r="F36" s="131">
        <v>3266.6333333333332</v>
      </c>
      <c r="G36" s="131">
        <v>3238.2666666666664</v>
      </c>
      <c r="H36" s="131">
        <v>3340.0666666666666</v>
      </c>
      <c r="I36" s="131">
        <v>3368.4333333333334</v>
      </c>
      <c r="J36" s="131">
        <v>3390.9666666666667</v>
      </c>
      <c r="K36" s="130">
        <v>3345.9</v>
      </c>
      <c r="L36" s="130">
        <v>3295</v>
      </c>
      <c r="M36" s="130">
        <v>2.4664700000000002</v>
      </c>
    </row>
    <row r="37" spans="1:13">
      <c r="A37" s="66">
        <v>28</v>
      </c>
      <c r="B37" s="130" t="s">
        <v>189</v>
      </c>
      <c r="C37" s="130">
        <v>4933.05</v>
      </c>
      <c r="D37" s="131">
        <v>4967.6833333333334</v>
      </c>
      <c r="E37" s="131">
        <v>4865.3666666666668</v>
      </c>
      <c r="F37" s="131">
        <v>4797.6833333333334</v>
      </c>
      <c r="G37" s="131">
        <v>4695.3666666666668</v>
      </c>
      <c r="H37" s="131">
        <v>5035.3666666666668</v>
      </c>
      <c r="I37" s="131">
        <v>5137.6833333333343</v>
      </c>
      <c r="J37" s="131">
        <v>5205.3666666666668</v>
      </c>
      <c r="K37" s="130">
        <v>5070</v>
      </c>
      <c r="L37" s="130">
        <v>4900</v>
      </c>
      <c r="M37" s="130">
        <v>1.4907699999999999</v>
      </c>
    </row>
    <row r="38" spans="1:13">
      <c r="A38" s="66">
        <v>29</v>
      </c>
      <c r="B38" s="130" t="s">
        <v>188</v>
      </c>
      <c r="C38" s="130">
        <v>1710.3</v>
      </c>
      <c r="D38" s="131">
        <v>1718.5333333333335</v>
      </c>
      <c r="E38" s="131">
        <v>1695.166666666667</v>
      </c>
      <c r="F38" s="131">
        <v>1680.0333333333335</v>
      </c>
      <c r="G38" s="131">
        <v>1656.666666666667</v>
      </c>
      <c r="H38" s="131">
        <v>1733.666666666667</v>
      </c>
      <c r="I38" s="131">
        <v>1757.0333333333333</v>
      </c>
      <c r="J38" s="131">
        <v>1772.166666666667</v>
      </c>
      <c r="K38" s="130">
        <v>1741.9</v>
      </c>
      <c r="L38" s="130">
        <v>1703.4</v>
      </c>
      <c r="M38" s="130">
        <v>8.8089099999999991</v>
      </c>
    </row>
    <row r="39" spans="1:13">
      <c r="A39" s="66">
        <v>30</v>
      </c>
      <c r="B39" s="130" t="s">
        <v>45</v>
      </c>
      <c r="C39" s="130">
        <v>167.15</v>
      </c>
      <c r="D39" s="131">
        <v>170.80000000000004</v>
      </c>
      <c r="E39" s="131">
        <v>162.80000000000007</v>
      </c>
      <c r="F39" s="131">
        <v>158.45000000000002</v>
      </c>
      <c r="G39" s="131">
        <v>150.45000000000005</v>
      </c>
      <c r="H39" s="131">
        <v>175.15000000000009</v>
      </c>
      <c r="I39" s="131">
        <v>183.15000000000003</v>
      </c>
      <c r="J39" s="131">
        <v>187.50000000000011</v>
      </c>
      <c r="K39" s="130">
        <v>178.8</v>
      </c>
      <c r="L39" s="130">
        <v>166.45</v>
      </c>
      <c r="M39" s="130">
        <v>245.79032000000001</v>
      </c>
    </row>
    <row r="40" spans="1:13">
      <c r="A40" s="66">
        <v>31</v>
      </c>
      <c r="B40" s="130" t="s">
        <v>46</v>
      </c>
      <c r="C40" s="130">
        <v>169.4</v>
      </c>
      <c r="D40" s="131">
        <v>173.58333333333334</v>
      </c>
      <c r="E40" s="131">
        <v>163.91666666666669</v>
      </c>
      <c r="F40" s="131">
        <v>158.43333333333334</v>
      </c>
      <c r="G40" s="131">
        <v>148.76666666666668</v>
      </c>
      <c r="H40" s="131">
        <v>179.06666666666669</v>
      </c>
      <c r="I40" s="131">
        <v>188.73333333333338</v>
      </c>
      <c r="J40" s="131">
        <v>194.2166666666667</v>
      </c>
      <c r="K40" s="130">
        <v>183.25</v>
      </c>
      <c r="L40" s="130">
        <v>168.1</v>
      </c>
      <c r="M40" s="130">
        <v>128.25426999999999</v>
      </c>
    </row>
    <row r="41" spans="1:13">
      <c r="A41" s="66">
        <v>32</v>
      </c>
      <c r="B41" s="130" t="s">
        <v>47</v>
      </c>
      <c r="C41" s="130">
        <v>706.3</v>
      </c>
      <c r="D41" s="131">
        <v>711.61666666666667</v>
      </c>
      <c r="E41" s="131">
        <v>697.2833333333333</v>
      </c>
      <c r="F41" s="131">
        <v>688.26666666666665</v>
      </c>
      <c r="G41" s="131">
        <v>673.93333333333328</v>
      </c>
      <c r="H41" s="131">
        <v>720.63333333333333</v>
      </c>
      <c r="I41" s="131">
        <v>734.96666666666658</v>
      </c>
      <c r="J41" s="131">
        <v>743.98333333333335</v>
      </c>
      <c r="K41" s="130">
        <v>725.95</v>
      </c>
      <c r="L41" s="130">
        <v>702.6</v>
      </c>
      <c r="M41" s="130">
        <v>4.8869899999999999</v>
      </c>
    </row>
    <row r="42" spans="1:13">
      <c r="A42" s="66">
        <v>33</v>
      </c>
      <c r="B42" s="130" t="s">
        <v>190</v>
      </c>
      <c r="C42" s="130">
        <v>176.9</v>
      </c>
      <c r="D42" s="131">
        <v>177.26666666666665</v>
      </c>
      <c r="E42" s="131">
        <v>175.0333333333333</v>
      </c>
      <c r="F42" s="131">
        <v>173.16666666666666</v>
      </c>
      <c r="G42" s="131">
        <v>170.93333333333331</v>
      </c>
      <c r="H42" s="131">
        <v>179.1333333333333</v>
      </c>
      <c r="I42" s="131">
        <v>181.36666666666665</v>
      </c>
      <c r="J42" s="131">
        <v>183.23333333333329</v>
      </c>
      <c r="K42" s="130">
        <v>179.5</v>
      </c>
      <c r="L42" s="130">
        <v>175.4</v>
      </c>
      <c r="M42" s="130">
        <v>152.42684</v>
      </c>
    </row>
    <row r="43" spans="1:13">
      <c r="A43" s="66">
        <v>34</v>
      </c>
      <c r="B43" s="130" t="s">
        <v>597</v>
      </c>
      <c r="C43" s="130">
        <v>253.15</v>
      </c>
      <c r="D43" s="131">
        <v>253.1</v>
      </c>
      <c r="E43" s="131">
        <v>250.35</v>
      </c>
      <c r="F43" s="131">
        <v>247.55</v>
      </c>
      <c r="G43" s="131">
        <v>244.8</v>
      </c>
      <c r="H43" s="131">
        <v>255.89999999999998</v>
      </c>
      <c r="I43" s="131">
        <v>258.64999999999998</v>
      </c>
      <c r="J43" s="131">
        <v>261.44999999999993</v>
      </c>
      <c r="K43" s="130">
        <v>255.85</v>
      </c>
      <c r="L43" s="130">
        <v>250.3</v>
      </c>
      <c r="M43" s="130">
        <v>7.4568500000000002</v>
      </c>
    </row>
    <row r="44" spans="1:13">
      <c r="A44" s="66">
        <v>35</v>
      </c>
      <c r="B44" s="130" t="s">
        <v>2198</v>
      </c>
      <c r="C44" s="130">
        <v>1023</v>
      </c>
      <c r="D44" s="131">
        <v>1023.3833333333332</v>
      </c>
      <c r="E44" s="131">
        <v>1014.8166666666664</v>
      </c>
      <c r="F44" s="131">
        <v>1006.6333333333332</v>
      </c>
      <c r="G44" s="131">
        <v>998.06666666666638</v>
      </c>
      <c r="H44" s="131">
        <v>1031.5666666666664</v>
      </c>
      <c r="I44" s="131">
        <v>1040.133333333333</v>
      </c>
      <c r="J44" s="131">
        <v>1048.3166666666664</v>
      </c>
      <c r="K44" s="130">
        <v>1031.95</v>
      </c>
      <c r="L44" s="130">
        <v>1015.2</v>
      </c>
      <c r="M44" s="130">
        <v>6.5255099999999997</v>
      </c>
    </row>
    <row r="45" spans="1:13">
      <c r="A45" s="66">
        <v>36</v>
      </c>
      <c r="B45" s="130" t="s">
        <v>48</v>
      </c>
      <c r="C45" s="130">
        <v>721.15</v>
      </c>
      <c r="D45" s="131">
        <v>729.79999999999984</v>
      </c>
      <c r="E45" s="131">
        <v>707.64999999999964</v>
      </c>
      <c r="F45" s="131">
        <v>694.14999999999975</v>
      </c>
      <c r="G45" s="131">
        <v>671.99999999999955</v>
      </c>
      <c r="H45" s="131">
        <v>743.29999999999973</v>
      </c>
      <c r="I45" s="131">
        <v>765.45</v>
      </c>
      <c r="J45" s="131">
        <v>778.94999999999982</v>
      </c>
      <c r="K45" s="130">
        <v>751.95</v>
      </c>
      <c r="L45" s="130">
        <v>716.3</v>
      </c>
      <c r="M45" s="130">
        <v>22.449639999999999</v>
      </c>
    </row>
    <row r="46" spans="1:13">
      <c r="A46" s="66">
        <v>37</v>
      </c>
      <c r="B46" s="130" t="s">
        <v>49</v>
      </c>
      <c r="C46" s="130">
        <v>452.7</v>
      </c>
      <c r="D46" s="131">
        <v>453.55</v>
      </c>
      <c r="E46" s="131">
        <v>443.6</v>
      </c>
      <c r="F46" s="131">
        <v>434.5</v>
      </c>
      <c r="G46" s="131">
        <v>424.55</v>
      </c>
      <c r="H46" s="131">
        <v>462.65000000000003</v>
      </c>
      <c r="I46" s="131">
        <v>472.59999999999997</v>
      </c>
      <c r="J46" s="131">
        <v>481.70000000000005</v>
      </c>
      <c r="K46" s="130">
        <v>463.5</v>
      </c>
      <c r="L46" s="130">
        <v>444.45</v>
      </c>
      <c r="M46" s="130">
        <v>185.48034999999999</v>
      </c>
    </row>
    <row r="47" spans="1:13">
      <c r="A47" s="66">
        <v>38</v>
      </c>
      <c r="B47" s="130" t="s">
        <v>50</v>
      </c>
      <c r="C47" s="130">
        <v>103</v>
      </c>
      <c r="D47" s="131">
        <v>103.93333333333334</v>
      </c>
      <c r="E47" s="131">
        <v>101.36666666666667</v>
      </c>
      <c r="F47" s="131">
        <v>99.733333333333334</v>
      </c>
      <c r="G47" s="131">
        <v>97.166666666666671</v>
      </c>
      <c r="H47" s="131">
        <v>105.56666666666668</v>
      </c>
      <c r="I47" s="131">
        <v>108.13333333333334</v>
      </c>
      <c r="J47" s="131">
        <v>109.76666666666668</v>
      </c>
      <c r="K47" s="130">
        <v>106.5</v>
      </c>
      <c r="L47" s="130">
        <v>102.3</v>
      </c>
      <c r="M47" s="130">
        <v>213.20474999999999</v>
      </c>
    </row>
    <row r="48" spans="1:13">
      <c r="A48" s="66">
        <v>39</v>
      </c>
      <c r="B48" s="130" t="s">
        <v>51</v>
      </c>
      <c r="C48" s="130">
        <v>607.45000000000005</v>
      </c>
      <c r="D48" s="131">
        <v>608.38333333333333</v>
      </c>
      <c r="E48" s="131">
        <v>599.26666666666665</v>
      </c>
      <c r="F48" s="131">
        <v>591.08333333333337</v>
      </c>
      <c r="G48" s="131">
        <v>581.9666666666667</v>
      </c>
      <c r="H48" s="131">
        <v>616.56666666666661</v>
      </c>
      <c r="I48" s="131">
        <v>625.68333333333317</v>
      </c>
      <c r="J48" s="131">
        <v>633.86666666666656</v>
      </c>
      <c r="K48" s="130">
        <v>617.5</v>
      </c>
      <c r="L48" s="130">
        <v>600.20000000000005</v>
      </c>
      <c r="M48" s="130">
        <v>77.375680000000003</v>
      </c>
    </row>
    <row r="49" spans="1:13">
      <c r="A49" s="66">
        <v>40</v>
      </c>
      <c r="B49" s="130" t="s">
        <v>52</v>
      </c>
      <c r="C49" s="130">
        <v>19642.5</v>
      </c>
      <c r="D49" s="131">
        <v>19679.566666666666</v>
      </c>
      <c r="E49" s="131">
        <v>19469.133333333331</v>
      </c>
      <c r="F49" s="131">
        <v>19295.766666666666</v>
      </c>
      <c r="G49" s="131">
        <v>19085.333333333332</v>
      </c>
      <c r="H49" s="131">
        <v>19852.933333333331</v>
      </c>
      <c r="I49" s="131">
        <v>20063.366666666665</v>
      </c>
      <c r="J49" s="131">
        <v>20236.73333333333</v>
      </c>
      <c r="K49" s="130">
        <v>19890</v>
      </c>
      <c r="L49" s="130">
        <v>19506.2</v>
      </c>
      <c r="M49" s="130">
        <v>0.14671000000000001</v>
      </c>
    </row>
    <row r="50" spans="1:13">
      <c r="A50" s="66">
        <v>41</v>
      </c>
      <c r="B50" s="130" t="s">
        <v>53</v>
      </c>
      <c r="C50" s="130">
        <v>480.65</v>
      </c>
      <c r="D50" s="131">
        <v>480.25</v>
      </c>
      <c r="E50" s="131">
        <v>474</v>
      </c>
      <c r="F50" s="131">
        <v>467.35</v>
      </c>
      <c r="G50" s="131">
        <v>461.1</v>
      </c>
      <c r="H50" s="131">
        <v>486.9</v>
      </c>
      <c r="I50" s="131">
        <v>493.15</v>
      </c>
      <c r="J50" s="131">
        <v>499.79999999999995</v>
      </c>
      <c r="K50" s="130">
        <v>486.5</v>
      </c>
      <c r="L50" s="130">
        <v>473.6</v>
      </c>
      <c r="M50" s="130">
        <v>40.167650000000002</v>
      </c>
    </row>
    <row r="51" spans="1:13">
      <c r="A51" s="66">
        <v>42</v>
      </c>
      <c r="B51" s="130" t="s">
        <v>193</v>
      </c>
      <c r="C51" s="130">
        <v>4625.6000000000004</v>
      </c>
      <c r="D51" s="131">
        <v>4648.5999999999995</v>
      </c>
      <c r="E51" s="131">
        <v>4577.9999999999991</v>
      </c>
      <c r="F51" s="131">
        <v>4530.3999999999996</v>
      </c>
      <c r="G51" s="131">
        <v>4459.7999999999993</v>
      </c>
      <c r="H51" s="131">
        <v>4696.1999999999989</v>
      </c>
      <c r="I51" s="131">
        <v>4766.7999999999993</v>
      </c>
      <c r="J51" s="131">
        <v>4814.3999999999987</v>
      </c>
      <c r="K51" s="130">
        <v>4719.2</v>
      </c>
      <c r="L51" s="130">
        <v>4601</v>
      </c>
      <c r="M51" s="130">
        <v>3.9831699999999999</v>
      </c>
    </row>
    <row r="52" spans="1:13">
      <c r="A52" s="66">
        <v>43</v>
      </c>
      <c r="B52" s="130" t="s">
        <v>195</v>
      </c>
      <c r="C52" s="130">
        <v>418.15</v>
      </c>
      <c r="D52" s="131">
        <v>421.09999999999997</v>
      </c>
      <c r="E52" s="131">
        <v>412.59999999999991</v>
      </c>
      <c r="F52" s="131">
        <v>407.04999999999995</v>
      </c>
      <c r="G52" s="131">
        <v>398.5499999999999</v>
      </c>
      <c r="H52" s="131">
        <v>426.64999999999992</v>
      </c>
      <c r="I52" s="131">
        <v>435.15000000000003</v>
      </c>
      <c r="J52" s="131">
        <v>440.69999999999993</v>
      </c>
      <c r="K52" s="130">
        <v>429.6</v>
      </c>
      <c r="L52" s="130">
        <v>415.55</v>
      </c>
      <c r="M52" s="130">
        <v>6.4367099999999997</v>
      </c>
    </row>
    <row r="53" spans="1:13">
      <c r="A53" s="66">
        <v>44</v>
      </c>
      <c r="B53" s="130" t="s">
        <v>54</v>
      </c>
      <c r="C53" s="130">
        <v>361.35</v>
      </c>
      <c r="D53" s="131">
        <v>368.18333333333334</v>
      </c>
      <c r="E53" s="131">
        <v>351.4666666666667</v>
      </c>
      <c r="F53" s="131">
        <v>341.58333333333337</v>
      </c>
      <c r="G53" s="131">
        <v>324.86666666666673</v>
      </c>
      <c r="H53" s="131">
        <v>378.06666666666666</v>
      </c>
      <c r="I53" s="131">
        <v>394.78333333333325</v>
      </c>
      <c r="J53" s="131">
        <v>404.66666666666663</v>
      </c>
      <c r="K53" s="130">
        <v>384.9</v>
      </c>
      <c r="L53" s="130">
        <v>358.3</v>
      </c>
      <c r="M53" s="130">
        <v>59.746780000000001</v>
      </c>
    </row>
    <row r="54" spans="1:13">
      <c r="A54" s="66">
        <v>45</v>
      </c>
      <c r="B54" s="130" t="s">
        <v>233</v>
      </c>
      <c r="C54" s="130">
        <v>182.9</v>
      </c>
      <c r="D54" s="131">
        <v>184.25</v>
      </c>
      <c r="E54" s="131">
        <v>180.7</v>
      </c>
      <c r="F54" s="131">
        <v>178.5</v>
      </c>
      <c r="G54" s="131">
        <v>174.95</v>
      </c>
      <c r="H54" s="131">
        <v>186.45</v>
      </c>
      <c r="I54" s="131">
        <v>190</v>
      </c>
      <c r="J54" s="131">
        <v>192.2</v>
      </c>
      <c r="K54" s="130">
        <v>187.8</v>
      </c>
      <c r="L54" s="130">
        <v>182.05</v>
      </c>
      <c r="M54" s="130">
        <v>31.686769999999999</v>
      </c>
    </row>
    <row r="55" spans="1:13">
      <c r="A55" s="66">
        <v>46</v>
      </c>
      <c r="B55" s="130" t="s">
        <v>674</v>
      </c>
      <c r="C55" s="130">
        <v>74.2</v>
      </c>
      <c r="D55" s="131">
        <v>75.066666666666663</v>
      </c>
      <c r="E55" s="131">
        <v>73.133333333333326</v>
      </c>
      <c r="F55" s="131">
        <v>72.066666666666663</v>
      </c>
      <c r="G55" s="131">
        <v>70.133333333333326</v>
      </c>
      <c r="H55" s="131">
        <v>76.133333333333326</v>
      </c>
      <c r="I55" s="131">
        <v>78.066666666666663</v>
      </c>
      <c r="J55" s="131">
        <v>79.133333333333326</v>
      </c>
      <c r="K55" s="130">
        <v>77</v>
      </c>
      <c r="L55" s="130">
        <v>74</v>
      </c>
      <c r="M55" s="130">
        <v>6.5955199999999996</v>
      </c>
    </row>
    <row r="56" spans="1:13">
      <c r="A56" s="66">
        <v>47</v>
      </c>
      <c r="B56" s="130" t="s">
        <v>55</v>
      </c>
      <c r="C56" s="130">
        <v>1398.85</v>
      </c>
      <c r="D56" s="131">
        <v>1405.3333333333333</v>
      </c>
      <c r="E56" s="131">
        <v>1380.6166666666666</v>
      </c>
      <c r="F56" s="131">
        <v>1362.3833333333332</v>
      </c>
      <c r="G56" s="131">
        <v>1337.6666666666665</v>
      </c>
      <c r="H56" s="131">
        <v>1423.5666666666666</v>
      </c>
      <c r="I56" s="131">
        <v>1448.2833333333333</v>
      </c>
      <c r="J56" s="131">
        <v>1466.5166666666667</v>
      </c>
      <c r="K56" s="130">
        <v>1430.05</v>
      </c>
      <c r="L56" s="130">
        <v>1387.1</v>
      </c>
      <c r="M56" s="130">
        <v>8.6747300000000003</v>
      </c>
    </row>
    <row r="57" spans="1:13">
      <c r="A57" s="66">
        <v>48</v>
      </c>
      <c r="B57" s="130" t="s">
        <v>56</v>
      </c>
      <c r="C57" s="130">
        <v>1069.5</v>
      </c>
      <c r="D57" s="131">
        <v>1078.6666666666667</v>
      </c>
      <c r="E57" s="131">
        <v>1054.8333333333335</v>
      </c>
      <c r="F57" s="131">
        <v>1040.1666666666667</v>
      </c>
      <c r="G57" s="131">
        <v>1016.3333333333335</v>
      </c>
      <c r="H57" s="131">
        <v>1093.3333333333335</v>
      </c>
      <c r="I57" s="131">
        <v>1117.166666666667</v>
      </c>
      <c r="J57" s="131">
        <v>1131.8333333333335</v>
      </c>
      <c r="K57" s="130">
        <v>1102.5</v>
      </c>
      <c r="L57" s="130">
        <v>1064</v>
      </c>
      <c r="M57" s="130">
        <v>6.6013799999999998</v>
      </c>
    </row>
    <row r="58" spans="1:13">
      <c r="A58" s="66">
        <v>49</v>
      </c>
      <c r="B58" s="130" t="s">
        <v>689</v>
      </c>
      <c r="C58" s="130">
        <v>1307.5</v>
      </c>
      <c r="D58" s="131">
        <v>1309.9166666666667</v>
      </c>
      <c r="E58" s="131">
        <v>1294.9833333333336</v>
      </c>
      <c r="F58" s="131">
        <v>1282.4666666666669</v>
      </c>
      <c r="G58" s="131">
        <v>1267.5333333333338</v>
      </c>
      <c r="H58" s="131">
        <v>1322.4333333333334</v>
      </c>
      <c r="I58" s="131">
        <v>1337.3666666666663</v>
      </c>
      <c r="J58" s="131">
        <v>1349.8833333333332</v>
      </c>
      <c r="K58" s="130">
        <v>1324.85</v>
      </c>
      <c r="L58" s="130">
        <v>1297.4000000000001</v>
      </c>
      <c r="M58" s="130">
        <v>1.94191</v>
      </c>
    </row>
    <row r="59" spans="1:13">
      <c r="A59" s="66">
        <v>50</v>
      </c>
      <c r="B59" s="130" t="s">
        <v>57</v>
      </c>
      <c r="C59" s="130">
        <v>621.4</v>
      </c>
      <c r="D59" s="131">
        <v>622.03333333333342</v>
      </c>
      <c r="E59" s="131">
        <v>613.06666666666683</v>
      </c>
      <c r="F59" s="131">
        <v>604.73333333333346</v>
      </c>
      <c r="G59" s="131">
        <v>595.76666666666688</v>
      </c>
      <c r="H59" s="131">
        <v>630.36666666666679</v>
      </c>
      <c r="I59" s="131">
        <v>639.33333333333326</v>
      </c>
      <c r="J59" s="131">
        <v>647.66666666666674</v>
      </c>
      <c r="K59" s="130">
        <v>631</v>
      </c>
      <c r="L59" s="130">
        <v>613.70000000000005</v>
      </c>
      <c r="M59" s="130">
        <v>29.737649999999999</v>
      </c>
    </row>
    <row r="60" spans="1:13">
      <c r="A60" s="66">
        <v>51</v>
      </c>
      <c r="B60" s="130" t="s">
        <v>58</v>
      </c>
      <c r="C60" s="130">
        <v>299.39999999999998</v>
      </c>
      <c r="D60" s="131">
        <v>298.86666666666662</v>
      </c>
      <c r="E60" s="131">
        <v>295.08333333333326</v>
      </c>
      <c r="F60" s="131">
        <v>290.76666666666665</v>
      </c>
      <c r="G60" s="131">
        <v>286.98333333333329</v>
      </c>
      <c r="H60" s="131">
        <v>303.18333333333322</v>
      </c>
      <c r="I60" s="131">
        <v>306.96666666666664</v>
      </c>
      <c r="J60" s="131">
        <v>311.28333333333319</v>
      </c>
      <c r="K60" s="130">
        <v>302.64999999999998</v>
      </c>
      <c r="L60" s="130">
        <v>294.55</v>
      </c>
      <c r="M60" s="130">
        <v>69.198779999999999</v>
      </c>
    </row>
    <row r="61" spans="1:13">
      <c r="A61" s="66">
        <v>52</v>
      </c>
      <c r="B61" s="130" t="s">
        <v>59</v>
      </c>
      <c r="C61" s="130">
        <v>1151</v>
      </c>
      <c r="D61" s="131">
        <v>1152.3666666666666</v>
      </c>
      <c r="E61" s="131">
        <v>1143.8833333333332</v>
      </c>
      <c r="F61" s="131">
        <v>1136.7666666666667</v>
      </c>
      <c r="G61" s="131">
        <v>1128.2833333333333</v>
      </c>
      <c r="H61" s="131">
        <v>1159.4833333333331</v>
      </c>
      <c r="I61" s="131">
        <v>1167.9666666666662</v>
      </c>
      <c r="J61" s="131">
        <v>1175.083333333333</v>
      </c>
      <c r="K61" s="130">
        <v>1160.8499999999999</v>
      </c>
      <c r="L61" s="130">
        <v>1145.25</v>
      </c>
      <c r="M61" s="130">
        <v>2.97309</v>
      </c>
    </row>
    <row r="62" spans="1:13">
      <c r="A62" s="66">
        <v>53</v>
      </c>
      <c r="B62" s="130" t="s">
        <v>196</v>
      </c>
      <c r="C62" s="130">
        <v>1440.4</v>
      </c>
      <c r="D62" s="131">
        <v>1455.8333333333333</v>
      </c>
      <c r="E62" s="131">
        <v>1415.8666666666666</v>
      </c>
      <c r="F62" s="131">
        <v>1391.3333333333333</v>
      </c>
      <c r="G62" s="131">
        <v>1351.3666666666666</v>
      </c>
      <c r="H62" s="131">
        <v>1480.3666666666666</v>
      </c>
      <c r="I62" s="131">
        <v>1520.3333333333333</v>
      </c>
      <c r="J62" s="131">
        <v>1544.8666666666666</v>
      </c>
      <c r="K62" s="130">
        <v>1495.8</v>
      </c>
      <c r="L62" s="130">
        <v>1431.3</v>
      </c>
      <c r="M62" s="130">
        <v>6.34762</v>
      </c>
    </row>
    <row r="63" spans="1:13">
      <c r="A63" s="66">
        <v>54</v>
      </c>
      <c r="B63" s="130" t="s">
        <v>703</v>
      </c>
      <c r="C63" s="130">
        <v>546.1</v>
      </c>
      <c r="D63" s="131">
        <v>552.85</v>
      </c>
      <c r="E63" s="131">
        <v>531.75</v>
      </c>
      <c r="F63" s="131">
        <v>517.4</v>
      </c>
      <c r="G63" s="131">
        <v>496.29999999999995</v>
      </c>
      <c r="H63" s="131">
        <v>567.20000000000005</v>
      </c>
      <c r="I63" s="131">
        <v>588.30000000000018</v>
      </c>
      <c r="J63" s="131">
        <v>602.65000000000009</v>
      </c>
      <c r="K63" s="130">
        <v>573.95000000000005</v>
      </c>
      <c r="L63" s="130">
        <v>538.5</v>
      </c>
      <c r="M63" s="130">
        <v>2.7797999999999998</v>
      </c>
    </row>
    <row r="64" spans="1:13">
      <c r="A64" s="66">
        <v>55</v>
      </c>
      <c r="B64" s="130" t="s">
        <v>194</v>
      </c>
      <c r="C64" s="130">
        <v>1980.75</v>
      </c>
      <c r="D64" s="131">
        <v>1976.5833333333333</v>
      </c>
      <c r="E64" s="131">
        <v>1963.1666666666665</v>
      </c>
      <c r="F64" s="131">
        <v>1945.5833333333333</v>
      </c>
      <c r="G64" s="131">
        <v>1932.1666666666665</v>
      </c>
      <c r="H64" s="131">
        <v>1994.1666666666665</v>
      </c>
      <c r="I64" s="131">
        <v>2007.583333333333</v>
      </c>
      <c r="J64" s="131">
        <v>2025.1666666666665</v>
      </c>
      <c r="K64" s="130">
        <v>1990</v>
      </c>
      <c r="L64" s="130">
        <v>1959</v>
      </c>
      <c r="M64" s="130">
        <v>6.4960000000000004E-2</v>
      </c>
    </row>
    <row r="65" spans="1:13">
      <c r="A65" s="66">
        <v>56</v>
      </c>
      <c r="B65" s="130" t="s">
        <v>715</v>
      </c>
      <c r="C65" s="130">
        <v>237.6</v>
      </c>
      <c r="D65" s="131">
        <v>241.88333333333333</v>
      </c>
      <c r="E65" s="131">
        <v>229.81666666666666</v>
      </c>
      <c r="F65" s="131">
        <v>222.03333333333333</v>
      </c>
      <c r="G65" s="131">
        <v>209.96666666666667</v>
      </c>
      <c r="H65" s="131">
        <v>249.66666666666666</v>
      </c>
      <c r="I65" s="131">
        <v>261.73333333333335</v>
      </c>
      <c r="J65" s="131">
        <v>269.51666666666665</v>
      </c>
      <c r="K65" s="130">
        <v>253.95</v>
      </c>
      <c r="L65" s="130">
        <v>234.1</v>
      </c>
      <c r="M65" s="130">
        <v>36.30836</v>
      </c>
    </row>
    <row r="66" spans="1:13">
      <c r="A66" s="66">
        <v>57</v>
      </c>
      <c r="B66" s="130" t="s">
        <v>354</v>
      </c>
      <c r="C66" s="130">
        <v>911.1</v>
      </c>
      <c r="D66" s="131">
        <v>914.19999999999993</v>
      </c>
      <c r="E66" s="131">
        <v>903.39999999999986</v>
      </c>
      <c r="F66" s="131">
        <v>895.69999999999993</v>
      </c>
      <c r="G66" s="131">
        <v>884.89999999999986</v>
      </c>
      <c r="H66" s="131">
        <v>921.89999999999986</v>
      </c>
      <c r="I66" s="131">
        <v>932.69999999999982</v>
      </c>
      <c r="J66" s="131">
        <v>940.39999999999986</v>
      </c>
      <c r="K66" s="130">
        <v>925</v>
      </c>
      <c r="L66" s="130">
        <v>906.5</v>
      </c>
      <c r="M66" s="130">
        <v>4.8669500000000001</v>
      </c>
    </row>
    <row r="67" spans="1:13">
      <c r="A67" s="66">
        <v>58</v>
      </c>
      <c r="B67" s="130" t="s">
        <v>60</v>
      </c>
      <c r="C67" s="130">
        <v>353.75</v>
      </c>
      <c r="D67" s="131">
        <v>356.75</v>
      </c>
      <c r="E67" s="131">
        <v>349</v>
      </c>
      <c r="F67" s="131">
        <v>344.25</v>
      </c>
      <c r="G67" s="131">
        <v>336.5</v>
      </c>
      <c r="H67" s="131">
        <v>361.5</v>
      </c>
      <c r="I67" s="131">
        <v>369.25</v>
      </c>
      <c r="J67" s="131">
        <v>374</v>
      </c>
      <c r="K67" s="130">
        <v>364.5</v>
      </c>
      <c r="L67" s="130">
        <v>352</v>
      </c>
      <c r="M67" s="130">
        <v>9.9127200000000002</v>
      </c>
    </row>
    <row r="68" spans="1:13">
      <c r="A68" s="66">
        <v>59</v>
      </c>
      <c r="B68" s="130" t="s">
        <v>728</v>
      </c>
      <c r="C68" s="130">
        <v>3003.4</v>
      </c>
      <c r="D68" s="131">
        <v>3003.9666666666667</v>
      </c>
      <c r="E68" s="131">
        <v>2978.4333333333334</v>
      </c>
      <c r="F68" s="131">
        <v>2953.4666666666667</v>
      </c>
      <c r="G68" s="131">
        <v>2927.9333333333334</v>
      </c>
      <c r="H68" s="131">
        <v>3028.9333333333334</v>
      </c>
      <c r="I68" s="131">
        <v>3054.4666666666672</v>
      </c>
      <c r="J68" s="131">
        <v>3079.4333333333334</v>
      </c>
      <c r="K68" s="130">
        <v>3029.5</v>
      </c>
      <c r="L68" s="130">
        <v>2979</v>
      </c>
      <c r="M68" s="130">
        <v>1.86503</v>
      </c>
    </row>
    <row r="69" spans="1:13">
      <c r="A69" s="66">
        <v>60</v>
      </c>
      <c r="B69" s="130" t="s">
        <v>234</v>
      </c>
      <c r="C69" s="130">
        <v>595.79999999999995</v>
      </c>
      <c r="D69" s="131">
        <v>590.35</v>
      </c>
      <c r="E69" s="131">
        <v>576.70000000000005</v>
      </c>
      <c r="F69" s="131">
        <v>557.6</v>
      </c>
      <c r="G69" s="131">
        <v>543.95000000000005</v>
      </c>
      <c r="H69" s="131">
        <v>609.45000000000005</v>
      </c>
      <c r="I69" s="131">
        <v>623.09999999999991</v>
      </c>
      <c r="J69" s="131">
        <v>642.20000000000005</v>
      </c>
      <c r="K69" s="130">
        <v>604</v>
      </c>
      <c r="L69" s="130">
        <v>571.25</v>
      </c>
      <c r="M69" s="130">
        <v>69.742199999999997</v>
      </c>
    </row>
    <row r="70" spans="1:13">
      <c r="A70" s="66">
        <v>61</v>
      </c>
      <c r="B70" s="130" t="s">
        <v>61</v>
      </c>
      <c r="C70" s="130">
        <v>73.55</v>
      </c>
      <c r="D70" s="131">
        <v>73</v>
      </c>
      <c r="E70" s="131">
        <v>72.05</v>
      </c>
      <c r="F70" s="131">
        <v>70.55</v>
      </c>
      <c r="G70" s="131">
        <v>69.599999999999994</v>
      </c>
      <c r="H70" s="131">
        <v>74.5</v>
      </c>
      <c r="I70" s="131">
        <v>75.449999999999989</v>
      </c>
      <c r="J70" s="131">
        <v>76.95</v>
      </c>
      <c r="K70" s="130">
        <v>73.95</v>
      </c>
      <c r="L70" s="130">
        <v>71.5</v>
      </c>
      <c r="M70" s="130">
        <v>132.19345000000001</v>
      </c>
    </row>
    <row r="71" spans="1:13">
      <c r="A71" s="66">
        <v>62</v>
      </c>
      <c r="B71" s="130" t="s">
        <v>62</v>
      </c>
      <c r="C71" s="130">
        <v>1120.3</v>
      </c>
      <c r="D71" s="131">
        <v>1113.8</v>
      </c>
      <c r="E71" s="131">
        <v>1101.5999999999999</v>
      </c>
      <c r="F71" s="131">
        <v>1082.8999999999999</v>
      </c>
      <c r="G71" s="131">
        <v>1070.6999999999998</v>
      </c>
      <c r="H71" s="131">
        <v>1132.5</v>
      </c>
      <c r="I71" s="131">
        <v>1144.7000000000003</v>
      </c>
      <c r="J71" s="131">
        <v>1163.4000000000001</v>
      </c>
      <c r="K71" s="130">
        <v>1126</v>
      </c>
      <c r="L71" s="130">
        <v>1095.0999999999999</v>
      </c>
      <c r="M71" s="130">
        <v>20.15896</v>
      </c>
    </row>
    <row r="72" spans="1:13">
      <c r="A72" s="66">
        <v>63</v>
      </c>
      <c r="B72" s="130" t="s">
        <v>63</v>
      </c>
      <c r="C72" s="130">
        <v>253.6</v>
      </c>
      <c r="D72" s="131">
        <v>255.88333333333335</v>
      </c>
      <c r="E72" s="131">
        <v>250.26666666666671</v>
      </c>
      <c r="F72" s="131">
        <v>246.93333333333337</v>
      </c>
      <c r="G72" s="131">
        <v>241.31666666666672</v>
      </c>
      <c r="H72" s="131">
        <v>259.2166666666667</v>
      </c>
      <c r="I72" s="131">
        <v>264.83333333333331</v>
      </c>
      <c r="J72" s="131">
        <v>268.16666666666669</v>
      </c>
      <c r="K72" s="130">
        <v>261.5</v>
      </c>
      <c r="L72" s="130">
        <v>252.55</v>
      </c>
      <c r="M72" s="130">
        <v>59.215040000000002</v>
      </c>
    </row>
    <row r="73" spans="1:13">
      <c r="A73" s="66">
        <v>64</v>
      </c>
      <c r="B73" s="130" t="s">
        <v>64</v>
      </c>
      <c r="C73" s="130">
        <v>2507.75</v>
      </c>
      <c r="D73" s="131">
        <v>2519.35</v>
      </c>
      <c r="E73" s="131">
        <v>2441.6</v>
      </c>
      <c r="F73" s="131">
        <v>2375.4499999999998</v>
      </c>
      <c r="G73" s="131">
        <v>2297.6999999999998</v>
      </c>
      <c r="H73" s="131">
        <v>2585.5</v>
      </c>
      <c r="I73" s="131">
        <v>2663.25</v>
      </c>
      <c r="J73" s="131">
        <v>2729.4</v>
      </c>
      <c r="K73" s="130">
        <v>2597.1</v>
      </c>
      <c r="L73" s="130">
        <v>2453.1999999999998</v>
      </c>
      <c r="M73" s="130">
        <v>26.520299999999999</v>
      </c>
    </row>
    <row r="74" spans="1:13">
      <c r="A74" s="66">
        <v>65</v>
      </c>
      <c r="B74" s="130" t="s">
        <v>787</v>
      </c>
      <c r="C74" s="130">
        <v>291</v>
      </c>
      <c r="D74" s="131">
        <v>289.83333333333331</v>
      </c>
      <c r="E74" s="131">
        <v>284.66666666666663</v>
      </c>
      <c r="F74" s="131">
        <v>278.33333333333331</v>
      </c>
      <c r="G74" s="131">
        <v>273.16666666666663</v>
      </c>
      <c r="H74" s="131">
        <v>296.16666666666663</v>
      </c>
      <c r="I74" s="131">
        <v>301.33333333333326</v>
      </c>
      <c r="J74" s="131">
        <v>307.66666666666663</v>
      </c>
      <c r="K74" s="130">
        <v>295</v>
      </c>
      <c r="L74" s="130">
        <v>283.5</v>
      </c>
      <c r="M74" s="130">
        <v>17.099920000000001</v>
      </c>
    </row>
    <row r="75" spans="1:13">
      <c r="A75" s="66">
        <v>66</v>
      </c>
      <c r="B75" s="130" t="s">
        <v>65</v>
      </c>
      <c r="C75" s="130">
        <v>26519.4</v>
      </c>
      <c r="D75" s="131">
        <v>26485.816666666666</v>
      </c>
      <c r="E75" s="131">
        <v>26241.633333333331</v>
      </c>
      <c r="F75" s="131">
        <v>25963.866666666665</v>
      </c>
      <c r="G75" s="131">
        <v>25719.683333333331</v>
      </c>
      <c r="H75" s="131">
        <v>26763.583333333332</v>
      </c>
      <c r="I75" s="131">
        <v>27007.766666666666</v>
      </c>
      <c r="J75" s="131">
        <v>27285.533333333333</v>
      </c>
      <c r="K75" s="130">
        <v>26730</v>
      </c>
      <c r="L75" s="130">
        <v>26208.05</v>
      </c>
      <c r="M75" s="130">
        <v>1.7547200000000001</v>
      </c>
    </row>
    <row r="76" spans="1:13">
      <c r="A76" s="66">
        <v>67</v>
      </c>
      <c r="B76" s="130" t="s">
        <v>197</v>
      </c>
      <c r="C76" s="130">
        <v>1202.45</v>
      </c>
      <c r="D76" s="131">
        <v>1204.75</v>
      </c>
      <c r="E76" s="131">
        <v>1171.5</v>
      </c>
      <c r="F76" s="131">
        <v>1140.55</v>
      </c>
      <c r="G76" s="131">
        <v>1107.3</v>
      </c>
      <c r="H76" s="131">
        <v>1235.7</v>
      </c>
      <c r="I76" s="131">
        <v>1268.95</v>
      </c>
      <c r="J76" s="131">
        <v>1299.9000000000001</v>
      </c>
      <c r="K76" s="130">
        <v>1238</v>
      </c>
      <c r="L76" s="130">
        <v>1173.8</v>
      </c>
      <c r="M76" s="130">
        <v>0.85270000000000001</v>
      </c>
    </row>
    <row r="77" spans="1:13">
      <c r="A77" s="66">
        <v>68</v>
      </c>
      <c r="B77" s="130" t="s">
        <v>2300</v>
      </c>
      <c r="C77" s="130">
        <v>1233.8499999999999</v>
      </c>
      <c r="D77" s="131">
        <v>1235.6499999999999</v>
      </c>
      <c r="E77" s="131">
        <v>1216.2999999999997</v>
      </c>
      <c r="F77" s="131">
        <v>1198.7499999999998</v>
      </c>
      <c r="G77" s="131">
        <v>1179.3999999999996</v>
      </c>
      <c r="H77" s="131">
        <v>1253.1999999999998</v>
      </c>
      <c r="I77" s="131">
        <v>1272.5499999999997</v>
      </c>
      <c r="J77" s="131">
        <v>1290.0999999999999</v>
      </c>
      <c r="K77" s="130">
        <v>1255</v>
      </c>
      <c r="L77" s="130">
        <v>1218.0999999999999</v>
      </c>
      <c r="M77" s="130">
        <v>0.20727999999999999</v>
      </c>
    </row>
    <row r="78" spans="1:13">
      <c r="A78" s="66">
        <v>69</v>
      </c>
      <c r="B78" s="130" t="s">
        <v>66</v>
      </c>
      <c r="C78" s="130">
        <v>173.7</v>
      </c>
      <c r="D78" s="131">
        <v>174.9</v>
      </c>
      <c r="E78" s="131">
        <v>171.5</v>
      </c>
      <c r="F78" s="131">
        <v>169.29999999999998</v>
      </c>
      <c r="G78" s="131">
        <v>165.89999999999998</v>
      </c>
      <c r="H78" s="131">
        <v>177.10000000000002</v>
      </c>
      <c r="I78" s="131">
        <v>180.50000000000006</v>
      </c>
      <c r="J78" s="131">
        <v>182.70000000000005</v>
      </c>
      <c r="K78" s="130">
        <v>178.3</v>
      </c>
      <c r="L78" s="130">
        <v>172.7</v>
      </c>
      <c r="M78" s="130">
        <v>35.521509999999999</v>
      </c>
    </row>
    <row r="79" spans="1:13">
      <c r="A79" s="66">
        <v>70</v>
      </c>
      <c r="B79" s="130" t="s">
        <v>67</v>
      </c>
      <c r="C79" s="130">
        <v>227.1</v>
      </c>
      <c r="D79" s="131">
        <v>229.76666666666665</v>
      </c>
      <c r="E79" s="131">
        <v>222.33333333333331</v>
      </c>
      <c r="F79" s="131">
        <v>217.56666666666666</v>
      </c>
      <c r="G79" s="131">
        <v>210.13333333333333</v>
      </c>
      <c r="H79" s="131">
        <v>234.5333333333333</v>
      </c>
      <c r="I79" s="131">
        <v>241.96666666666664</v>
      </c>
      <c r="J79" s="131">
        <v>246.73333333333329</v>
      </c>
      <c r="K79" s="130">
        <v>237.2</v>
      </c>
      <c r="L79" s="130">
        <v>225</v>
      </c>
      <c r="M79" s="130">
        <v>40.15072</v>
      </c>
    </row>
    <row r="80" spans="1:13">
      <c r="A80" s="66">
        <v>71</v>
      </c>
      <c r="B80" s="130" t="s">
        <v>68</v>
      </c>
      <c r="C80" s="130">
        <v>101.15</v>
      </c>
      <c r="D80" s="131">
        <v>101.89999999999999</v>
      </c>
      <c r="E80" s="131">
        <v>99.999999999999986</v>
      </c>
      <c r="F80" s="131">
        <v>98.85</v>
      </c>
      <c r="G80" s="131">
        <v>96.949999999999989</v>
      </c>
      <c r="H80" s="131">
        <v>103.04999999999998</v>
      </c>
      <c r="I80" s="131">
        <v>104.94999999999999</v>
      </c>
      <c r="J80" s="131">
        <v>106.09999999999998</v>
      </c>
      <c r="K80" s="130">
        <v>103.8</v>
      </c>
      <c r="L80" s="130">
        <v>100.75</v>
      </c>
      <c r="M80" s="130">
        <v>81.968410000000006</v>
      </c>
    </row>
    <row r="81" spans="1:13">
      <c r="A81" s="66">
        <v>72</v>
      </c>
      <c r="B81" s="130" t="s">
        <v>858</v>
      </c>
      <c r="C81" s="130">
        <v>157.30000000000001</v>
      </c>
      <c r="D81" s="131">
        <v>156.26666666666668</v>
      </c>
      <c r="E81" s="131">
        <v>154.03333333333336</v>
      </c>
      <c r="F81" s="131">
        <v>150.76666666666668</v>
      </c>
      <c r="G81" s="131">
        <v>148.53333333333336</v>
      </c>
      <c r="H81" s="131">
        <v>159.53333333333336</v>
      </c>
      <c r="I81" s="131">
        <v>161.76666666666665</v>
      </c>
      <c r="J81" s="131">
        <v>165.03333333333336</v>
      </c>
      <c r="K81" s="130">
        <v>158.5</v>
      </c>
      <c r="L81" s="130">
        <v>153</v>
      </c>
      <c r="M81" s="130">
        <v>74.985159999999993</v>
      </c>
    </row>
    <row r="82" spans="1:13">
      <c r="A82" s="66">
        <v>73</v>
      </c>
      <c r="B82" s="130" t="s">
        <v>69</v>
      </c>
      <c r="C82" s="130">
        <v>493.75</v>
      </c>
      <c r="D82" s="131">
        <v>490.7166666666667</v>
      </c>
      <c r="E82" s="131">
        <v>482.43333333333339</v>
      </c>
      <c r="F82" s="131">
        <v>471.11666666666667</v>
      </c>
      <c r="G82" s="131">
        <v>462.83333333333337</v>
      </c>
      <c r="H82" s="131">
        <v>502.03333333333342</v>
      </c>
      <c r="I82" s="131">
        <v>510.31666666666672</v>
      </c>
      <c r="J82" s="131">
        <v>521.63333333333344</v>
      </c>
      <c r="K82" s="130">
        <v>499</v>
      </c>
      <c r="L82" s="130">
        <v>479.4</v>
      </c>
      <c r="M82" s="130">
        <v>111.90752999999999</v>
      </c>
    </row>
    <row r="83" spans="1:13">
      <c r="A83" s="66">
        <v>74</v>
      </c>
      <c r="B83" s="130" t="s">
        <v>905</v>
      </c>
      <c r="C83" s="130">
        <v>2466.6999999999998</v>
      </c>
      <c r="D83" s="131">
        <v>2461.5666666666666</v>
      </c>
      <c r="E83" s="131">
        <v>2445.1333333333332</v>
      </c>
      <c r="F83" s="131">
        <v>2423.5666666666666</v>
      </c>
      <c r="G83" s="131">
        <v>2407.1333333333332</v>
      </c>
      <c r="H83" s="131">
        <v>2483.1333333333332</v>
      </c>
      <c r="I83" s="131">
        <v>2499.5666666666666</v>
      </c>
      <c r="J83" s="131">
        <v>2521.1333333333332</v>
      </c>
      <c r="K83" s="130">
        <v>2478</v>
      </c>
      <c r="L83" s="130">
        <v>2440</v>
      </c>
      <c r="M83" s="130">
        <v>0.13345000000000001</v>
      </c>
    </row>
    <row r="84" spans="1:13">
      <c r="A84" s="66">
        <v>75</v>
      </c>
      <c r="B84" s="130" t="s">
        <v>70</v>
      </c>
      <c r="C84" s="130">
        <v>634.25</v>
      </c>
      <c r="D84" s="131">
        <v>637.13333333333333</v>
      </c>
      <c r="E84" s="131">
        <v>627.26666666666665</v>
      </c>
      <c r="F84" s="131">
        <v>620.2833333333333</v>
      </c>
      <c r="G84" s="131">
        <v>610.41666666666663</v>
      </c>
      <c r="H84" s="131">
        <v>644.11666666666667</v>
      </c>
      <c r="I84" s="131">
        <v>653.98333333333323</v>
      </c>
      <c r="J84" s="131">
        <v>660.9666666666667</v>
      </c>
      <c r="K84" s="130">
        <v>647</v>
      </c>
      <c r="L84" s="130">
        <v>630.15</v>
      </c>
      <c r="M84" s="130">
        <v>18.22288</v>
      </c>
    </row>
    <row r="85" spans="1:13">
      <c r="A85" s="66">
        <v>76</v>
      </c>
      <c r="B85" s="130" t="s">
        <v>71</v>
      </c>
      <c r="C85" s="130">
        <v>22.75</v>
      </c>
      <c r="D85" s="131">
        <v>22.833333333333332</v>
      </c>
      <c r="E85" s="131">
        <v>22.266666666666666</v>
      </c>
      <c r="F85" s="131">
        <v>21.783333333333335</v>
      </c>
      <c r="G85" s="131">
        <v>21.216666666666669</v>
      </c>
      <c r="H85" s="131">
        <v>23.316666666666663</v>
      </c>
      <c r="I85" s="131">
        <v>23.883333333333333</v>
      </c>
      <c r="J85" s="131">
        <v>24.36666666666666</v>
      </c>
      <c r="K85" s="130">
        <v>23.4</v>
      </c>
      <c r="L85" s="130">
        <v>22.35</v>
      </c>
      <c r="M85" s="130">
        <v>558.49464999999998</v>
      </c>
    </row>
    <row r="86" spans="1:13">
      <c r="A86" s="66">
        <v>77</v>
      </c>
      <c r="B86" s="130" t="s">
        <v>350</v>
      </c>
      <c r="C86" s="130">
        <v>1075</v>
      </c>
      <c r="D86" s="131">
        <v>1088.3833333333334</v>
      </c>
      <c r="E86" s="131">
        <v>1050.7166666666669</v>
      </c>
      <c r="F86" s="131">
        <v>1026.4333333333334</v>
      </c>
      <c r="G86" s="131">
        <v>988.76666666666688</v>
      </c>
      <c r="H86" s="131">
        <v>1112.666666666667</v>
      </c>
      <c r="I86" s="131">
        <v>1150.3333333333335</v>
      </c>
      <c r="J86" s="131">
        <v>1174.616666666667</v>
      </c>
      <c r="K86" s="130">
        <v>1126.05</v>
      </c>
      <c r="L86" s="130">
        <v>1064.0999999999999</v>
      </c>
      <c r="M86" s="130">
        <v>11.06813</v>
      </c>
    </row>
    <row r="87" spans="1:13">
      <c r="A87" s="66">
        <v>78</v>
      </c>
      <c r="B87" s="130" t="s">
        <v>72</v>
      </c>
      <c r="C87" s="130">
        <v>620.04999999999995</v>
      </c>
      <c r="D87" s="131">
        <v>622.48333333333323</v>
      </c>
      <c r="E87" s="131">
        <v>612.56666666666649</v>
      </c>
      <c r="F87" s="131">
        <v>605.08333333333326</v>
      </c>
      <c r="G87" s="131">
        <v>595.16666666666652</v>
      </c>
      <c r="H87" s="131">
        <v>629.96666666666647</v>
      </c>
      <c r="I87" s="131">
        <v>639.88333333333321</v>
      </c>
      <c r="J87" s="131">
        <v>647.36666666666645</v>
      </c>
      <c r="K87" s="130">
        <v>632.4</v>
      </c>
      <c r="L87" s="130">
        <v>615</v>
      </c>
      <c r="M87" s="130">
        <v>5.5018000000000002</v>
      </c>
    </row>
    <row r="88" spans="1:13">
      <c r="A88" s="66">
        <v>79</v>
      </c>
      <c r="B88" s="130" t="s">
        <v>318</v>
      </c>
      <c r="C88" s="130">
        <v>152.35</v>
      </c>
      <c r="D88" s="131">
        <v>151.58333333333334</v>
      </c>
      <c r="E88" s="131">
        <v>149.36666666666667</v>
      </c>
      <c r="F88" s="131">
        <v>146.38333333333333</v>
      </c>
      <c r="G88" s="131">
        <v>144.16666666666666</v>
      </c>
      <c r="H88" s="131">
        <v>154.56666666666669</v>
      </c>
      <c r="I88" s="131">
        <v>156.78333333333333</v>
      </c>
      <c r="J88" s="131">
        <v>159.76666666666671</v>
      </c>
      <c r="K88" s="130">
        <v>153.80000000000001</v>
      </c>
      <c r="L88" s="130">
        <v>148.6</v>
      </c>
      <c r="M88" s="130">
        <v>4.0649499999999996</v>
      </c>
    </row>
    <row r="89" spans="1:13">
      <c r="A89" s="66">
        <v>80</v>
      </c>
      <c r="B89" s="130" t="s">
        <v>73</v>
      </c>
      <c r="C89" s="130">
        <v>1193</v>
      </c>
      <c r="D89" s="131">
        <v>1196.25</v>
      </c>
      <c r="E89" s="131">
        <v>1180.6500000000001</v>
      </c>
      <c r="F89" s="131">
        <v>1168.3000000000002</v>
      </c>
      <c r="G89" s="131">
        <v>1152.7000000000003</v>
      </c>
      <c r="H89" s="131">
        <v>1208.5999999999999</v>
      </c>
      <c r="I89" s="131">
        <v>1224.1999999999998</v>
      </c>
      <c r="J89" s="131">
        <v>1236.5499999999997</v>
      </c>
      <c r="K89" s="130">
        <v>1211.8499999999999</v>
      </c>
      <c r="L89" s="130">
        <v>1183.9000000000001</v>
      </c>
      <c r="M89" s="130">
        <v>8.8642900000000004</v>
      </c>
    </row>
    <row r="90" spans="1:13">
      <c r="A90" s="66">
        <v>81</v>
      </c>
      <c r="B90" s="130" t="s">
        <v>944</v>
      </c>
      <c r="C90" s="130">
        <v>593.04999999999995</v>
      </c>
      <c r="D90" s="131">
        <v>585.86666666666667</v>
      </c>
      <c r="E90" s="131">
        <v>570.23333333333335</v>
      </c>
      <c r="F90" s="131">
        <v>547.41666666666663</v>
      </c>
      <c r="G90" s="131">
        <v>531.7833333333333</v>
      </c>
      <c r="H90" s="131">
        <v>608.68333333333339</v>
      </c>
      <c r="I90" s="131">
        <v>624.31666666666683</v>
      </c>
      <c r="J90" s="131">
        <v>647.13333333333344</v>
      </c>
      <c r="K90" s="130">
        <v>601.5</v>
      </c>
      <c r="L90" s="130">
        <v>563.04999999999995</v>
      </c>
      <c r="M90" s="130">
        <v>11.280720000000001</v>
      </c>
    </row>
    <row r="91" spans="1:13">
      <c r="A91" s="66">
        <v>82</v>
      </c>
      <c r="B91" s="130" t="s">
        <v>182</v>
      </c>
      <c r="C91" s="130">
        <v>6477.05</v>
      </c>
      <c r="D91" s="131">
        <v>6511.3833333333341</v>
      </c>
      <c r="E91" s="131">
        <v>6365.6166666666686</v>
      </c>
      <c r="F91" s="131">
        <v>6254.1833333333343</v>
      </c>
      <c r="G91" s="131">
        <v>6108.4166666666688</v>
      </c>
      <c r="H91" s="131">
        <v>6622.8166666666684</v>
      </c>
      <c r="I91" s="131">
        <v>6768.583333333333</v>
      </c>
      <c r="J91" s="131">
        <v>6880.0166666666682</v>
      </c>
      <c r="K91" s="130">
        <v>6657.15</v>
      </c>
      <c r="L91" s="130">
        <v>6399.95</v>
      </c>
      <c r="M91" s="130">
        <v>0.19864000000000001</v>
      </c>
    </row>
    <row r="92" spans="1:13">
      <c r="A92" s="66">
        <v>83</v>
      </c>
      <c r="B92" s="130" t="s">
        <v>199</v>
      </c>
      <c r="C92" s="130">
        <v>208</v>
      </c>
      <c r="D92" s="131">
        <v>208.43333333333331</v>
      </c>
      <c r="E92" s="131">
        <v>206.56666666666661</v>
      </c>
      <c r="F92" s="131">
        <v>205.1333333333333</v>
      </c>
      <c r="G92" s="131">
        <v>203.26666666666659</v>
      </c>
      <c r="H92" s="131">
        <v>209.86666666666662</v>
      </c>
      <c r="I92" s="131">
        <v>211.73333333333335</v>
      </c>
      <c r="J92" s="131">
        <v>213.16666666666663</v>
      </c>
      <c r="K92" s="130">
        <v>210.3</v>
      </c>
      <c r="L92" s="130">
        <v>207</v>
      </c>
      <c r="M92" s="130">
        <v>1.4533</v>
      </c>
    </row>
    <row r="93" spans="1:13">
      <c r="A93" s="66">
        <v>84</v>
      </c>
      <c r="B93" s="130" t="s">
        <v>74</v>
      </c>
      <c r="C93" s="130">
        <v>580.54999999999995</v>
      </c>
      <c r="D93" s="131">
        <v>581.61666666666667</v>
      </c>
      <c r="E93" s="131">
        <v>572.73333333333335</v>
      </c>
      <c r="F93" s="131">
        <v>564.91666666666663</v>
      </c>
      <c r="G93" s="131">
        <v>556.0333333333333</v>
      </c>
      <c r="H93" s="131">
        <v>589.43333333333339</v>
      </c>
      <c r="I93" s="131">
        <v>598.31666666666683</v>
      </c>
      <c r="J93" s="131">
        <v>606.13333333333344</v>
      </c>
      <c r="K93" s="130">
        <v>590.5</v>
      </c>
      <c r="L93" s="130">
        <v>573.79999999999995</v>
      </c>
      <c r="M93" s="130">
        <v>21.217320000000001</v>
      </c>
    </row>
    <row r="94" spans="1:13">
      <c r="A94" s="66">
        <v>85</v>
      </c>
      <c r="B94" s="130" t="s">
        <v>75</v>
      </c>
      <c r="C94" s="130">
        <v>1009.55</v>
      </c>
      <c r="D94" s="131">
        <v>1006.5333333333333</v>
      </c>
      <c r="E94" s="131">
        <v>993.06666666666661</v>
      </c>
      <c r="F94" s="131">
        <v>976.58333333333326</v>
      </c>
      <c r="G94" s="131">
        <v>963.11666666666656</v>
      </c>
      <c r="H94" s="131">
        <v>1023.0166666666667</v>
      </c>
      <c r="I94" s="131">
        <v>1036.4833333333333</v>
      </c>
      <c r="J94" s="131">
        <v>1052.9666666666667</v>
      </c>
      <c r="K94" s="130">
        <v>1020</v>
      </c>
      <c r="L94" s="130">
        <v>990.05</v>
      </c>
      <c r="M94" s="130">
        <v>26.537269999999999</v>
      </c>
    </row>
    <row r="95" spans="1:13">
      <c r="A95" s="66">
        <v>86</v>
      </c>
      <c r="B95" s="130" t="s">
        <v>76</v>
      </c>
      <c r="C95" s="130">
        <v>1908.3</v>
      </c>
      <c r="D95" s="131">
        <v>1904.7666666666667</v>
      </c>
      <c r="E95" s="131">
        <v>1887.0333333333333</v>
      </c>
      <c r="F95" s="131">
        <v>1865.7666666666667</v>
      </c>
      <c r="G95" s="131">
        <v>1848.0333333333333</v>
      </c>
      <c r="H95" s="131">
        <v>1926.0333333333333</v>
      </c>
      <c r="I95" s="131">
        <v>1943.7666666666664</v>
      </c>
      <c r="J95" s="131">
        <v>1965.0333333333333</v>
      </c>
      <c r="K95" s="130">
        <v>1922.5</v>
      </c>
      <c r="L95" s="130">
        <v>1883.5</v>
      </c>
      <c r="M95" s="130">
        <v>46.222810000000003</v>
      </c>
    </row>
    <row r="96" spans="1:13">
      <c r="A96" s="66">
        <v>87</v>
      </c>
      <c r="B96" s="130" t="s">
        <v>77</v>
      </c>
      <c r="C96" s="130">
        <v>1974.95</v>
      </c>
      <c r="D96" s="131">
        <v>1968.4833333333333</v>
      </c>
      <c r="E96" s="131">
        <v>1956.9666666666667</v>
      </c>
      <c r="F96" s="131">
        <v>1938.9833333333333</v>
      </c>
      <c r="G96" s="131">
        <v>1927.4666666666667</v>
      </c>
      <c r="H96" s="131">
        <v>1986.4666666666667</v>
      </c>
      <c r="I96" s="131">
        <v>1997.9833333333336</v>
      </c>
      <c r="J96" s="131">
        <v>2015.9666666666667</v>
      </c>
      <c r="K96" s="130">
        <v>1980</v>
      </c>
      <c r="L96" s="130">
        <v>1950.5</v>
      </c>
      <c r="M96" s="130">
        <v>21.809170000000002</v>
      </c>
    </row>
    <row r="97" spans="1:13">
      <c r="A97" s="66">
        <v>88</v>
      </c>
      <c r="B97" s="130" t="s">
        <v>79</v>
      </c>
      <c r="C97" s="130">
        <v>3571.2</v>
      </c>
      <c r="D97" s="131">
        <v>3597.3666666666668</v>
      </c>
      <c r="E97" s="131">
        <v>3534.8333333333335</v>
      </c>
      <c r="F97" s="131">
        <v>3498.4666666666667</v>
      </c>
      <c r="G97" s="131">
        <v>3435.9333333333334</v>
      </c>
      <c r="H97" s="131">
        <v>3633.7333333333336</v>
      </c>
      <c r="I97" s="131">
        <v>3696.2666666666664</v>
      </c>
      <c r="J97" s="131">
        <v>3732.6333333333337</v>
      </c>
      <c r="K97" s="130">
        <v>3659.9</v>
      </c>
      <c r="L97" s="130">
        <v>3561</v>
      </c>
      <c r="M97" s="130">
        <v>4.8783599999999998</v>
      </c>
    </row>
    <row r="98" spans="1:13">
      <c r="A98" s="66">
        <v>89</v>
      </c>
      <c r="B98" s="130" t="s">
        <v>80</v>
      </c>
      <c r="C98" s="130">
        <v>381.35</v>
      </c>
      <c r="D98" s="131">
        <v>383.43333333333339</v>
      </c>
      <c r="E98" s="131">
        <v>375.06666666666678</v>
      </c>
      <c r="F98" s="131">
        <v>368.78333333333336</v>
      </c>
      <c r="G98" s="131">
        <v>360.41666666666674</v>
      </c>
      <c r="H98" s="131">
        <v>389.71666666666681</v>
      </c>
      <c r="I98" s="131">
        <v>398.08333333333337</v>
      </c>
      <c r="J98" s="131">
        <v>404.36666666666684</v>
      </c>
      <c r="K98" s="130">
        <v>391.8</v>
      </c>
      <c r="L98" s="130">
        <v>377.15</v>
      </c>
      <c r="M98" s="130">
        <v>22.208459999999999</v>
      </c>
    </row>
    <row r="99" spans="1:13">
      <c r="A99" s="66">
        <v>90</v>
      </c>
      <c r="B99" s="130" t="s">
        <v>81</v>
      </c>
      <c r="C99" s="130">
        <v>258.95</v>
      </c>
      <c r="D99" s="131">
        <v>260.73333333333329</v>
      </c>
      <c r="E99" s="131">
        <v>254.61666666666656</v>
      </c>
      <c r="F99" s="131">
        <v>250.28333333333325</v>
      </c>
      <c r="G99" s="131">
        <v>244.16666666666652</v>
      </c>
      <c r="H99" s="131">
        <v>265.06666666666661</v>
      </c>
      <c r="I99" s="131">
        <v>271.18333333333328</v>
      </c>
      <c r="J99" s="131">
        <v>275.51666666666665</v>
      </c>
      <c r="K99" s="130">
        <v>266.85000000000002</v>
      </c>
      <c r="L99" s="130">
        <v>256.39999999999998</v>
      </c>
      <c r="M99" s="130">
        <v>152.54979</v>
      </c>
    </row>
    <row r="100" spans="1:13">
      <c r="A100" s="66">
        <v>91</v>
      </c>
      <c r="B100" s="130" t="s">
        <v>82</v>
      </c>
      <c r="C100" s="130">
        <v>384.15</v>
      </c>
      <c r="D100" s="131">
        <v>387.48333333333335</v>
      </c>
      <c r="E100" s="131">
        <v>379.11666666666667</v>
      </c>
      <c r="F100" s="131">
        <v>374.08333333333331</v>
      </c>
      <c r="G100" s="131">
        <v>365.71666666666664</v>
      </c>
      <c r="H100" s="131">
        <v>392.51666666666671</v>
      </c>
      <c r="I100" s="131">
        <v>400.88333333333338</v>
      </c>
      <c r="J100" s="131">
        <v>405.91666666666674</v>
      </c>
      <c r="K100" s="130">
        <v>395.85</v>
      </c>
      <c r="L100" s="130">
        <v>382.45</v>
      </c>
      <c r="M100" s="130">
        <v>87.400130000000004</v>
      </c>
    </row>
    <row r="101" spans="1:13">
      <c r="A101" s="66">
        <v>92</v>
      </c>
      <c r="B101" s="130" t="s">
        <v>83</v>
      </c>
      <c r="C101" s="130">
        <v>1372.75</v>
      </c>
      <c r="D101" s="131">
        <v>1370.1000000000001</v>
      </c>
      <c r="E101" s="131">
        <v>1362.2000000000003</v>
      </c>
      <c r="F101" s="131">
        <v>1351.65</v>
      </c>
      <c r="G101" s="131">
        <v>1343.7500000000002</v>
      </c>
      <c r="H101" s="131">
        <v>1380.6500000000003</v>
      </c>
      <c r="I101" s="131">
        <v>1388.5500000000004</v>
      </c>
      <c r="J101" s="131">
        <v>1399.1000000000004</v>
      </c>
      <c r="K101" s="130">
        <v>1378</v>
      </c>
      <c r="L101" s="130">
        <v>1359.55</v>
      </c>
      <c r="M101" s="130">
        <v>21.258939999999999</v>
      </c>
    </row>
    <row r="102" spans="1:13">
      <c r="A102" s="66">
        <v>93</v>
      </c>
      <c r="B102" s="130" t="s">
        <v>84</v>
      </c>
      <c r="C102" s="130">
        <v>298.55</v>
      </c>
      <c r="D102" s="131">
        <v>298.14999999999998</v>
      </c>
      <c r="E102" s="131">
        <v>295.29999999999995</v>
      </c>
      <c r="F102" s="131">
        <v>292.04999999999995</v>
      </c>
      <c r="G102" s="131">
        <v>289.19999999999993</v>
      </c>
      <c r="H102" s="131">
        <v>301.39999999999998</v>
      </c>
      <c r="I102" s="131">
        <v>304.25</v>
      </c>
      <c r="J102" s="131">
        <v>307.5</v>
      </c>
      <c r="K102" s="130">
        <v>301</v>
      </c>
      <c r="L102" s="130">
        <v>294.89999999999998</v>
      </c>
      <c r="M102" s="130">
        <v>37.276719999999997</v>
      </c>
    </row>
    <row r="103" spans="1:13">
      <c r="A103" s="66">
        <v>94</v>
      </c>
      <c r="B103" s="130" t="s">
        <v>86</v>
      </c>
      <c r="C103" s="130">
        <v>1394</v>
      </c>
      <c r="D103" s="131">
        <v>1382.1666666666667</v>
      </c>
      <c r="E103" s="131">
        <v>1359.8833333333334</v>
      </c>
      <c r="F103" s="131">
        <v>1325.7666666666667</v>
      </c>
      <c r="G103" s="131">
        <v>1303.4833333333333</v>
      </c>
      <c r="H103" s="131">
        <v>1416.2833333333335</v>
      </c>
      <c r="I103" s="131">
        <v>1438.5666666666668</v>
      </c>
      <c r="J103" s="131">
        <v>1472.6833333333336</v>
      </c>
      <c r="K103" s="130">
        <v>1404.45</v>
      </c>
      <c r="L103" s="130">
        <v>1348.05</v>
      </c>
      <c r="M103" s="130">
        <v>32.642989999999998</v>
      </c>
    </row>
    <row r="104" spans="1:13">
      <c r="A104" s="66">
        <v>95</v>
      </c>
      <c r="B104" s="130" t="s">
        <v>87</v>
      </c>
      <c r="C104" s="130">
        <v>360.8</v>
      </c>
      <c r="D104" s="131">
        <v>358.76666666666665</v>
      </c>
      <c r="E104" s="131">
        <v>352.73333333333329</v>
      </c>
      <c r="F104" s="131">
        <v>344.66666666666663</v>
      </c>
      <c r="G104" s="131">
        <v>338.63333333333327</v>
      </c>
      <c r="H104" s="131">
        <v>366.83333333333331</v>
      </c>
      <c r="I104" s="131">
        <v>372.86666666666662</v>
      </c>
      <c r="J104" s="131">
        <v>380.93333333333334</v>
      </c>
      <c r="K104" s="130">
        <v>364.8</v>
      </c>
      <c r="L104" s="130">
        <v>350.7</v>
      </c>
      <c r="M104" s="130">
        <v>301.83654999999999</v>
      </c>
    </row>
    <row r="105" spans="1:13">
      <c r="A105" s="66">
        <v>96</v>
      </c>
      <c r="B105" s="130" t="s">
        <v>2288</v>
      </c>
      <c r="C105" s="130">
        <v>429.9</v>
      </c>
      <c r="D105" s="131">
        <v>431.68333333333339</v>
      </c>
      <c r="E105" s="131">
        <v>424.56666666666678</v>
      </c>
      <c r="F105" s="131">
        <v>419.23333333333341</v>
      </c>
      <c r="G105" s="131">
        <v>412.11666666666679</v>
      </c>
      <c r="H105" s="131">
        <v>437.01666666666677</v>
      </c>
      <c r="I105" s="131">
        <v>444.13333333333333</v>
      </c>
      <c r="J105" s="131">
        <v>449.46666666666675</v>
      </c>
      <c r="K105" s="130">
        <v>438.8</v>
      </c>
      <c r="L105" s="130">
        <v>426.35</v>
      </c>
      <c r="M105" s="130">
        <v>48.906739999999999</v>
      </c>
    </row>
    <row r="106" spans="1:13">
      <c r="A106" s="66">
        <v>97</v>
      </c>
      <c r="B106" s="130" t="s">
        <v>88</v>
      </c>
      <c r="C106" s="130">
        <v>65.099999999999994</v>
      </c>
      <c r="D106" s="131">
        <v>66.483333333333334</v>
      </c>
      <c r="E106" s="131">
        <v>62.966666666666669</v>
      </c>
      <c r="F106" s="131">
        <v>60.833333333333329</v>
      </c>
      <c r="G106" s="131">
        <v>57.316666666666663</v>
      </c>
      <c r="H106" s="131">
        <v>68.616666666666674</v>
      </c>
      <c r="I106" s="131">
        <v>72.133333333333354</v>
      </c>
      <c r="J106" s="131">
        <v>74.26666666666668</v>
      </c>
      <c r="K106" s="130">
        <v>70</v>
      </c>
      <c r="L106" s="130">
        <v>64.349999999999994</v>
      </c>
      <c r="M106" s="130">
        <v>459.39715000000001</v>
      </c>
    </row>
    <row r="107" spans="1:13">
      <c r="A107" s="66">
        <v>98</v>
      </c>
      <c r="B107" s="130" t="s">
        <v>89</v>
      </c>
      <c r="C107" s="130">
        <v>95.1</v>
      </c>
      <c r="D107" s="131">
        <v>94.75</v>
      </c>
      <c r="E107" s="131">
        <v>92.05</v>
      </c>
      <c r="F107" s="131">
        <v>89</v>
      </c>
      <c r="G107" s="131">
        <v>86.3</v>
      </c>
      <c r="H107" s="131">
        <v>97.8</v>
      </c>
      <c r="I107" s="131">
        <v>100.49999999999999</v>
      </c>
      <c r="J107" s="131">
        <v>103.55</v>
      </c>
      <c r="K107" s="130">
        <v>97.45</v>
      </c>
      <c r="L107" s="130">
        <v>91.7</v>
      </c>
      <c r="M107" s="130">
        <v>253.95317</v>
      </c>
    </row>
    <row r="108" spans="1:13">
      <c r="A108" s="66">
        <v>99</v>
      </c>
      <c r="B108" s="130" t="s">
        <v>90</v>
      </c>
      <c r="C108" s="130">
        <v>56.6</v>
      </c>
      <c r="D108" s="131">
        <v>57.1</v>
      </c>
      <c r="E108" s="131">
        <v>55.75</v>
      </c>
      <c r="F108" s="131">
        <v>54.9</v>
      </c>
      <c r="G108" s="131">
        <v>53.55</v>
      </c>
      <c r="H108" s="131">
        <v>57.95</v>
      </c>
      <c r="I108" s="131">
        <v>59.300000000000011</v>
      </c>
      <c r="J108" s="131">
        <v>60.150000000000006</v>
      </c>
      <c r="K108" s="130">
        <v>58.45</v>
      </c>
      <c r="L108" s="130">
        <v>56.25</v>
      </c>
      <c r="M108" s="130">
        <v>290.61223000000001</v>
      </c>
    </row>
    <row r="109" spans="1:13">
      <c r="A109" s="66">
        <v>100</v>
      </c>
      <c r="B109" s="130" t="s">
        <v>1048</v>
      </c>
      <c r="C109" s="130">
        <v>58.2</v>
      </c>
      <c r="D109" s="131">
        <v>58.550000000000004</v>
      </c>
      <c r="E109" s="131">
        <v>57.600000000000009</v>
      </c>
      <c r="F109" s="131">
        <v>57.000000000000007</v>
      </c>
      <c r="G109" s="131">
        <v>56.050000000000011</v>
      </c>
      <c r="H109" s="131">
        <v>59.150000000000006</v>
      </c>
      <c r="I109" s="131">
        <v>60.100000000000009</v>
      </c>
      <c r="J109" s="131">
        <v>60.7</v>
      </c>
      <c r="K109" s="130">
        <v>59.5</v>
      </c>
      <c r="L109" s="130">
        <v>57.95</v>
      </c>
      <c r="M109" s="130">
        <v>120.0896</v>
      </c>
    </row>
    <row r="110" spans="1:13">
      <c r="A110" s="66">
        <v>101</v>
      </c>
      <c r="B110" s="130" t="s">
        <v>92</v>
      </c>
      <c r="C110" s="130">
        <v>307.3</v>
      </c>
      <c r="D110" s="131">
        <v>309.78333333333336</v>
      </c>
      <c r="E110" s="131">
        <v>303.61666666666673</v>
      </c>
      <c r="F110" s="131">
        <v>299.93333333333339</v>
      </c>
      <c r="G110" s="131">
        <v>293.76666666666677</v>
      </c>
      <c r="H110" s="131">
        <v>313.4666666666667</v>
      </c>
      <c r="I110" s="131">
        <v>319.63333333333333</v>
      </c>
      <c r="J110" s="131">
        <v>323.31666666666666</v>
      </c>
      <c r="K110" s="130">
        <v>315.95</v>
      </c>
      <c r="L110" s="130">
        <v>306.10000000000002</v>
      </c>
      <c r="M110" s="130">
        <v>23.061530000000001</v>
      </c>
    </row>
    <row r="111" spans="1:13">
      <c r="A111" s="66">
        <v>102</v>
      </c>
      <c r="B111" s="130" t="s">
        <v>200</v>
      </c>
      <c r="C111" s="130">
        <v>149.4</v>
      </c>
      <c r="D111" s="131">
        <v>150.93333333333334</v>
      </c>
      <c r="E111" s="131">
        <v>146.46666666666667</v>
      </c>
      <c r="F111" s="131">
        <v>143.53333333333333</v>
      </c>
      <c r="G111" s="131">
        <v>139.06666666666666</v>
      </c>
      <c r="H111" s="131">
        <v>153.86666666666667</v>
      </c>
      <c r="I111" s="131">
        <v>158.33333333333337</v>
      </c>
      <c r="J111" s="131">
        <v>161.26666666666668</v>
      </c>
      <c r="K111" s="130">
        <v>155.4</v>
      </c>
      <c r="L111" s="130">
        <v>148</v>
      </c>
      <c r="M111" s="130">
        <v>15.864520000000001</v>
      </c>
    </row>
    <row r="112" spans="1:13">
      <c r="A112" s="66">
        <v>103</v>
      </c>
      <c r="B112" s="130" t="s">
        <v>1067</v>
      </c>
      <c r="C112" s="130">
        <v>377.75</v>
      </c>
      <c r="D112" s="131">
        <v>384.35000000000008</v>
      </c>
      <c r="E112" s="131">
        <v>368.75000000000017</v>
      </c>
      <c r="F112" s="131">
        <v>359.75000000000011</v>
      </c>
      <c r="G112" s="131">
        <v>344.1500000000002</v>
      </c>
      <c r="H112" s="131">
        <v>393.35000000000014</v>
      </c>
      <c r="I112" s="131">
        <v>408.95000000000005</v>
      </c>
      <c r="J112" s="131">
        <v>417.9500000000001</v>
      </c>
      <c r="K112" s="130">
        <v>399.95</v>
      </c>
      <c r="L112" s="130">
        <v>375.35</v>
      </c>
      <c r="M112" s="130">
        <v>26.897629999999999</v>
      </c>
    </row>
    <row r="113" spans="1:13">
      <c r="A113" s="66">
        <v>104</v>
      </c>
      <c r="B113" s="130" t="s">
        <v>1073</v>
      </c>
      <c r="C113" s="130">
        <v>1238.05</v>
      </c>
      <c r="D113" s="131">
        <v>1247.8</v>
      </c>
      <c r="E113" s="131">
        <v>1216.5999999999999</v>
      </c>
      <c r="F113" s="131">
        <v>1195.1499999999999</v>
      </c>
      <c r="G113" s="131">
        <v>1163.9499999999998</v>
      </c>
      <c r="H113" s="131">
        <v>1269.25</v>
      </c>
      <c r="I113" s="131">
        <v>1300.4500000000003</v>
      </c>
      <c r="J113" s="131">
        <v>1321.9</v>
      </c>
      <c r="K113" s="130">
        <v>1279</v>
      </c>
      <c r="L113" s="130">
        <v>1226.3499999999999</v>
      </c>
      <c r="M113" s="130">
        <v>21.990860000000001</v>
      </c>
    </row>
    <row r="114" spans="1:13">
      <c r="A114" s="66">
        <v>105</v>
      </c>
      <c r="B114" s="130" t="s">
        <v>94</v>
      </c>
      <c r="C114" s="130">
        <v>1730.2</v>
      </c>
      <c r="D114" s="131">
        <v>1723.0833333333333</v>
      </c>
      <c r="E114" s="131">
        <v>1710.8166666666666</v>
      </c>
      <c r="F114" s="131">
        <v>1691.4333333333334</v>
      </c>
      <c r="G114" s="131">
        <v>1679.1666666666667</v>
      </c>
      <c r="H114" s="131">
        <v>1742.4666666666665</v>
      </c>
      <c r="I114" s="131">
        <v>1754.7333333333333</v>
      </c>
      <c r="J114" s="131">
        <v>1774.1166666666663</v>
      </c>
      <c r="K114" s="130">
        <v>1735.35</v>
      </c>
      <c r="L114" s="130">
        <v>1703.7</v>
      </c>
      <c r="M114" s="130">
        <v>21.693169999999999</v>
      </c>
    </row>
    <row r="115" spans="1:13">
      <c r="A115" s="66">
        <v>106</v>
      </c>
      <c r="B115" s="130" t="s">
        <v>191</v>
      </c>
      <c r="C115" s="130">
        <v>343.45</v>
      </c>
      <c r="D115" s="131">
        <v>344.26666666666665</v>
      </c>
      <c r="E115" s="131">
        <v>339.73333333333329</v>
      </c>
      <c r="F115" s="131">
        <v>336.01666666666665</v>
      </c>
      <c r="G115" s="131">
        <v>331.48333333333329</v>
      </c>
      <c r="H115" s="131">
        <v>347.98333333333329</v>
      </c>
      <c r="I115" s="131">
        <v>352.51666666666659</v>
      </c>
      <c r="J115" s="131">
        <v>356.23333333333329</v>
      </c>
      <c r="K115" s="130">
        <v>348.8</v>
      </c>
      <c r="L115" s="130">
        <v>340.55</v>
      </c>
      <c r="M115" s="130">
        <v>46.832830000000001</v>
      </c>
    </row>
    <row r="116" spans="1:13">
      <c r="A116" s="66">
        <v>107</v>
      </c>
      <c r="B116" s="130" t="s">
        <v>95</v>
      </c>
      <c r="C116" s="130">
        <v>1175.4000000000001</v>
      </c>
      <c r="D116" s="131">
        <v>1173.6833333333334</v>
      </c>
      <c r="E116" s="131">
        <v>1163.9666666666667</v>
      </c>
      <c r="F116" s="131">
        <v>1152.5333333333333</v>
      </c>
      <c r="G116" s="131">
        <v>1142.8166666666666</v>
      </c>
      <c r="H116" s="131">
        <v>1185.1166666666668</v>
      </c>
      <c r="I116" s="131">
        <v>1194.8333333333335</v>
      </c>
      <c r="J116" s="131">
        <v>1206.2666666666669</v>
      </c>
      <c r="K116" s="130">
        <v>1183.4000000000001</v>
      </c>
      <c r="L116" s="130">
        <v>1162.25</v>
      </c>
      <c r="M116" s="130">
        <v>67.744569999999996</v>
      </c>
    </row>
    <row r="117" spans="1:13">
      <c r="A117" s="66">
        <v>108</v>
      </c>
      <c r="B117" s="130" t="s">
        <v>97</v>
      </c>
      <c r="C117" s="130">
        <v>392.3</v>
      </c>
      <c r="D117" s="131">
        <v>392.09999999999997</v>
      </c>
      <c r="E117" s="131">
        <v>389.19999999999993</v>
      </c>
      <c r="F117" s="131">
        <v>386.09999999999997</v>
      </c>
      <c r="G117" s="131">
        <v>383.19999999999993</v>
      </c>
      <c r="H117" s="131">
        <v>395.19999999999993</v>
      </c>
      <c r="I117" s="131">
        <v>398.09999999999991</v>
      </c>
      <c r="J117" s="131">
        <v>401.19999999999993</v>
      </c>
      <c r="K117" s="130">
        <v>395</v>
      </c>
      <c r="L117" s="130">
        <v>389</v>
      </c>
      <c r="M117" s="130">
        <v>70.284819999999996</v>
      </c>
    </row>
    <row r="118" spans="1:13">
      <c r="A118" s="66">
        <v>109</v>
      </c>
      <c r="B118" s="130" t="s">
        <v>201</v>
      </c>
      <c r="C118" s="130">
        <v>570.6</v>
      </c>
      <c r="D118" s="131">
        <v>572.69999999999993</v>
      </c>
      <c r="E118" s="131">
        <v>560.24999999999989</v>
      </c>
      <c r="F118" s="131">
        <v>549.9</v>
      </c>
      <c r="G118" s="131">
        <v>537.44999999999993</v>
      </c>
      <c r="H118" s="131">
        <v>583.04999999999984</v>
      </c>
      <c r="I118" s="131">
        <v>595.49999999999989</v>
      </c>
      <c r="J118" s="131">
        <v>605.8499999999998</v>
      </c>
      <c r="K118" s="130">
        <v>585.15</v>
      </c>
      <c r="L118" s="130">
        <v>562.35</v>
      </c>
      <c r="M118" s="130">
        <v>0.61473</v>
      </c>
    </row>
    <row r="119" spans="1:13">
      <c r="A119" s="66">
        <v>110</v>
      </c>
      <c r="B119" s="130" t="s">
        <v>98</v>
      </c>
      <c r="C119" s="130">
        <v>244</v>
      </c>
      <c r="D119" s="131">
        <v>242.6</v>
      </c>
      <c r="E119" s="131">
        <v>240.2</v>
      </c>
      <c r="F119" s="131">
        <v>236.4</v>
      </c>
      <c r="G119" s="131">
        <v>234</v>
      </c>
      <c r="H119" s="131">
        <v>246.39999999999998</v>
      </c>
      <c r="I119" s="131">
        <v>248.8</v>
      </c>
      <c r="J119" s="131">
        <v>252.59999999999997</v>
      </c>
      <c r="K119" s="130">
        <v>245</v>
      </c>
      <c r="L119" s="130">
        <v>238.8</v>
      </c>
      <c r="M119" s="130">
        <v>13.99633</v>
      </c>
    </row>
    <row r="120" spans="1:13">
      <c r="A120" s="66">
        <v>111</v>
      </c>
      <c r="B120" s="130" t="s">
        <v>99</v>
      </c>
      <c r="C120" s="130">
        <v>281.25</v>
      </c>
      <c r="D120" s="131">
        <v>281.01666666666671</v>
      </c>
      <c r="E120" s="131">
        <v>278.83333333333343</v>
      </c>
      <c r="F120" s="131">
        <v>276.41666666666674</v>
      </c>
      <c r="G120" s="131">
        <v>274.23333333333346</v>
      </c>
      <c r="H120" s="131">
        <v>283.43333333333339</v>
      </c>
      <c r="I120" s="131">
        <v>285.61666666666667</v>
      </c>
      <c r="J120" s="131">
        <v>288.03333333333336</v>
      </c>
      <c r="K120" s="130">
        <v>283.2</v>
      </c>
      <c r="L120" s="130">
        <v>278.60000000000002</v>
      </c>
      <c r="M120" s="130">
        <v>131.24518</v>
      </c>
    </row>
    <row r="121" spans="1:13">
      <c r="A121" s="66">
        <v>112</v>
      </c>
      <c r="B121" s="130" t="s">
        <v>100</v>
      </c>
      <c r="C121" s="130">
        <v>280.2</v>
      </c>
      <c r="D121" s="131">
        <v>277.09999999999997</v>
      </c>
      <c r="E121" s="131">
        <v>270.64999999999992</v>
      </c>
      <c r="F121" s="131">
        <v>261.09999999999997</v>
      </c>
      <c r="G121" s="131">
        <v>254.64999999999992</v>
      </c>
      <c r="H121" s="131">
        <v>286.64999999999992</v>
      </c>
      <c r="I121" s="131">
        <v>293.09999999999997</v>
      </c>
      <c r="J121" s="131">
        <v>302.64999999999992</v>
      </c>
      <c r="K121" s="130">
        <v>283.55</v>
      </c>
      <c r="L121" s="130">
        <v>267.55</v>
      </c>
      <c r="M121" s="130">
        <v>195.12586999999999</v>
      </c>
    </row>
    <row r="122" spans="1:13">
      <c r="A122" s="66">
        <v>113</v>
      </c>
      <c r="B122" s="130" t="s">
        <v>103</v>
      </c>
      <c r="C122" s="130">
        <v>87.2</v>
      </c>
      <c r="D122" s="131">
        <v>88.516666666666666</v>
      </c>
      <c r="E122" s="131">
        <v>84.933333333333337</v>
      </c>
      <c r="F122" s="131">
        <v>82.666666666666671</v>
      </c>
      <c r="G122" s="131">
        <v>79.083333333333343</v>
      </c>
      <c r="H122" s="131">
        <v>90.783333333333331</v>
      </c>
      <c r="I122" s="131">
        <v>94.366666666666674</v>
      </c>
      <c r="J122" s="131">
        <v>96.633333333333326</v>
      </c>
      <c r="K122" s="130">
        <v>92.1</v>
      </c>
      <c r="L122" s="130">
        <v>86.25</v>
      </c>
      <c r="M122" s="130">
        <v>291.77285000000001</v>
      </c>
    </row>
    <row r="123" spans="1:13">
      <c r="A123" s="66">
        <v>114</v>
      </c>
      <c r="B123" s="130" t="s">
        <v>104</v>
      </c>
      <c r="C123" s="130">
        <v>290.8</v>
      </c>
      <c r="D123" s="131">
        <v>291.96666666666664</v>
      </c>
      <c r="E123" s="131">
        <v>286.93333333333328</v>
      </c>
      <c r="F123" s="131">
        <v>283.06666666666666</v>
      </c>
      <c r="G123" s="131">
        <v>278.0333333333333</v>
      </c>
      <c r="H123" s="131">
        <v>295.83333333333326</v>
      </c>
      <c r="I123" s="131">
        <v>300.86666666666667</v>
      </c>
      <c r="J123" s="131">
        <v>304.73333333333323</v>
      </c>
      <c r="K123" s="130">
        <v>297</v>
      </c>
      <c r="L123" s="130">
        <v>288.10000000000002</v>
      </c>
      <c r="M123" s="130">
        <v>73.305840000000003</v>
      </c>
    </row>
    <row r="124" spans="1:13">
      <c r="A124" s="66">
        <v>115</v>
      </c>
      <c r="B124" s="130" t="s">
        <v>1179</v>
      </c>
      <c r="C124" s="130">
        <v>902.15</v>
      </c>
      <c r="D124" s="131">
        <v>900.45000000000016</v>
      </c>
      <c r="E124" s="131">
        <v>886.90000000000032</v>
      </c>
      <c r="F124" s="131">
        <v>871.6500000000002</v>
      </c>
      <c r="G124" s="131">
        <v>858.10000000000036</v>
      </c>
      <c r="H124" s="131">
        <v>915.70000000000027</v>
      </c>
      <c r="I124" s="131">
        <v>929.25000000000023</v>
      </c>
      <c r="J124" s="131">
        <v>944.50000000000023</v>
      </c>
      <c r="K124" s="130">
        <v>914</v>
      </c>
      <c r="L124" s="130">
        <v>885.2</v>
      </c>
      <c r="M124" s="130">
        <v>3.70065</v>
      </c>
    </row>
    <row r="125" spans="1:13">
      <c r="A125" s="66">
        <v>116</v>
      </c>
      <c r="B125" s="130" t="s">
        <v>105</v>
      </c>
      <c r="C125" s="130">
        <v>2210.1999999999998</v>
      </c>
      <c r="D125" s="131">
        <v>2229.85</v>
      </c>
      <c r="E125" s="131">
        <v>2176.1999999999998</v>
      </c>
      <c r="F125" s="131">
        <v>2142.1999999999998</v>
      </c>
      <c r="G125" s="131">
        <v>2088.5499999999997</v>
      </c>
      <c r="H125" s="131">
        <v>2263.85</v>
      </c>
      <c r="I125" s="131">
        <v>2317.5000000000005</v>
      </c>
      <c r="J125" s="131">
        <v>2351.5</v>
      </c>
      <c r="K125" s="130">
        <v>2283.5</v>
      </c>
      <c r="L125" s="130">
        <v>2195.85</v>
      </c>
      <c r="M125" s="130">
        <v>16.488</v>
      </c>
    </row>
    <row r="126" spans="1:13">
      <c r="A126" s="66">
        <v>117</v>
      </c>
      <c r="B126" s="130" t="s">
        <v>205</v>
      </c>
      <c r="C126" s="130">
        <v>111.7</v>
      </c>
      <c r="D126" s="131">
        <v>112.41666666666667</v>
      </c>
      <c r="E126" s="131">
        <v>110.03333333333335</v>
      </c>
      <c r="F126" s="131">
        <v>108.36666666666667</v>
      </c>
      <c r="G126" s="131">
        <v>105.98333333333335</v>
      </c>
      <c r="H126" s="131">
        <v>114.08333333333334</v>
      </c>
      <c r="I126" s="131">
        <v>116.46666666666667</v>
      </c>
      <c r="J126" s="131">
        <v>118.13333333333334</v>
      </c>
      <c r="K126" s="130">
        <v>114.8</v>
      </c>
      <c r="L126" s="130">
        <v>110.75</v>
      </c>
      <c r="M126" s="130">
        <v>27.101410000000001</v>
      </c>
    </row>
    <row r="127" spans="1:13">
      <c r="A127" s="66">
        <v>118</v>
      </c>
      <c r="B127" s="130" t="s">
        <v>107</v>
      </c>
      <c r="C127" s="130">
        <v>1092.3499999999999</v>
      </c>
      <c r="D127" s="131">
        <v>1080.1499999999999</v>
      </c>
      <c r="E127" s="131">
        <v>1062.2999999999997</v>
      </c>
      <c r="F127" s="131">
        <v>1032.2499999999998</v>
      </c>
      <c r="G127" s="131">
        <v>1014.3999999999996</v>
      </c>
      <c r="H127" s="131">
        <v>1110.1999999999998</v>
      </c>
      <c r="I127" s="131">
        <v>1128.0499999999997</v>
      </c>
      <c r="J127" s="131">
        <v>1158.0999999999999</v>
      </c>
      <c r="K127" s="130">
        <v>1098</v>
      </c>
      <c r="L127" s="130">
        <v>1050.0999999999999</v>
      </c>
      <c r="M127" s="130">
        <v>40.613190000000003</v>
      </c>
    </row>
    <row r="128" spans="1:13">
      <c r="A128" s="66">
        <v>119</v>
      </c>
      <c r="B128" s="130" t="s">
        <v>109</v>
      </c>
      <c r="C128" s="130">
        <v>176.65</v>
      </c>
      <c r="D128" s="131">
        <v>177.88333333333333</v>
      </c>
      <c r="E128" s="131">
        <v>173.86666666666665</v>
      </c>
      <c r="F128" s="131">
        <v>171.08333333333331</v>
      </c>
      <c r="G128" s="131">
        <v>167.06666666666663</v>
      </c>
      <c r="H128" s="131">
        <v>180.66666666666666</v>
      </c>
      <c r="I128" s="131">
        <v>184.68333333333331</v>
      </c>
      <c r="J128" s="131">
        <v>187.46666666666667</v>
      </c>
      <c r="K128" s="130">
        <v>181.9</v>
      </c>
      <c r="L128" s="130">
        <v>175.1</v>
      </c>
      <c r="M128" s="130">
        <v>137.23122000000001</v>
      </c>
    </row>
    <row r="129" spans="1:13">
      <c r="A129" s="66">
        <v>120</v>
      </c>
      <c r="B129" s="130" t="s">
        <v>1268</v>
      </c>
      <c r="C129" s="130">
        <v>898.9</v>
      </c>
      <c r="D129" s="131">
        <v>902.9666666666667</v>
      </c>
      <c r="E129" s="131">
        <v>890.93333333333339</v>
      </c>
      <c r="F129" s="131">
        <v>882.9666666666667</v>
      </c>
      <c r="G129" s="131">
        <v>870.93333333333339</v>
      </c>
      <c r="H129" s="131">
        <v>910.93333333333339</v>
      </c>
      <c r="I129" s="131">
        <v>922.9666666666667</v>
      </c>
      <c r="J129" s="131">
        <v>930.93333333333339</v>
      </c>
      <c r="K129" s="130">
        <v>915</v>
      </c>
      <c r="L129" s="130">
        <v>895</v>
      </c>
      <c r="M129" s="130">
        <v>2.9511699999999998</v>
      </c>
    </row>
    <row r="130" spans="1:13">
      <c r="A130" s="66">
        <v>121</v>
      </c>
      <c r="B130" s="130" t="s">
        <v>110</v>
      </c>
      <c r="C130" s="130">
        <v>555.85</v>
      </c>
      <c r="D130" s="131">
        <v>560.68333333333339</v>
      </c>
      <c r="E130" s="131">
        <v>549.16666666666674</v>
      </c>
      <c r="F130" s="131">
        <v>542.48333333333335</v>
      </c>
      <c r="G130" s="131">
        <v>530.9666666666667</v>
      </c>
      <c r="H130" s="131">
        <v>567.36666666666679</v>
      </c>
      <c r="I130" s="131">
        <v>578.88333333333344</v>
      </c>
      <c r="J130" s="131">
        <v>585.56666666666683</v>
      </c>
      <c r="K130" s="130">
        <v>572.20000000000005</v>
      </c>
      <c r="L130" s="130">
        <v>554</v>
      </c>
      <c r="M130" s="130">
        <v>14.14268</v>
      </c>
    </row>
    <row r="131" spans="1:13">
      <c r="A131" s="66">
        <v>122</v>
      </c>
      <c r="B131" s="130" t="s">
        <v>111</v>
      </c>
      <c r="C131" s="130">
        <v>1416.5</v>
      </c>
      <c r="D131" s="131">
        <v>1411.8500000000001</v>
      </c>
      <c r="E131" s="131">
        <v>1396.6500000000003</v>
      </c>
      <c r="F131" s="131">
        <v>1376.8000000000002</v>
      </c>
      <c r="G131" s="131">
        <v>1361.6000000000004</v>
      </c>
      <c r="H131" s="131">
        <v>1431.7000000000003</v>
      </c>
      <c r="I131" s="131">
        <v>1446.9</v>
      </c>
      <c r="J131" s="131">
        <v>1466.7500000000002</v>
      </c>
      <c r="K131" s="130">
        <v>1427.05</v>
      </c>
      <c r="L131" s="130">
        <v>1392</v>
      </c>
      <c r="M131" s="130">
        <v>61.134749999999997</v>
      </c>
    </row>
    <row r="132" spans="1:13">
      <c r="A132" s="66">
        <v>123</v>
      </c>
      <c r="B132" s="130" t="s">
        <v>2286</v>
      </c>
      <c r="C132" s="130">
        <v>1340.15</v>
      </c>
      <c r="D132" s="131">
        <v>1313.7333333333333</v>
      </c>
      <c r="E132" s="131">
        <v>1201.6666666666667</v>
      </c>
      <c r="F132" s="131">
        <v>1063.1833333333334</v>
      </c>
      <c r="G132" s="131">
        <v>951.11666666666679</v>
      </c>
      <c r="H132" s="131">
        <v>1452.2166666666667</v>
      </c>
      <c r="I132" s="131">
        <v>1564.2833333333333</v>
      </c>
      <c r="J132" s="131">
        <v>1702.7666666666667</v>
      </c>
      <c r="K132" s="130">
        <v>1425.8</v>
      </c>
      <c r="L132" s="130">
        <v>1175.25</v>
      </c>
      <c r="M132" s="130">
        <v>6.15266</v>
      </c>
    </row>
    <row r="133" spans="1:13">
      <c r="A133" s="66">
        <v>124</v>
      </c>
      <c r="B133" s="130" t="s">
        <v>112</v>
      </c>
      <c r="C133" s="130">
        <v>949.65</v>
      </c>
      <c r="D133" s="131">
        <v>954.93333333333339</v>
      </c>
      <c r="E133" s="131">
        <v>939.86666666666679</v>
      </c>
      <c r="F133" s="131">
        <v>930.08333333333337</v>
      </c>
      <c r="G133" s="131">
        <v>915.01666666666677</v>
      </c>
      <c r="H133" s="131">
        <v>964.71666666666681</v>
      </c>
      <c r="I133" s="131">
        <v>979.78333333333342</v>
      </c>
      <c r="J133" s="131">
        <v>989.56666666666683</v>
      </c>
      <c r="K133" s="130">
        <v>970</v>
      </c>
      <c r="L133" s="130">
        <v>945.15</v>
      </c>
      <c r="M133" s="130">
        <v>26.114850000000001</v>
      </c>
    </row>
    <row r="134" spans="1:13">
      <c r="A134" s="66">
        <v>125</v>
      </c>
      <c r="B134" s="130" t="s">
        <v>113</v>
      </c>
      <c r="C134" s="130">
        <v>757.8</v>
      </c>
      <c r="D134" s="131">
        <v>756.05000000000007</v>
      </c>
      <c r="E134" s="131">
        <v>750.10000000000014</v>
      </c>
      <c r="F134" s="131">
        <v>742.40000000000009</v>
      </c>
      <c r="G134" s="131">
        <v>736.45000000000016</v>
      </c>
      <c r="H134" s="131">
        <v>763.75000000000011</v>
      </c>
      <c r="I134" s="131">
        <v>769.70000000000016</v>
      </c>
      <c r="J134" s="131">
        <v>777.40000000000009</v>
      </c>
      <c r="K134" s="130">
        <v>762</v>
      </c>
      <c r="L134" s="130">
        <v>748.35</v>
      </c>
      <c r="M134" s="130">
        <v>28.780480000000001</v>
      </c>
    </row>
    <row r="135" spans="1:13">
      <c r="A135" s="66">
        <v>126</v>
      </c>
      <c r="B135" s="130" t="s">
        <v>114</v>
      </c>
      <c r="C135" s="130">
        <v>481.8</v>
      </c>
      <c r="D135" s="131">
        <v>487</v>
      </c>
      <c r="E135" s="131">
        <v>466</v>
      </c>
      <c r="F135" s="131">
        <v>450.2</v>
      </c>
      <c r="G135" s="131">
        <v>429.2</v>
      </c>
      <c r="H135" s="131">
        <v>502.8</v>
      </c>
      <c r="I135" s="131">
        <v>523.79999999999995</v>
      </c>
      <c r="J135" s="131">
        <v>539.6</v>
      </c>
      <c r="K135" s="130">
        <v>508</v>
      </c>
      <c r="L135" s="130">
        <v>471.2</v>
      </c>
      <c r="M135" s="130">
        <v>41.036090000000002</v>
      </c>
    </row>
    <row r="136" spans="1:13">
      <c r="A136" s="66">
        <v>127</v>
      </c>
      <c r="B136" s="130" t="s">
        <v>1336</v>
      </c>
      <c r="C136" s="130">
        <v>118.55</v>
      </c>
      <c r="D136" s="131">
        <v>118.56666666666668</v>
      </c>
      <c r="E136" s="131">
        <v>117.13333333333335</v>
      </c>
      <c r="F136" s="131">
        <v>115.71666666666668</v>
      </c>
      <c r="G136" s="131">
        <v>114.28333333333336</v>
      </c>
      <c r="H136" s="131">
        <v>119.98333333333335</v>
      </c>
      <c r="I136" s="131">
        <v>121.41666666666666</v>
      </c>
      <c r="J136" s="131">
        <v>122.83333333333334</v>
      </c>
      <c r="K136" s="130">
        <v>120</v>
      </c>
      <c r="L136" s="130">
        <v>117.15</v>
      </c>
      <c r="M136" s="130">
        <v>69.898700000000005</v>
      </c>
    </row>
    <row r="137" spans="1:13">
      <c r="A137" s="66">
        <v>128</v>
      </c>
      <c r="B137" s="130" t="s">
        <v>242</v>
      </c>
      <c r="C137" s="130">
        <v>307.45</v>
      </c>
      <c r="D137" s="131">
        <v>308.24999999999994</v>
      </c>
      <c r="E137" s="131">
        <v>303.59999999999991</v>
      </c>
      <c r="F137" s="131">
        <v>299.74999999999994</v>
      </c>
      <c r="G137" s="131">
        <v>295.09999999999991</v>
      </c>
      <c r="H137" s="131">
        <v>312.09999999999991</v>
      </c>
      <c r="I137" s="131">
        <v>316.74999999999989</v>
      </c>
      <c r="J137" s="131">
        <v>320.59999999999991</v>
      </c>
      <c r="K137" s="130">
        <v>312.89999999999998</v>
      </c>
      <c r="L137" s="130">
        <v>304.39999999999998</v>
      </c>
      <c r="M137" s="130">
        <v>17.01755</v>
      </c>
    </row>
    <row r="138" spans="1:13">
      <c r="A138" s="66">
        <v>129</v>
      </c>
      <c r="B138" s="130" t="s">
        <v>115</v>
      </c>
      <c r="C138" s="130">
        <v>9278.2000000000007</v>
      </c>
      <c r="D138" s="131">
        <v>9337.7333333333336</v>
      </c>
      <c r="E138" s="131">
        <v>9190.4666666666672</v>
      </c>
      <c r="F138" s="131">
        <v>9102.7333333333336</v>
      </c>
      <c r="G138" s="131">
        <v>8955.4666666666672</v>
      </c>
      <c r="H138" s="131">
        <v>9425.4666666666672</v>
      </c>
      <c r="I138" s="131">
        <v>9572.7333333333336</v>
      </c>
      <c r="J138" s="131">
        <v>9660.4666666666672</v>
      </c>
      <c r="K138" s="130">
        <v>9485</v>
      </c>
      <c r="L138" s="130">
        <v>9250</v>
      </c>
      <c r="M138" s="130">
        <v>7.0522400000000003</v>
      </c>
    </row>
    <row r="139" spans="1:13">
      <c r="A139" s="66">
        <v>130</v>
      </c>
      <c r="B139" s="130" t="s">
        <v>357</v>
      </c>
      <c r="C139" s="130">
        <v>3367.55</v>
      </c>
      <c r="D139" s="131">
        <v>3401.1</v>
      </c>
      <c r="E139" s="131">
        <v>3322.25</v>
      </c>
      <c r="F139" s="131">
        <v>3276.9500000000003</v>
      </c>
      <c r="G139" s="131">
        <v>3198.1000000000004</v>
      </c>
      <c r="H139" s="131">
        <v>3446.3999999999996</v>
      </c>
      <c r="I139" s="131">
        <v>3525.2499999999991</v>
      </c>
      <c r="J139" s="131">
        <v>3570.5499999999993</v>
      </c>
      <c r="K139" s="130">
        <v>3479.95</v>
      </c>
      <c r="L139" s="130">
        <v>3355.8</v>
      </c>
      <c r="M139" s="130">
        <v>10.141</v>
      </c>
    </row>
    <row r="140" spans="1:13">
      <c r="A140" s="66">
        <v>131</v>
      </c>
      <c r="B140" s="130" t="s">
        <v>117</v>
      </c>
      <c r="C140" s="130">
        <v>749.55</v>
      </c>
      <c r="D140" s="131">
        <v>755.6</v>
      </c>
      <c r="E140" s="131">
        <v>740.95</v>
      </c>
      <c r="F140" s="131">
        <v>732.35</v>
      </c>
      <c r="G140" s="131">
        <v>717.7</v>
      </c>
      <c r="H140" s="131">
        <v>764.2</v>
      </c>
      <c r="I140" s="131">
        <v>778.84999999999991</v>
      </c>
      <c r="J140" s="131">
        <v>787.45</v>
      </c>
      <c r="K140" s="130">
        <v>770.25</v>
      </c>
      <c r="L140" s="130">
        <v>747</v>
      </c>
      <c r="M140" s="130">
        <v>18.00526</v>
      </c>
    </row>
    <row r="141" spans="1:13">
      <c r="A141" s="66">
        <v>132</v>
      </c>
      <c r="B141" s="130" t="s">
        <v>118</v>
      </c>
      <c r="C141" s="130">
        <v>370.15</v>
      </c>
      <c r="D141" s="131">
        <v>374.7</v>
      </c>
      <c r="E141" s="131">
        <v>363.45</v>
      </c>
      <c r="F141" s="131">
        <v>356.75</v>
      </c>
      <c r="G141" s="131">
        <v>345.5</v>
      </c>
      <c r="H141" s="131">
        <v>381.4</v>
      </c>
      <c r="I141" s="131">
        <v>392.65</v>
      </c>
      <c r="J141" s="131">
        <v>399.34999999999997</v>
      </c>
      <c r="K141" s="130">
        <v>385.95</v>
      </c>
      <c r="L141" s="130">
        <v>368</v>
      </c>
      <c r="M141" s="130">
        <v>46.86177</v>
      </c>
    </row>
    <row r="142" spans="1:13">
      <c r="A142" s="66">
        <v>133</v>
      </c>
      <c r="B142" s="130" t="s">
        <v>206</v>
      </c>
      <c r="C142" s="130">
        <v>823.8</v>
      </c>
      <c r="D142" s="131">
        <v>819.33333333333337</v>
      </c>
      <c r="E142" s="131">
        <v>799.4666666666667</v>
      </c>
      <c r="F142" s="131">
        <v>775.13333333333333</v>
      </c>
      <c r="G142" s="131">
        <v>755.26666666666665</v>
      </c>
      <c r="H142" s="131">
        <v>843.66666666666674</v>
      </c>
      <c r="I142" s="131">
        <v>863.5333333333333</v>
      </c>
      <c r="J142" s="131">
        <v>887.86666666666679</v>
      </c>
      <c r="K142" s="130">
        <v>839.2</v>
      </c>
      <c r="L142" s="130">
        <v>795</v>
      </c>
      <c r="M142" s="130">
        <v>5.5131100000000002</v>
      </c>
    </row>
    <row r="143" spans="1:13">
      <c r="A143" s="66">
        <v>134</v>
      </c>
      <c r="B143" s="130" t="s">
        <v>119</v>
      </c>
      <c r="C143" s="130">
        <v>67543.649999999994</v>
      </c>
      <c r="D143" s="131">
        <v>68013.049999999988</v>
      </c>
      <c r="E143" s="131">
        <v>66586.14999999998</v>
      </c>
      <c r="F143" s="131">
        <v>65628.649999999994</v>
      </c>
      <c r="G143" s="131">
        <v>64201.749999999985</v>
      </c>
      <c r="H143" s="131">
        <v>68970.549999999974</v>
      </c>
      <c r="I143" s="131">
        <v>70397.45</v>
      </c>
      <c r="J143" s="131">
        <v>71354.949999999968</v>
      </c>
      <c r="K143" s="130">
        <v>69439.95</v>
      </c>
      <c r="L143" s="130">
        <v>67055.55</v>
      </c>
      <c r="M143" s="130">
        <v>7.1569999999999995E-2</v>
      </c>
    </row>
    <row r="144" spans="1:13">
      <c r="A144" s="66">
        <v>135</v>
      </c>
      <c r="B144" s="130" t="s">
        <v>1435</v>
      </c>
      <c r="C144" s="130">
        <v>425.95</v>
      </c>
      <c r="D144" s="131">
        <v>428.68333333333339</v>
      </c>
      <c r="E144" s="131">
        <v>421.36666666666679</v>
      </c>
      <c r="F144" s="131">
        <v>416.78333333333342</v>
      </c>
      <c r="G144" s="131">
        <v>409.46666666666681</v>
      </c>
      <c r="H144" s="131">
        <v>433.26666666666677</v>
      </c>
      <c r="I144" s="131">
        <v>440.58333333333337</v>
      </c>
      <c r="J144" s="131">
        <v>445.16666666666674</v>
      </c>
      <c r="K144" s="130">
        <v>436</v>
      </c>
      <c r="L144" s="130">
        <v>424.1</v>
      </c>
      <c r="M144" s="130">
        <v>8.8422800000000006</v>
      </c>
    </row>
    <row r="145" spans="1:13">
      <c r="A145" s="66">
        <v>136</v>
      </c>
      <c r="B145" s="130" t="s">
        <v>386</v>
      </c>
      <c r="C145" s="130">
        <v>998.5</v>
      </c>
      <c r="D145" s="131">
        <v>995.75</v>
      </c>
      <c r="E145" s="131">
        <v>991.75</v>
      </c>
      <c r="F145" s="131">
        <v>985</v>
      </c>
      <c r="G145" s="131">
        <v>981</v>
      </c>
      <c r="H145" s="131">
        <v>1002.5</v>
      </c>
      <c r="I145" s="131">
        <v>1006.5</v>
      </c>
      <c r="J145" s="131">
        <v>1013.25</v>
      </c>
      <c r="K145" s="130">
        <v>999.75</v>
      </c>
      <c r="L145" s="130">
        <v>989</v>
      </c>
      <c r="M145" s="130">
        <v>1.75383</v>
      </c>
    </row>
    <row r="146" spans="1:13">
      <c r="A146" s="66">
        <v>137</v>
      </c>
      <c r="B146" s="130" t="s">
        <v>1452</v>
      </c>
      <c r="C146" s="130">
        <v>76.900000000000006</v>
      </c>
      <c r="D146" s="131">
        <v>76.966666666666683</v>
      </c>
      <c r="E146" s="131">
        <v>75.983333333333363</v>
      </c>
      <c r="F146" s="131">
        <v>75.066666666666677</v>
      </c>
      <c r="G146" s="131">
        <v>74.083333333333357</v>
      </c>
      <c r="H146" s="131">
        <v>77.883333333333368</v>
      </c>
      <c r="I146" s="131">
        <v>78.866666666666688</v>
      </c>
      <c r="J146" s="131">
        <v>79.783333333333374</v>
      </c>
      <c r="K146" s="130">
        <v>77.95</v>
      </c>
      <c r="L146" s="130">
        <v>76.05</v>
      </c>
      <c r="M146" s="130">
        <v>100.8891</v>
      </c>
    </row>
    <row r="147" spans="1:13">
      <c r="A147" s="66">
        <v>138</v>
      </c>
      <c r="B147" s="130" t="s">
        <v>1454</v>
      </c>
      <c r="C147" s="130">
        <v>1390.75</v>
      </c>
      <c r="D147" s="131">
        <v>1386.95</v>
      </c>
      <c r="E147" s="131">
        <v>1373.8500000000001</v>
      </c>
      <c r="F147" s="131">
        <v>1356.95</v>
      </c>
      <c r="G147" s="131">
        <v>1343.8500000000001</v>
      </c>
      <c r="H147" s="131">
        <v>1403.8500000000001</v>
      </c>
      <c r="I147" s="131">
        <v>1416.95</v>
      </c>
      <c r="J147" s="131">
        <v>1433.8500000000001</v>
      </c>
      <c r="K147" s="130">
        <v>1400.05</v>
      </c>
      <c r="L147" s="130">
        <v>1370.05</v>
      </c>
      <c r="M147" s="130">
        <v>0.36360999999999999</v>
      </c>
    </row>
    <row r="148" spans="1:13">
      <c r="A148" s="66">
        <v>139</v>
      </c>
      <c r="B148" s="130" t="s">
        <v>379</v>
      </c>
      <c r="C148" s="130">
        <v>234.95</v>
      </c>
      <c r="D148" s="131">
        <v>236.46666666666667</v>
      </c>
      <c r="E148" s="131">
        <v>232.48333333333335</v>
      </c>
      <c r="F148" s="131">
        <v>230.01666666666668</v>
      </c>
      <c r="G148" s="131">
        <v>226.03333333333336</v>
      </c>
      <c r="H148" s="131">
        <v>238.93333333333334</v>
      </c>
      <c r="I148" s="131">
        <v>242.91666666666663</v>
      </c>
      <c r="J148" s="131">
        <v>245.38333333333333</v>
      </c>
      <c r="K148" s="130">
        <v>240.45</v>
      </c>
      <c r="L148" s="130">
        <v>234</v>
      </c>
      <c r="M148" s="130">
        <v>21.003029999999999</v>
      </c>
    </row>
    <row r="149" spans="1:13">
      <c r="A149" s="66">
        <v>140</v>
      </c>
      <c r="B149" s="130" t="s">
        <v>120</v>
      </c>
      <c r="C149" s="130">
        <v>29.7</v>
      </c>
      <c r="D149" s="131">
        <v>29.783333333333331</v>
      </c>
      <c r="E149" s="131">
        <v>29.466666666666661</v>
      </c>
      <c r="F149" s="131">
        <v>29.233333333333331</v>
      </c>
      <c r="G149" s="131">
        <v>28.916666666666661</v>
      </c>
      <c r="H149" s="131">
        <v>30.016666666666662</v>
      </c>
      <c r="I149" s="131">
        <v>30.333333333333332</v>
      </c>
      <c r="J149" s="131">
        <v>30.566666666666663</v>
      </c>
      <c r="K149" s="130">
        <v>30.1</v>
      </c>
      <c r="L149" s="130">
        <v>29.55</v>
      </c>
      <c r="M149" s="130">
        <v>452.17746</v>
      </c>
    </row>
    <row r="150" spans="1:13">
      <c r="A150" s="66">
        <v>141</v>
      </c>
      <c r="B150" s="130" t="s">
        <v>121</v>
      </c>
      <c r="C150" s="130">
        <v>143.69999999999999</v>
      </c>
      <c r="D150" s="131">
        <v>144.5</v>
      </c>
      <c r="E150" s="131">
        <v>141.75</v>
      </c>
      <c r="F150" s="131">
        <v>139.80000000000001</v>
      </c>
      <c r="G150" s="131">
        <v>137.05000000000001</v>
      </c>
      <c r="H150" s="131">
        <v>146.44999999999999</v>
      </c>
      <c r="I150" s="131">
        <v>149.19999999999999</v>
      </c>
      <c r="J150" s="131">
        <v>151.14999999999998</v>
      </c>
      <c r="K150" s="130">
        <v>147.25</v>
      </c>
      <c r="L150" s="130">
        <v>142.55000000000001</v>
      </c>
      <c r="M150" s="130">
        <v>145.78695999999999</v>
      </c>
    </row>
    <row r="151" spans="1:13">
      <c r="A151" s="66">
        <v>142</v>
      </c>
      <c r="B151" s="130" t="s">
        <v>122</v>
      </c>
      <c r="C151" s="130">
        <v>171.95</v>
      </c>
      <c r="D151" s="131">
        <v>172.95000000000002</v>
      </c>
      <c r="E151" s="131">
        <v>170.40000000000003</v>
      </c>
      <c r="F151" s="131">
        <v>168.85000000000002</v>
      </c>
      <c r="G151" s="131">
        <v>166.30000000000004</v>
      </c>
      <c r="H151" s="131">
        <v>174.50000000000003</v>
      </c>
      <c r="I151" s="131">
        <v>177.05000000000004</v>
      </c>
      <c r="J151" s="131">
        <v>178.60000000000002</v>
      </c>
      <c r="K151" s="130">
        <v>175.5</v>
      </c>
      <c r="L151" s="130">
        <v>171.4</v>
      </c>
      <c r="M151" s="130">
        <v>113.04494</v>
      </c>
    </row>
    <row r="152" spans="1:13">
      <c r="A152" s="66">
        <v>143</v>
      </c>
      <c r="B152" s="130" t="s">
        <v>1511</v>
      </c>
      <c r="C152" s="130">
        <v>528.15</v>
      </c>
      <c r="D152" s="131">
        <v>531.5333333333333</v>
      </c>
      <c r="E152" s="131">
        <v>517.16666666666663</v>
      </c>
      <c r="F152" s="131">
        <v>506.18333333333328</v>
      </c>
      <c r="G152" s="131">
        <v>491.81666666666661</v>
      </c>
      <c r="H152" s="131">
        <v>542.51666666666665</v>
      </c>
      <c r="I152" s="131">
        <v>556.88333333333344</v>
      </c>
      <c r="J152" s="131">
        <v>567.86666666666667</v>
      </c>
      <c r="K152" s="130">
        <v>545.9</v>
      </c>
      <c r="L152" s="130">
        <v>520.54999999999995</v>
      </c>
      <c r="M152" s="130">
        <v>2.5596100000000002</v>
      </c>
    </row>
    <row r="153" spans="1:13">
      <c r="A153" s="66">
        <v>144</v>
      </c>
      <c r="B153" s="130" t="s">
        <v>123</v>
      </c>
      <c r="C153" s="130">
        <v>4230.8</v>
      </c>
      <c r="D153" s="131">
        <v>4233.6166666666668</v>
      </c>
      <c r="E153" s="131">
        <v>4161.2833333333338</v>
      </c>
      <c r="F153" s="131">
        <v>4091.7666666666673</v>
      </c>
      <c r="G153" s="131">
        <v>4019.4333333333343</v>
      </c>
      <c r="H153" s="131">
        <v>4303.1333333333332</v>
      </c>
      <c r="I153" s="131">
        <v>4375.4666666666653</v>
      </c>
      <c r="J153" s="131">
        <v>4444.9833333333327</v>
      </c>
      <c r="K153" s="130">
        <v>4305.95</v>
      </c>
      <c r="L153" s="130">
        <v>4164.1000000000004</v>
      </c>
      <c r="M153" s="130">
        <v>0.48984</v>
      </c>
    </row>
    <row r="154" spans="1:13">
      <c r="A154" s="66">
        <v>145</v>
      </c>
      <c r="B154" s="130" t="s">
        <v>207</v>
      </c>
      <c r="C154" s="130">
        <v>381.7</v>
      </c>
      <c r="D154" s="131">
        <v>382.86666666666662</v>
      </c>
      <c r="E154" s="131">
        <v>377.93333333333322</v>
      </c>
      <c r="F154" s="131">
        <v>374.16666666666663</v>
      </c>
      <c r="G154" s="131">
        <v>369.23333333333323</v>
      </c>
      <c r="H154" s="131">
        <v>386.63333333333321</v>
      </c>
      <c r="I154" s="131">
        <v>391.56666666666661</v>
      </c>
      <c r="J154" s="131">
        <v>395.3333333333332</v>
      </c>
      <c r="K154" s="130">
        <v>387.8</v>
      </c>
      <c r="L154" s="130">
        <v>379.1</v>
      </c>
      <c r="M154" s="130">
        <v>10.47503</v>
      </c>
    </row>
    <row r="155" spans="1:13">
      <c r="A155" s="66">
        <v>146</v>
      </c>
      <c r="B155" s="130" t="s">
        <v>124</v>
      </c>
      <c r="C155" s="130">
        <v>208.5</v>
      </c>
      <c r="D155" s="131">
        <v>209.48333333333335</v>
      </c>
      <c r="E155" s="131">
        <v>206.1166666666667</v>
      </c>
      <c r="F155" s="131">
        <v>203.73333333333335</v>
      </c>
      <c r="G155" s="131">
        <v>200.3666666666667</v>
      </c>
      <c r="H155" s="131">
        <v>211.8666666666667</v>
      </c>
      <c r="I155" s="131">
        <v>215.23333333333338</v>
      </c>
      <c r="J155" s="131">
        <v>217.6166666666667</v>
      </c>
      <c r="K155" s="130">
        <v>212.85</v>
      </c>
      <c r="L155" s="130">
        <v>207.1</v>
      </c>
      <c r="M155" s="130">
        <v>102.47172999999999</v>
      </c>
    </row>
    <row r="156" spans="1:13">
      <c r="A156" s="66">
        <v>147</v>
      </c>
      <c r="B156" s="130" t="s">
        <v>231</v>
      </c>
      <c r="C156" s="130">
        <v>21955.75</v>
      </c>
      <c r="D156" s="131">
        <v>21970.100000000002</v>
      </c>
      <c r="E156" s="131">
        <v>21741.200000000004</v>
      </c>
      <c r="F156" s="131">
        <v>21526.65</v>
      </c>
      <c r="G156" s="131">
        <v>21297.750000000004</v>
      </c>
      <c r="H156" s="131">
        <v>22184.650000000005</v>
      </c>
      <c r="I156" s="131">
        <v>22413.550000000007</v>
      </c>
      <c r="J156" s="131">
        <v>22628.100000000006</v>
      </c>
      <c r="K156" s="130">
        <v>22199</v>
      </c>
      <c r="L156" s="130">
        <v>21755.55</v>
      </c>
      <c r="M156" s="130">
        <v>0.12839999999999999</v>
      </c>
    </row>
    <row r="157" spans="1:13">
      <c r="A157" s="66">
        <v>148</v>
      </c>
      <c r="B157" s="130" t="s">
        <v>358</v>
      </c>
      <c r="C157" s="130">
        <v>561.6</v>
      </c>
      <c r="D157" s="131">
        <v>558.1</v>
      </c>
      <c r="E157" s="131">
        <v>545.1</v>
      </c>
      <c r="F157" s="131">
        <v>528.6</v>
      </c>
      <c r="G157" s="131">
        <v>515.6</v>
      </c>
      <c r="H157" s="131">
        <v>574.6</v>
      </c>
      <c r="I157" s="131">
        <v>587.6</v>
      </c>
      <c r="J157" s="131">
        <v>604.1</v>
      </c>
      <c r="K157" s="130">
        <v>571.1</v>
      </c>
      <c r="L157" s="130">
        <v>541.6</v>
      </c>
      <c r="M157" s="130">
        <v>66.272509999999997</v>
      </c>
    </row>
    <row r="158" spans="1:13">
      <c r="A158" s="66">
        <v>149</v>
      </c>
      <c r="B158" s="130" t="s">
        <v>209</v>
      </c>
      <c r="C158" s="130">
        <v>2771.2</v>
      </c>
      <c r="D158" s="131">
        <v>2785.1333333333332</v>
      </c>
      <c r="E158" s="131">
        <v>2745.2666666666664</v>
      </c>
      <c r="F158" s="131">
        <v>2719.333333333333</v>
      </c>
      <c r="G158" s="131">
        <v>2679.4666666666662</v>
      </c>
      <c r="H158" s="131">
        <v>2811.0666666666666</v>
      </c>
      <c r="I158" s="131">
        <v>2850.9333333333334</v>
      </c>
      <c r="J158" s="131">
        <v>2876.8666666666668</v>
      </c>
      <c r="K158" s="130">
        <v>2825</v>
      </c>
      <c r="L158" s="130">
        <v>2759.2</v>
      </c>
      <c r="M158" s="130">
        <v>1.75075</v>
      </c>
    </row>
    <row r="159" spans="1:13">
      <c r="A159" s="66">
        <v>150</v>
      </c>
      <c r="B159" s="130" t="s">
        <v>126</v>
      </c>
      <c r="C159" s="130">
        <v>244</v>
      </c>
      <c r="D159" s="131">
        <v>244.66666666666666</v>
      </c>
      <c r="E159" s="131">
        <v>240.33333333333331</v>
      </c>
      <c r="F159" s="131">
        <v>236.66666666666666</v>
      </c>
      <c r="G159" s="131">
        <v>232.33333333333331</v>
      </c>
      <c r="H159" s="131">
        <v>248.33333333333331</v>
      </c>
      <c r="I159" s="131">
        <v>252.66666666666663</v>
      </c>
      <c r="J159" s="131">
        <v>256.33333333333331</v>
      </c>
      <c r="K159" s="130">
        <v>249</v>
      </c>
      <c r="L159" s="130">
        <v>241</v>
      </c>
      <c r="M159" s="130">
        <v>56.829709999999999</v>
      </c>
    </row>
    <row r="160" spans="1:13">
      <c r="A160" s="66">
        <v>151</v>
      </c>
      <c r="B160" s="130" t="s">
        <v>127</v>
      </c>
      <c r="C160" s="130">
        <v>118.75</v>
      </c>
      <c r="D160" s="131">
        <v>119.61666666666667</v>
      </c>
      <c r="E160" s="131">
        <v>117.38333333333335</v>
      </c>
      <c r="F160" s="131">
        <v>116.01666666666668</v>
      </c>
      <c r="G160" s="131">
        <v>113.78333333333336</v>
      </c>
      <c r="H160" s="131">
        <v>120.98333333333335</v>
      </c>
      <c r="I160" s="131">
        <v>123.21666666666667</v>
      </c>
      <c r="J160" s="131">
        <v>124.58333333333334</v>
      </c>
      <c r="K160" s="130">
        <v>121.85</v>
      </c>
      <c r="L160" s="130">
        <v>118.25</v>
      </c>
      <c r="M160" s="130">
        <v>53.781840000000003</v>
      </c>
    </row>
    <row r="161" spans="1:13">
      <c r="A161" s="66">
        <v>152</v>
      </c>
      <c r="B161" s="130" t="s">
        <v>210</v>
      </c>
      <c r="C161" s="130">
        <v>9301.75</v>
      </c>
      <c r="D161" s="131">
        <v>9330.0666666666675</v>
      </c>
      <c r="E161" s="131">
        <v>9237.133333333335</v>
      </c>
      <c r="F161" s="131">
        <v>9172.5166666666682</v>
      </c>
      <c r="G161" s="131">
        <v>9079.5833333333358</v>
      </c>
      <c r="H161" s="131">
        <v>9394.6833333333343</v>
      </c>
      <c r="I161" s="131">
        <v>9487.616666666665</v>
      </c>
      <c r="J161" s="131">
        <v>9552.2333333333336</v>
      </c>
      <c r="K161" s="130">
        <v>9423</v>
      </c>
      <c r="L161" s="130">
        <v>9265.4500000000007</v>
      </c>
      <c r="M161" s="130">
        <v>3.354E-2</v>
      </c>
    </row>
    <row r="162" spans="1:13">
      <c r="A162" s="66">
        <v>153</v>
      </c>
      <c r="B162" s="130" t="s">
        <v>208</v>
      </c>
      <c r="C162" s="130">
        <v>877.25</v>
      </c>
      <c r="D162" s="131">
        <v>883.9</v>
      </c>
      <c r="E162" s="131">
        <v>868.34999999999991</v>
      </c>
      <c r="F162" s="131">
        <v>859.44999999999993</v>
      </c>
      <c r="G162" s="131">
        <v>843.89999999999986</v>
      </c>
      <c r="H162" s="131">
        <v>892.8</v>
      </c>
      <c r="I162" s="131">
        <v>908.34999999999991</v>
      </c>
      <c r="J162" s="131">
        <v>917.25</v>
      </c>
      <c r="K162" s="130">
        <v>899.45</v>
      </c>
      <c r="L162" s="130">
        <v>875</v>
      </c>
      <c r="M162" s="130">
        <v>8.8086400000000005</v>
      </c>
    </row>
    <row r="163" spans="1:13">
      <c r="A163" s="66">
        <v>154</v>
      </c>
      <c r="B163" s="130" t="s">
        <v>1588</v>
      </c>
      <c r="C163" s="130">
        <v>917.7</v>
      </c>
      <c r="D163" s="131">
        <v>924.23333333333323</v>
      </c>
      <c r="E163" s="131">
        <v>899.46666666666647</v>
      </c>
      <c r="F163" s="131">
        <v>881.23333333333323</v>
      </c>
      <c r="G163" s="131">
        <v>856.46666666666647</v>
      </c>
      <c r="H163" s="131">
        <v>942.46666666666647</v>
      </c>
      <c r="I163" s="131">
        <v>967.23333333333312</v>
      </c>
      <c r="J163" s="131">
        <v>985.46666666666647</v>
      </c>
      <c r="K163" s="130">
        <v>949</v>
      </c>
      <c r="L163" s="130">
        <v>906</v>
      </c>
      <c r="M163" s="130">
        <v>0.60338999999999998</v>
      </c>
    </row>
    <row r="164" spans="1:13">
      <c r="A164" s="66">
        <v>155</v>
      </c>
      <c r="B164" s="130" t="s">
        <v>128</v>
      </c>
      <c r="C164" s="130">
        <v>180.9</v>
      </c>
      <c r="D164" s="131">
        <v>185.96666666666667</v>
      </c>
      <c r="E164" s="131">
        <v>174.93333333333334</v>
      </c>
      <c r="F164" s="131">
        <v>168.96666666666667</v>
      </c>
      <c r="G164" s="131">
        <v>157.93333333333334</v>
      </c>
      <c r="H164" s="131">
        <v>191.93333333333334</v>
      </c>
      <c r="I164" s="131">
        <v>202.9666666666667</v>
      </c>
      <c r="J164" s="131">
        <v>208.93333333333334</v>
      </c>
      <c r="K164" s="130">
        <v>197</v>
      </c>
      <c r="L164" s="130">
        <v>180</v>
      </c>
      <c r="M164" s="130">
        <v>458.08402000000001</v>
      </c>
    </row>
    <row r="165" spans="1:13">
      <c r="A165" s="66">
        <v>156</v>
      </c>
      <c r="B165" s="130" t="s">
        <v>129</v>
      </c>
      <c r="C165" s="130">
        <v>194.3</v>
      </c>
      <c r="D165" s="131">
        <v>194.76666666666665</v>
      </c>
      <c r="E165" s="131">
        <v>192.68333333333331</v>
      </c>
      <c r="F165" s="131">
        <v>191.06666666666666</v>
      </c>
      <c r="G165" s="131">
        <v>188.98333333333332</v>
      </c>
      <c r="H165" s="131">
        <v>196.3833333333333</v>
      </c>
      <c r="I165" s="131">
        <v>198.46666666666667</v>
      </c>
      <c r="J165" s="131">
        <v>200.08333333333329</v>
      </c>
      <c r="K165" s="130">
        <v>196.85</v>
      </c>
      <c r="L165" s="130">
        <v>193.15</v>
      </c>
      <c r="M165" s="130">
        <v>73.933210000000003</v>
      </c>
    </row>
    <row r="166" spans="1:13">
      <c r="A166" s="66">
        <v>157</v>
      </c>
      <c r="B166" s="130" t="s">
        <v>1627</v>
      </c>
      <c r="C166" s="130">
        <v>313.7</v>
      </c>
      <c r="D166" s="131">
        <v>316.3</v>
      </c>
      <c r="E166" s="131">
        <v>308.60000000000002</v>
      </c>
      <c r="F166" s="131">
        <v>303.5</v>
      </c>
      <c r="G166" s="131">
        <v>295.8</v>
      </c>
      <c r="H166" s="131">
        <v>321.40000000000003</v>
      </c>
      <c r="I166" s="131">
        <v>329.09999999999997</v>
      </c>
      <c r="J166" s="131">
        <v>334.20000000000005</v>
      </c>
      <c r="K166" s="130">
        <v>324</v>
      </c>
      <c r="L166" s="130">
        <v>311.2</v>
      </c>
      <c r="M166" s="130">
        <v>1.3560000000000001</v>
      </c>
    </row>
    <row r="167" spans="1:13">
      <c r="A167" s="66">
        <v>158</v>
      </c>
      <c r="B167" s="130" t="s">
        <v>2216</v>
      </c>
      <c r="C167" s="130">
        <v>1112.8499999999999</v>
      </c>
      <c r="D167" s="131">
        <v>1126.5</v>
      </c>
      <c r="E167" s="131">
        <v>1086</v>
      </c>
      <c r="F167" s="131">
        <v>1059.1500000000001</v>
      </c>
      <c r="G167" s="131">
        <v>1018.6500000000001</v>
      </c>
      <c r="H167" s="131">
        <v>1153.3499999999999</v>
      </c>
      <c r="I167" s="131">
        <v>1193.8499999999999</v>
      </c>
      <c r="J167" s="131">
        <v>1220.6999999999998</v>
      </c>
      <c r="K167" s="130">
        <v>1167</v>
      </c>
      <c r="L167" s="130">
        <v>1099.6500000000001</v>
      </c>
      <c r="M167" s="130">
        <v>4.5995600000000003</v>
      </c>
    </row>
    <row r="168" spans="1:13">
      <c r="A168" s="66">
        <v>159</v>
      </c>
      <c r="B168" s="130" t="s">
        <v>1653</v>
      </c>
      <c r="C168" s="130">
        <v>820.05</v>
      </c>
      <c r="D168" s="131">
        <v>820.86666666666667</v>
      </c>
      <c r="E168" s="131">
        <v>816.68333333333339</v>
      </c>
      <c r="F168" s="131">
        <v>813.31666666666672</v>
      </c>
      <c r="G168" s="131">
        <v>809.13333333333344</v>
      </c>
      <c r="H168" s="131">
        <v>824.23333333333335</v>
      </c>
      <c r="I168" s="131">
        <v>828.41666666666652</v>
      </c>
      <c r="J168" s="131">
        <v>831.7833333333333</v>
      </c>
      <c r="K168" s="130">
        <v>825.05</v>
      </c>
      <c r="L168" s="130">
        <v>817.5</v>
      </c>
      <c r="M168" s="130">
        <v>4.6677999999999997</v>
      </c>
    </row>
    <row r="169" spans="1:13">
      <c r="A169" s="66">
        <v>160</v>
      </c>
      <c r="B169" s="130" t="s">
        <v>214</v>
      </c>
      <c r="C169" s="130">
        <v>784.2</v>
      </c>
      <c r="D169" s="131">
        <v>784.2166666666667</v>
      </c>
      <c r="E169" s="131">
        <v>776.13333333333344</v>
      </c>
      <c r="F169" s="131">
        <v>768.06666666666672</v>
      </c>
      <c r="G169" s="131">
        <v>759.98333333333346</v>
      </c>
      <c r="H169" s="131">
        <v>792.28333333333342</v>
      </c>
      <c r="I169" s="131">
        <v>800.36666666666667</v>
      </c>
      <c r="J169" s="131">
        <v>808.43333333333339</v>
      </c>
      <c r="K169" s="130">
        <v>792.3</v>
      </c>
      <c r="L169" s="130">
        <v>776.15</v>
      </c>
      <c r="M169" s="130">
        <v>1.6814800000000001</v>
      </c>
    </row>
    <row r="170" spans="1:13">
      <c r="A170" s="66">
        <v>161</v>
      </c>
      <c r="B170" s="130" t="s">
        <v>2262</v>
      </c>
      <c r="C170" s="130">
        <v>510.4</v>
      </c>
      <c r="D170" s="131">
        <v>512.45000000000005</v>
      </c>
      <c r="E170" s="131">
        <v>506.90000000000009</v>
      </c>
      <c r="F170" s="131">
        <v>503.40000000000003</v>
      </c>
      <c r="G170" s="131">
        <v>497.85000000000008</v>
      </c>
      <c r="H170" s="131">
        <v>515.95000000000005</v>
      </c>
      <c r="I170" s="131">
        <v>521.5</v>
      </c>
      <c r="J170" s="131">
        <v>525.00000000000011</v>
      </c>
      <c r="K170" s="130">
        <v>518</v>
      </c>
      <c r="L170" s="130">
        <v>508.95</v>
      </c>
      <c r="M170" s="130">
        <v>11.142569999999999</v>
      </c>
    </row>
    <row r="171" spans="1:13">
      <c r="A171" s="66">
        <v>162</v>
      </c>
      <c r="B171" s="130" t="s">
        <v>131</v>
      </c>
      <c r="C171" s="130">
        <v>28.35</v>
      </c>
      <c r="D171" s="131">
        <v>28.516666666666666</v>
      </c>
      <c r="E171" s="131">
        <v>27.833333333333332</v>
      </c>
      <c r="F171" s="131">
        <v>27.316666666666666</v>
      </c>
      <c r="G171" s="131">
        <v>26.633333333333333</v>
      </c>
      <c r="H171" s="131">
        <v>29.033333333333331</v>
      </c>
      <c r="I171" s="131">
        <v>29.716666666666669</v>
      </c>
      <c r="J171" s="131">
        <v>30.233333333333331</v>
      </c>
      <c r="K171" s="130">
        <v>29.2</v>
      </c>
      <c r="L171" s="130">
        <v>28</v>
      </c>
      <c r="M171" s="130">
        <v>620.98713999999995</v>
      </c>
    </row>
    <row r="172" spans="1:13">
      <c r="A172" s="66">
        <v>163</v>
      </c>
      <c r="B172" s="130" t="s">
        <v>132</v>
      </c>
      <c r="C172" s="130">
        <v>157.85</v>
      </c>
      <c r="D172" s="131">
        <v>158.6</v>
      </c>
      <c r="E172" s="131">
        <v>156.29999999999998</v>
      </c>
      <c r="F172" s="131">
        <v>154.75</v>
      </c>
      <c r="G172" s="131">
        <v>152.44999999999999</v>
      </c>
      <c r="H172" s="131">
        <v>160.14999999999998</v>
      </c>
      <c r="I172" s="131">
        <v>162.44999999999999</v>
      </c>
      <c r="J172" s="131">
        <v>163.99999999999997</v>
      </c>
      <c r="K172" s="130">
        <v>160.9</v>
      </c>
      <c r="L172" s="130">
        <v>157.05000000000001</v>
      </c>
      <c r="M172" s="130">
        <v>126.25592</v>
      </c>
    </row>
    <row r="173" spans="1:13">
      <c r="A173" s="66">
        <v>164</v>
      </c>
      <c r="B173" s="130" t="s">
        <v>133</v>
      </c>
      <c r="C173" s="130">
        <v>505.75</v>
      </c>
      <c r="D173" s="131">
        <v>509.75</v>
      </c>
      <c r="E173" s="131">
        <v>500.1</v>
      </c>
      <c r="F173" s="131">
        <v>494.45000000000005</v>
      </c>
      <c r="G173" s="131">
        <v>484.80000000000007</v>
      </c>
      <c r="H173" s="131">
        <v>515.4</v>
      </c>
      <c r="I173" s="131">
        <v>525.05000000000007</v>
      </c>
      <c r="J173" s="131">
        <v>530.69999999999993</v>
      </c>
      <c r="K173" s="130">
        <v>519.4</v>
      </c>
      <c r="L173" s="130">
        <v>504.1</v>
      </c>
      <c r="M173" s="130">
        <v>37.982030000000002</v>
      </c>
    </row>
    <row r="174" spans="1:13">
      <c r="A174" s="66">
        <v>165</v>
      </c>
      <c r="B174" s="130" t="s">
        <v>134</v>
      </c>
      <c r="C174" s="130">
        <v>965.9</v>
      </c>
      <c r="D174" s="131">
        <v>964.68333333333339</v>
      </c>
      <c r="E174" s="131">
        <v>957.36666666666679</v>
      </c>
      <c r="F174" s="131">
        <v>948.83333333333337</v>
      </c>
      <c r="G174" s="131">
        <v>941.51666666666677</v>
      </c>
      <c r="H174" s="131">
        <v>973.21666666666681</v>
      </c>
      <c r="I174" s="131">
        <v>980.53333333333342</v>
      </c>
      <c r="J174" s="131">
        <v>989.06666666666683</v>
      </c>
      <c r="K174" s="130">
        <v>972</v>
      </c>
      <c r="L174" s="130">
        <v>956.15</v>
      </c>
      <c r="M174" s="130">
        <v>62.494190000000003</v>
      </c>
    </row>
    <row r="175" spans="1:13">
      <c r="A175" s="66">
        <v>166</v>
      </c>
      <c r="B175" s="130" t="s">
        <v>135</v>
      </c>
      <c r="C175" s="130">
        <v>513.95000000000005</v>
      </c>
      <c r="D175" s="131">
        <v>515.9666666666667</v>
      </c>
      <c r="E175" s="131">
        <v>509.18333333333339</v>
      </c>
      <c r="F175" s="131">
        <v>504.41666666666669</v>
      </c>
      <c r="G175" s="131">
        <v>497.63333333333338</v>
      </c>
      <c r="H175" s="131">
        <v>520.73333333333335</v>
      </c>
      <c r="I175" s="131">
        <v>527.51666666666665</v>
      </c>
      <c r="J175" s="131">
        <v>532.28333333333342</v>
      </c>
      <c r="K175" s="130">
        <v>522.75</v>
      </c>
      <c r="L175" s="130">
        <v>511.2</v>
      </c>
      <c r="M175" s="130">
        <v>20.846329999999998</v>
      </c>
    </row>
    <row r="176" spans="1:13">
      <c r="A176" s="66">
        <v>167</v>
      </c>
      <c r="B176" s="130" t="s">
        <v>136</v>
      </c>
      <c r="C176" s="130">
        <v>47.15</v>
      </c>
      <c r="D176" s="131">
        <v>47.416666666666664</v>
      </c>
      <c r="E176" s="131">
        <v>46.43333333333333</v>
      </c>
      <c r="F176" s="131">
        <v>45.716666666666669</v>
      </c>
      <c r="G176" s="131">
        <v>44.733333333333334</v>
      </c>
      <c r="H176" s="131">
        <v>48.133333333333326</v>
      </c>
      <c r="I176" s="131">
        <v>49.11666666666666</v>
      </c>
      <c r="J176" s="131">
        <v>49.833333333333321</v>
      </c>
      <c r="K176" s="130">
        <v>48.4</v>
      </c>
      <c r="L176" s="130">
        <v>46.7</v>
      </c>
      <c r="M176" s="130">
        <v>104.72765</v>
      </c>
    </row>
    <row r="177" spans="1:13">
      <c r="A177" s="66">
        <v>168</v>
      </c>
      <c r="B177" s="130" t="s">
        <v>137</v>
      </c>
      <c r="C177" s="130">
        <v>93.95</v>
      </c>
      <c r="D177" s="131">
        <v>94.533333333333346</v>
      </c>
      <c r="E177" s="131">
        <v>92.716666666666697</v>
      </c>
      <c r="F177" s="131">
        <v>91.483333333333348</v>
      </c>
      <c r="G177" s="131">
        <v>89.6666666666667</v>
      </c>
      <c r="H177" s="131">
        <v>95.766666666666694</v>
      </c>
      <c r="I177" s="131">
        <v>97.583333333333329</v>
      </c>
      <c r="J177" s="131">
        <v>98.816666666666691</v>
      </c>
      <c r="K177" s="130">
        <v>96.35</v>
      </c>
      <c r="L177" s="130">
        <v>93.3</v>
      </c>
      <c r="M177" s="130">
        <v>197.3261</v>
      </c>
    </row>
    <row r="178" spans="1:13">
      <c r="A178" s="66">
        <v>169</v>
      </c>
      <c r="B178" s="130" t="s">
        <v>138</v>
      </c>
      <c r="C178" s="130">
        <v>313.14999999999998</v>
      </c>
      <c r="D178" s="131">
        <v>319.25</v>
      </c>
      <c r="E178" s="131">
        <v>305.75</v>
      </c>
      <c r="F178" s="131">
        <v>298.35000000000002</v>
      </c>
      <c r="G178" s="131">
        <v>284.85000000000002</v>
      </c>
      <c r="H178" s="131">
        <v>326.64999999999998</v>
      </c>
      <c r="I178" s="131">
        <v>340.15</v>
      </c>
      <c r="J178" s="131">
        <v>347.54999999999995</v>
      </c>
      <c r="K178" s="130">
        <v>332.75</v>
      </c>
      <c r="L178" s="130">
        <v>311.85000000000002</v>
      </c>
      <c r="M178" s="130">
        <v>424.66149999999999</v>
      </c>
    </row>
    <row r="179" spans="1:13">
      <c r="A179" s="66">
        <v>170</v>
      </c>
      <c r="B179" s="130" t="s">
        <v>212</v>
      </c>
      <c r="C179" s="130">
        <v>18161.849999999999</v>
      </c>
      <c r="D179" s="131">
        <v>18239.05</v>
      </c>
      <c r="E179" s="131">
        <v>17978.099999999999</v>
      </c>
      <c r="F179" s="131">
        <v>17794.349999999999</v>
      </c>
      <c r="G179" s="131">
        <v>17533.399999999998</v>
      </c>
      <c r="H179" s="131">
        <v>18422.8</v>
      </c>
      <c r="I179" s="131">
        <v>18683.750000000004</v>
      </c>
      <c r="J179" s="131">
        <v>18867.5</v>
      </c>
      <c r="K179" s="130">
        <v>18500</v>
      </c>
      <c r="L179" s="130">
        <v>18055.3</v>
      </c>
      <c r="M179" s="130">
        <v>0.13880999999999999</v>
      </c>
    </row>
    <row r="180" spans="1:13">
      <c r="A180" s="66">
        <v>171</v>
      </c>
      <c r="B180" s="130" t="s">
        <v>139</v>
      </c>
      <c r="C180" s="130">
        <v>1296.0999999999999</v>
      </c>
      <c r="D180" s="131">
        <v>1303.1833333333334</v>
      </c>
      <c r="E180" s="131">
        <v>1284.3666666666668</v>
      </c>
      <c r="F180" s="131">
        <v>1272.6333333333334</v>
      </c>
      <c r="G180" s="131">
        <v>1253.8166666666668</v>
      </c>
      <c r="H180" s="131">
        <v>1314.9166666666667</v>
      </c>
      <c r="I180" s="131">
        <v>1333.7333333333333</v>
      </c>
      <c r="J180" s="131">
        <v>1345.4666666666667</v>
      </c>
      <c r="K180" s="130">
        <v>1322</v>
      </c>
      <c r="L180" s="130">
        <v>1291.45</v>
      </c>
      <c r="M180" s="130">
        <v>2.22736</v>
      </c>
    </row>
    <row r="181" spans="1:13">
      <c r="A181" s="66">
        <v>172</v>
      </c>
      <c r="B181" s="130" t="s">
        <v>1863</v>
      </c>
      <c r="C181" s="130">
        <v>498.35</v>
      </c>
      <c r="D181" s="131">
        <v>501.2</v>
      </c>
      <c r="E181" s="131">
        <v>490</v>
      </c>
      <c r="F181" s="131">
        <v>481.65000000000003</v>
      </c>
      <c r="G181" s="131">
        <v>470.45000000000005</v>
      </c>
      <c r="H181" s="131">
        <v>509.54999999999995</v>
      </c>
      <c r="I181" s="131">
        <v>520.74999999999989</v>
      </c>
      <c r="J181" s="131">
        <v>529.09999999999991</v>
      </c>
      <c r="K181" s="130">
        <v>512.4</v>
      </c>
      <c r="L181" s="130">
        <v>492.85</v>
      </c>
      <c r="M181" s="130">
        <v>2.8077399999999999</v>
      </c>
    </row>
    <row r="182" spans="1:13">
      <c r="A182" s="66">
        <v>173</v>
      </c>
      <c r="B182" s="130" t="s">
        <v>230</v>
      </c>
      <c r="C182" s="130">
        <v>1839.65</v>
      </c>
      <c r="D182" s="131">
        <v>1860.8333333333333</v>
      </c>
      <c r="E182" s="131">
        <v>1806.7166666666665</v>
      </c>
      <c r="F182" s="131">
        <v>1773.7833333333333</v>
      </c>
      <c r="G182" s="131">
        <v>1719.6666666666665</v>
      </c>
      <c r="H182" s="131">
        <v>1893.7666666666664</v>
      </c>
      <c r="I182" s="131">
        <v>1947.8833333333332</v>
      </c>
      <c r="J182" s="131">
        <v>1980.8166666666664</v>
      </c>
      <c r="K182" s="130">
        <v>1914.95</v>
      </c>
      <c r="L182" s="130">
        <v>1827.9</v>
      </c>
      <c r="M182" s="130">
        <v>2.3993699999999998</v>
      </c>
    </row>
    <row r="183" spans="1:13">
      <c r="A183" s="66">
        <v>174</v>
      </c>
      <c r="B183" s="130" t="s">
        <v>140</v>
      </c>
      <c r="C183" s="130">
        <v>1446.2</v>
      </c>
      <c r="D183" s="131">
        <v>1441.1666666666667</v>
      </c>
      <c r="E183" s="131">
        <v>1425.3333333333335</v>
      </c>
      <c r="F183" s="131">
        <v>1404.4666666666667</v>
      </c>
      <c r="G183" s="131">
        <v>1388.6333333333334</v>
      </c>
      <c r="H183" s="131">
        <v>1462.0333333333335</v>
      </c>
      <c r="I183" s="131">
        <v>1477.866666666667</v>
      </c>
      <c r="J183" s="131">
        <v>1498.7333333333336</v>
      </c>
      <c r="K183" s="130">
        <v>1457</v>
      </c>
      <c r="L183" s="130">
        <v>1420.3</v>
      </c>
      <c r="M183" s="130">
        <v>5.9273899999999999</v>
      </c>
    </row>
    <row r="184" spans="1:13">
      <c r="A184" s="66">
        <v>175</v>
      </c>
      <c r="B184" s="130" t="s">
        <v>141</v>
      </c>
      <c r="C184" s="130">
        <v>788.65</v>
      </c>
      <c r="D184" s="131">
        <v>795.5</v>
      </c>
      <c r="E184" s="131">
        <v>778.3</v>
      </c>
      <c r="F184" s="131">
        <v>767.94999999999993</v>
      </c>
      <c r="G184" s="131">
        <v>750.74999999999989</v>
      </c>
      <c r="H184" s="131">
        <v>805.85</v>
      </c>
      <c r="I184" s="131">
        <v>823.05000000000007</v>
      </c>
      <c r="J184" s="131">
        <v>833.40000000000009</v>
      </c>
      <c r="K184" s="130">
        <v>812.7</v>
      </c>
      <c r="L184" s="130">
        <v>785.15</v>
      </c>
      <c r="M184" s="130">
        <v>3.31271</v>
      </c>
    </row>
    <row r="185" spans="1:13">
      <c r="A185" s="66">
        <v>176</v>
      </c>
      <c r="B185" s="130" t="s">
        <v>142</v>
      </c>
      <c r="C185" s="130">
        <v>579.85</v>
      </c>
      <c r="D185" s="131">
        <v>584.61666666666667</v>
      </c>
      <c r="E185" s="131">
        <v>573.23333333333335</v>
      </c>
      <c r="F185" s="131">
        <v>566.61666666666667</v>
      </c>
      <c r="G185" s="131">
        <v>555.23333333333335</v>
      </c>
      <c r="H185" s="131">
        <v>591.23333333333335</v>
      </c>
      <c r="I185" s="131">
        <v>602.61666666666679</v>
      </c>
      <c r="J185" s="131">
        <v>609.23333333333335</v>
      </c>
      <c r="K185" s="130">
        <v>596</v>
      </c>
      <c r="L185" s="130">
        <v>578</v>
      </c>
      <c r="M185" s="130">
        <v>42.13982</v>
      </c>
    </row>
    <row r="186" spans="1:13">
      <c r="A186" s="66">
        <v>177</v>
      </c>
      <c r="B186" s="130" t="s">
        <v>143</v>
      </c>
      <c r="C186" s="130">
        <v>1033.7</v>
      </c>
      <c r="D186" s="131">
        <v>1037.75</v>
      </c>
      <c r="E186" s="131">
        <v>1026</v>
      </c>
      <c r="F186" s="131">
        <v>1018.3</v>
      </c>
      <c r="G186" s="131">
        <v>1006.55</v>
      </c>
      <c r="H186" s="131">
        <v>1045.45</v>
      </c>
      <c r="I186" s="131">
        <v>1057.2</v>
      </c>
      <c r="J186" s="131">
        <v>1064.9000000000001</v>
      </c>
      <c r="K186" s="130">
        <v>1049.5</v>
      </c>
      <c r="L186" s="130">
        <v>1030.05</v>
      </c>
      <c r="M186" s="130">
        <v>10.196099999999999</v>
      </c>
    </row>
    <row r="187" spans="1:13">
      <c r="A187" s="66">
        <v>178</v>
      </c>
      <c r="B187" s="130" t="s">
        <v>1926</v>
      </c>
      <c r="C187" s="130">
        <v>14.6</v>
      </c>
      <c r="D187" s="131">
        <v>14.683333333333332</v>
      </c>
      <c r="E187" s="131">
        <v>14.416666666666664</v>
      </c>
      <c r="F187" s="131">
        <v>14.233333333333333</v>
      </c>
      <c r="G187" s="131">
        <v>13.966666666666665</v>
      </c>
      <c r="H187" s="131">
        <v>14.866666666666664</v>
      </c>
      <c r="I187" s="131">
        <v>15.133333333333333</v>
      </c>
      <c r="J187" s="131">
        <v>15.316666666666663</v>
      </c>
      <c r="K187" s="130">
        <v>14.95</v>
      </c>
      <c r="L187" s="130">
        <v>14.5</v>
      </c>
      <c r="M187" s="130">
        <v>574.55742999999995</v>
      </c>
    </row>
    <row r="188" spans="1:13">
      <c r="A188" s="66">
        <v>179</v>
      </c>
      <c r="B188" s="130" t="s">
        <v>144</v>
      </c>
      <c r="C188" s="130">
        <v>76.650000000000006</v>
      </c>
      <c r="D188" s="131">
        <v>78.766666666666666</v>
      </c>
      <c r="E188" s="131">
        <v>74.083333333333329</v>
      </c>
      <c r="F188" s="131">
        <v>71.516666666666666</v>
      </c>
      <c r="G188" s="131">
        <v>66.833333333333329</v>
      </c>
      <c r="H188" s="131">
        <v>81.333333333333329</v>
      </c>
      <c r="I188" s="131">
        <v>86.016666666666666</v>
      </c>
      <c r="J188" s="131">
        <v>88.583333333333329</v>
      </c>
      <c r="K188" s="130">
        <v>83.45</v>
      </c>
      <c r="L188" s="130">
        <v>76.2</v>
      </c>
      <c r="M188" s="130">
        <v>101.40927000000001</v>
      </c>
    </row>
    <row r="189" spans="1:13">
      <c r="A189" s="66">
        <v>180</v>
      </c>
      <c r="B189" s="130" t="s">
        <v>1939</v>
      </c>
      <c r="C189" s="130">
        <v>622.54999999999995</v>
      </c>
      <c r="D189" s="131">
        <v>628.61666666666667</v>
      </c>
      <c r="E189" s="131">
        <v>607.7833333333333</v>
      </c>
      <c r="F189" s="131">
        <v>593.01666666666665</v>
      </c>
      <c r="G189" s="131">
        <v>572.18333333333328</v>
      </c>
      <c r="H189" s="131">
        <v>643.38333333333333</v>
      </c>
      <c r="I189" s="131">
        <v>664.21666666666658</v>
      </c>
      <c r="J189" s="131">
        <v>678.98333333333335</v>
      </c>
      <c r="K189" s="130">
        <v>649.45000000000005</v>
      </c>
      <c r="L189" s="130">
        <v>613.85</v>
      </c>
      <c r="M189" s="130">
        <v>2.8995500000000001</v>
      </c>
    </row>
    <row r="190" spans="1:13">
      <c r="A190" s="66">
        <v>181</v>
      </c>
      <c r="B190" s="130" t="s">
        <v>145</v>
      </c>
      <c r="C190" s="130">
        <v>717.3</v>
      </c>
      <c r="D190" s="131">
        <v>721.81666666666661</v>
      </c>
      <c r="E190" s="131">
        <v>709.43333333333317</v>
      </c>
      <c r="F190" s="131">
        <v>701.56666666666661</v>
      </c>
      <c r="G190" s="131">
        <v>689.18333333333317</v>
      </c>
      <c r="H190" s="131">
        <v>729.68333333333317</v>
      </c>
      <c r="I190" s="131">
        <v>742.06666666666661</v>
      </c>
      <c r="J190" s="131">
        <v>749.93333333333317</v>
      </c>
      <c r="K190" s="130">
        <v>734.2</v>
      </c>
      <c r="L190" s="130">
        <v>713.95</v>
      </c>
      <c r="M190" s="130">
        <v>13.08813</v>
      </c>
    </row>
    <row r="191" spans="1:13">
      <c r="A191" s="66">
        <v>182</v>
      </c>
      <c r="B191" s="130" t="s">
        <v>146</v>
      </c>
      <c r="C191" s="130">
        <v>619.25</v>
      </c>
      <c r="D191" s="131">
        <v>623.9</v>
      </c>
      <c r="E191" s="131">
        <v>613</v>
      </c>
      <c r="F191" s="131">
        <v>606.75</v>
      </c>
      <c r="G191" s="131">
        <v>595.85</v>
      </c>
      <c r="H191" s="131">
        <v>630.15</v>
      </c>
      <c r="I191" s="131">
        <v>641.04999999999984</v>
      </c>
      <c r="J191" s="131">
        <v>647.29999999999995</v>
      </c>
      <c r="K191" s="130">
        <v>634.79999999999995</v>
      </c>
      <c r="L191" s="130">
        <v>617.65</v>
      </c>
      <c r="M191" s="130">
        <v>3.19537</v>
      </c>
    </row>
    <row r="192" spans="1:13">
      <c r="A192" s="66">
        <v>183</v>
      </c>
      <c r="B192" s="130" t="s">
        <v>147</v>
      </c>
      <c r="C192" s="130">
        <v>304.25</v>
      </c>
      <c r="D192" s="131">
        <v>305.71666666666664</v>
      </c>
      <c r="E192" s="131">
        <v>300.18333333333328</v>
      </c>
      <c r="F192" s="131">
        <v>296.11666666666662</v>
      </c>
      <c r="G192" s="131">
        <v>290.58333333333326</v>
      </c>
      <c r="H192" s="131">
        <v>309.7833333333333</v>
      </c>
      <c r="I192" s="131">
        <v>315.31666666666672</v>
      </c>
      <c r="J192" s="131">
        <v>319.38333333333333</v>
      </c>
      <c r="K192" s="130">
        <v>311.25</v>
      </c>
      <c r="L192" s="130">
        <v>301.64999999999998</v>
      </c>
      <c r="M192" s="130">
        <v>36.317929999999997</v>
      </c>
    </row>
    <row r="193" spans="1:13">
      <c r="A193" s="66">
        <v>184</v>
      </c>
      <c r="B193" s="130" t="s">
        <v>148</v>
      </c>
      <c r="C193" s="130">
        <v>400.3</v>
      </c>
      <c r="D193" s="131">
        <v>401.98333333333335</v>
      </c>
      <c r="E193" s="131">
        <v>396.31666666666672</v>
      </c>
      <c r="F193" s="131">
        <v>392.33333333333337</v>
      </c>
      <c r="G193" s="131">
        <v>386.66666666666674</v>
      </c>
      <c r="H193" s="131">
        <v>405.9666666666667</v>
      </c>
      <c r="I193" s="131">
        <v>411.63333333333333</v>
      </c>
      <c r="J193" s="131">
        <v>415.61666666666667</v>
      </c>
      <c r="K193" s="130">
        <v>407.65</v>
      </c>
      <c r="L193" s="130">
        <v>398</v>
      </c>
      <c r="M193" s="130">
        <v>163.12166999999999</v>
      </c>
    </row>
    <row r="194" spans="1:13">
      <c r="A194" s="66">
        <v>185</v>
      </c>
      <c r="B194" s="130" t="s">
        <v>149</v>
      </c>
      <c r="C194" s="130">
        <v>227.25</v>
      </c>
      <c r="D194" s="131">
        <v>229</v>
      </c>
      <c r="E194" s="131">
        <v>224.55</v>
      </c>
      <c r="F194" s="131">
        <v>221.85000000000002</v>
      </c>
      <c r="G194" s="131">
        <v>217.40000000000003</v>
      </c>
      <c r="H194" s="131">
        <v>231.7</v>
      </c>
      <c r="I194" s="131">
        <v>236.14999999999998</v>
      </c>
      <c r="J194" s="131">
        <v>238.84999999999997</v>
      </c>
      <c r="K194" s="130">
        <v>233.45</v>
      </c>
      <c r="L194" s="130">
        <v>226.3</v>
      </c>
      <c r="M194" s="130">
        <v>33.158830000000002</v>
      </c>
    </row>
    <row r="195" spans="1:13">
      <c r="A195" s="66">
        <v>186</v>
      </c>
      <c r="B195" s="130" t="s">
        <v>150</v>
      </c>
      <c r="C195" s="130">
        <v>89.95</v>
      </c>
      <c r="D195" s="131">
        <v>90.7</v>
      </c>
      <c r="E195" s="131">
        <v>88.800000000000011</v>
      </c>
      <c r="F195" s="131">
        <v>87.65</v>
      </c>
      <c r="G195" s="131">
        <v>85.750000000000014</v>
      </c>
      <c r="H195" s="131">
        <v>91.850000000000009</v>
      </c>
      <c r="I195" s="131">
        <v>93.750000000000014</v>
      </c>
      <c r="J195" s="131">
        <v>94.9</v>
      </c>
      <c r="K195" s="130">
        <v>92.6</v>
      </c>
      <c r="L195" s="130">
        <v>89.55</v>
      </c>
      <c r="M195" s="130">
        <v>108.4815</v>
      </c>
    </row>
    <row r="196" spans="1:13">
      <c r="A196" s="66">
        <v>187</v>
      </c>
      <c r="B196" s="130" t="s">
        <v>151</v>
      </c>
      <c r="C196" s="130">
        <v>769.15</v>
      </c>
      <c r="D196" s="131">
        <v>766.83333333333337</v>
      </c>
      <c r="E196" s="131">
        <v>760.56666666666672</v>
      </c>
      <c r="F196" s="131">
        <v>751.98333333333335</v>
      </c>
      <c r="G196" s="131">
        <v>745.7166666666667</v>
      </c>
      <c r="H196" s="131">
        <v>775.41666666666674</v>
      </c>
      <c r="I196" s="131">
        <v>781.68333333333339</v>
      </c>
      <c r="J196" s="131">
        <v>790.26666666666677</v>
      </c>
      <c r="K196" s="130">
        <v>773.1</v>
      </c>
      <c r="L196" s="130">
        <v>758.25</v>
      </c>
      <c r="M196" s="130">
        <v>83.97681</v>
      </c>
    </row>
    <row r="197" spans="1:13">
      <c r="A197" s="66">
        <v>188</v>
      </c>
      <c r="B197" s="130" t="s">
        <v>152</v>
      </c>
      <c r="C197" s="130">
        <v>3121.05</v>
      </c>
      <c r="D197" s="131">
        <v>3127.2833333333333</v>
      </c>
      <c r="E197" s="131">
        <v>3074.7666666666664</v>
      </c>
      <c r="F197" s="131">
        <v>3028.4833333333331</v>
      </c>
      <c r="G197" s="131">
        <v>2975.9666666666662</v>
      </c>
      <c r="H197" s="131">
        <v>3173.5666666666666</v>
      </c>
      <c r="I197" s="131">
        <v>3226.0833333333339</v>
      </c>
      <c r="J197" s="131">
        <v>3272.3666666666668</v>
      </c>
      <c r="K197" s="130">
        <v>3179.8</v>
      </c>
      <c r="L197" s="130">
        <v>3081</v>
      </c>
      <c r="M197" s="130">
        <v>19.169219999999999</v>
      </c>
    </row>
    <row r="198" spans="1:13">
      <c r="A198" s="66">
        <v>189</v>
      </c>
      <c r="B198" s="130" t="s">
        <v>153</v>
      </c>
      <c r="C198" s="130">
        <v>598.45000000000005</v>
      </c>
      <c r="D198" s="131">
        <v>600</v>
      </c>
      <c r="E198" s="131">
        <v>586.54999999999995</v>
      </c>
      <c r="F198" s="131">
        <v>574.65</v>
      </c>
      <c r="G198" s="131">
        <v>561.19999999999993</v>
      </c>
      <c r="H198" s="131">
        <v>611.9</v>
      </c>
      <c r="I198" s="131">
        <v>625.35</v>
      </c>
      <c r="J198" s="131">
        <v>637.25</v>
      </c>
      <c r="K198" s="130">
        <v>613.45000000000005</v>
      </c>
      <c r="L198" s="130">
        <v>588.1</v>
      </c>
      <c r="M198" s="130">
        <v>51.04213</v>
      </c>
    </row>
    <row r="199" spans="1:13">
      <c r="A199" s="66">
        <v>190</v>
      </c>
      <c r="B199" s="130" t="s">
        <v>215</v>
      </c>
      <c r="C199" s="130">
        <v>1271.9000000000001</v>
      </c>
      <c r="D199" s="131">
        <v>1271.6833333333334</v>
      </c>
      <c r="E199" s="131">
        <v>1250.3666666666668</v>
      </c>
      <c r="F199" s="131">
        <v>1228.8333333333335</v>
      </c>
      <c r="G199" s="131">
        <v>1207.5166666666669</v>
      </c>
      <c r="H199" s="131">
        <v>1293.2166666666667</v>
      </c>
      <c r="I199" s="131">
        <v>1314.5333333333333</v>
      </c>
      <c r="J199" s="131">
        <v>1336.0666666666666</v>
      </c>
      <c r="K199" s="130">
        <v>1293</v>
      </c>
      <c r="L199" s="130">
        <v>1250.1500000000001</v>
      </c>
      <c r="M199" s="130">
        <v>0.23583000000000001</v>
      </c>
    </row>
    <row r="200" spans="1:13">
      <c r="A200" s="66">
        <v>191</v>
      </c>
      <c r="B200" s="130" t="s">
        <v>154</v>
      </c>
      <c r="C200" s="130">
        <v>884.1</v>
      </c>
      <c r="D200" s="131">
        <v>888.7166666666667</v>
      </c>
      <c r="E200" s="131">
        <v>872.13333333333344</v>
      </c>
      <c r="F200" s="131">
        <v>860.16666666666674</v>
      </c>
      <c r="G200" s="131">
        <v>843.58333333333348</v>
      </c>
      <c r="H200" s="131">
        <v>900.68333333333339</v>
      </c>
      <c r="I200" s="131">
        <v>917.26666666666665</v>
      </c>
      <c r="J200" s="131">
        <v>929.23333333333335</v>
      </c>
      <c r="K200" s="130">
        <v>905.3</v>
      </c>
      <c r="L200" s="130">
        <v>876.75</v>
      </c>
      <c r="M200" s="130">
        <v>31.046690000000002</v>
      </c>
    </row>
    <row r="201" spans="1:13">
      <c r="A201" s="66">
        <v>192</v>
      </c>
      <c r="B201" s="130" t="s">
        <v>216</v>
      </c>
      <c r="C201" s="130">
        <v>1421.4</v>
      </c>
      <c r="D201" s="131">
        <v>1429.3</v>
      </c>
      <c r="E201" s="131">
        <v>1397.6</v>
      </c>
      <c r="F201" s="131">
        <v>1373.8</v>
      </c>
      <c r="G201" s="131">
        <v>1342.1</v>
      </c>
      <c r="H201" s="131">
        <v>1453.1</v>
      </c>
      <c r="I201" s="131">
        <v>1484.8000000000002</v>
      </c>
      <c r="J201" s="131">
        <v>1508.6</v>
      </c>
      <c r="K201" s="130">
        <v>1461</v>
      </c>
      <c r="L201" s="130">
        <v>1405.5</v>
      </c>
      <c r="M201" s="130">
        <v>2.4872800000000002</v>
      </c>
    </row>
    <row r="202" spans="1:13">
      <c r="A202" s="66">
        <v>193</v>
      </c>
      <c r="B202" s="130" t="s">
        <v>217</v>
      </c>
      <c r="C202" s="130">
        <v>284.25</v>
      </c>
      <c r="D202" s="131">
        <v>287.88333333333333</v>
      </c>
      <c r="E202" s="131">
        <v>279.36666666666667</v>
      </c>
      <c r="F202" s="131">
        <v>274.48333333333335</v>
      </c>
      <c r="G202" s="131">
        <v>265.9666666666667</v>
      </c>
      <c r="H202" s="131">
        <v>292.76666666666665</v>
      </c>
      <c r="I202" s="131">
        <v>301.2833333333333</v>
      </c>
      <c r="J202" s="131">
        <v>306.16666666666663</v>
      </c>
      <c r="K202" s="130">
        <v>296.39999999999998</v>
      </c>
      <c r="L202" s="130">
        <v>283</v>
      </c>
      <c r="M202" s="130">
        <v>15.18962</v>
      </c>
    </row>
    <row r="203" spans="1:13">
      <c r="A203" s="66">
        <v>194</v>
      </c>
      <c r="B203" s="130" t="s">
        <v>244</v>
      </c>
      <c r="C203" s="130">
        <v>59.9</v>
      </c>
      <c r="D203" s="131">
        <v>60.133333333333333</v>
      </c>
      <c r="E203" s="131">
        <v>59.116666666666667</v>
      </c>
      <c r="F203" s="131">
        <v>58.333333333333336</v>
      </c>
      <c r="G203" s="131">
        <v>57.31666666666667</v>
      </c>
      <c r="H203" s="131">
        <v>60.916666666666664</v>
      </c>
      <c r="I203" s="131">
        <v>61.93333333333333</v>
      </c>
      <c r="J203" s="131">
        <v>62.716666666666661</v>
      </c>
      <c r="K203" s="130">
        <v>61.15</v>
      </c>
      <c r="L203" s="130">
        <v>59.35</v>
      </c>
      <c r="M203" s="130">
        <v>59.589410000000001</v>
      </c>
    </row>
    <row r="204" spans="1:13">
      <c r="A204" s="66">
        <v>195</v>
      </c>
      <c r="B204" s="130" t="s">
        <v>155</v>
      </c>
      <c r="C204" s="130">
        <v>704.6</v>
      </c>
      <c r="D204" s="131">
        <v>708.48333333333323</v>
      </c>
      <c r="E204" s="131">
        <v>698.96666666666647</v>
      </c>
      <c r="F204" s="131">
        <v>693.33333333333326</v>
      </c>
      <c r="G204" s="131">
        <v>683.81666666666649</v>
      </c>
      <c r="H204" s="131">
        <v>714.11666666666645</v>
      </c>
      <c r="I204" s="131">
        <v>723.6333333333331</v>
      </c>
      <c r="J204" s="131">
        <v>729.26666666666642</v>
      </c>
      <c r="K204" s="130">
        <v>718</v>
      </c>
      <c r="L204" s="130">
        <v>702.85</v>
      </c>
      <c r="M204" s="130">
        <v>16.532119999999999</v>
      </c>
    </row>
    <row r="205" spans="1:13">
      <c r="A205" s="66">
        <v>196</v>
      </c>
      <c r="B205" s="130" t="s">
        <v>156</v>
      </c>
      <c r="C205" s="130">
        <v>1142.75</v>
      </c>
      <c r="D205" s="131">
        <v>1149.1666666666667</v>
      </c>
      <c r="E205" s="131">
        <v>1119.3333333333335</v>
      </c>
      <c r="F205" s="131">
        <v>1095.9166666666667</v>
      </c>
      <c r="G205" s="131">
        <v>1066.0833333333335</v>
      </c>
      <c r="H205" s="131">
        <v>1172.5833333333335</v>
      </c>
      <c r="I205" s="131">
        <v>1202.416666666667</v>
      </c>
      <c r="J205" s="131">
        <v>1225.8333333333335</v>
      </c>
      <c r="K205" s="130">
        <v>1179</v>
      </c>
      <c r="L205" s="130">
        <v>1125.75</v>
      </c>
      <c r="M205" s="130">
        <v>6.0408400000000002</v>
      </c>
    </row>
    <row r="206" spans="1:13">
      <c r="A206" s="66">
        <v>197</v>
      </c>
      <c r="B206" s="130" t="s">
        <v>158</v>
      </c>
      <c r="C206" s="130">
        <v>4359.95</v>
      </c>
      <c r="D206" s="131">
        <v>4344.3</v>
      </c>
      <c r="E206" s="131">
        <v>4297.6500000000005</v>
      </c>
      <c r="F206" s="131">
        <v>4235.3500000000004</v>
      </c>
      <c r="G206" s="131">
        <v>4188.7000000000007</v>
      </c>
      <c r="H206" s="131">
        <v>4406.6000000000004</v>
      </c>
      <c r="I206" s="131">
        <v>4453.25</v>
      </c>
      <c r="J206" s="131">
        <v>4515.55</v>
      </c>
      <c r="K206" s="130">
        <v>4390.95</v>
      </c>
      <c r="L206" s="130">
        <v>4282</v>
      </c>
      <c r="M206" s="130">
        <v>2.7995100000000002</v>
      </c>
    </row>
    <row r="207" spans="1:13">
      <c r="A207" s="66">
        <v>198</v>
      </c>
      <c r="B207" s="130" t="s">
        <v>159</v>
      </c>
      <c r="C207" s="130">
        <v>141.75</v>
      </c>
      <c r="D207" s="131">
        <v>144.63333333333333</v>
      </c>
      <c r="E207" s="131">
        <v>137.46666666666664</v>
      </c>
      <c r="F207" s="131">
        <v>133.18333333333331</v>
      </c>
      <c r="G207" s="131">
        <v>126.01666666666662</v>
      </c>
      <c r="H207" s="131">
        <v>148.91666666666666</v>
      </c>
      <c r="I207" s="131">
        <v>156.08333333333334</v>
      </c>
      <c r="J207" s="131">
        <v>160.36666666666667</v>
      </c>
      <c r="K207" s="130">
        <v>151.80000000000001</v>
      </c>
      <c r="L207" s="130">
        <v>140.35</v>
      </c>
      <c r="M207" s="130">
        <v>168.66284999999999</v>
      </c>
    </row>
    <row r="208" spans="1:13">
      <c r="A208" s="66">
        <v>199</v>
      </c>
      <c r="B208" s="130" t="s">
        <v>161</v>
      </c>
      <c r="C208" s="130">
        <v>768.95</v>
      </c>
      <c r="D208" s="131">
        <v>786.13333333333333</v>
      </c>
      <c r="E208" s="131">
        <v>744.41666666666663</v>
      </c>
      <c r="F208" s="131">
        <v>719.88333333333333</v>
      </c>
      <c r="G208" s="131">
        <v>678.16666666666663</v>
      </c>
      <c r="H208" s="131">
        <v>810.66666666666663</v>
      </c>
      <c r="I208" s="131">
        <v>852.38333333333333</v>
      </c>
      <c r="J208" s="131">
        <v>876.91666666666663</v>
      </c>
      <c r="K208" s="130">
        <v>827.85</v>
      </c>
      <c r="L208" s="130">
        <v>761.6</v>
      </c>
      <c r="M208" s="130">
        <v>65.080939999999998</v>
      </c>
    </row>
    <row r="209" spans="1:13">
      <c r="A209" s="66">
        <v>200</v>
      </c>
      <c r="B209" s="130" t="s">
        <v>2076</v>
      </c>
      <c r="C209" s="130">
        <v>505</v>
      </c>
      <c r="D209" s="131">
        <v>506.8</v>
      </c>
      <c r="E209" s="131">
        <v>501.20000000000005</v>
      </c>
      <c r="F209" s="131">
        <v>497.40000000000003</v>
      </c>
      <c r="G209" s="131">
        <v>491.80000000000007</v>
      </c>
      <c r="H209" s="131">
        <v>510.6</v>
      </c>
      <c r="I209" s="131">
        <v>516.20000000000005</v>
      </c>
      <c r="J209" s="131">
        <v>520</v>
      </c>
      <c r="K209" s="130">
        <v>512.4</v>
      </c>
      <c r="L209" s="130">
        <v>503</v>
      </c>
      <c r="M209" s="130">
        <v>22.203859999999999</v>
      </c>
    </row>
    <row r="210" spans="1:13">
      <c r="A210" s="66">
        <v>201</v>
      </c>
      <c r="B210" s="130" t="s">
        <v>228</v>
      </c>
      <c r="C210" s="130">
        <v>345.6</v>
      </c>
      <c r="D210" s="131">
        <v>345.48333333333335</v>
      </c>
      <c r="E210" s="131">
        <v>338.91666666666669</v>
      </c>
      <c r="F210" s="131">
        <v>332.23333333333335</v>
      </c>
      <c r="G210" s="131">
        <v>325.66666666666669</v>
      </c>
      <c r="H210" s="131">
        <v>352.16666666666669</v>
      </c>
      <c r="I210" s="131">
        <v>358.73333333333329</v>
      </c>
      <c r="J210" s="131">
        <v>365.41666666666669</v>
      </c>
      <c r="K210" s="130">
        <v>352.05</v>
      </c>
      <c r="L210" s="130">
        <v>338.8</v>
      </c>
      <c r="M210" s="130">
        <v>136.0599</v>
      </c>
    </row>
    <row r="211" spans="1:13">
      <c r="A211" s="66">
        <v>202</v>
      </c>
      <c r="B211" s="130" t="s">
        <v>162</v>
      </c>
      <c r="C211" s="130">
        <v>615.1</v>
      </c>
      <c r="D211" s="131">
        <v>613.30000000000007</v>
      </c>
      <c r="E211" s="131">
        <v>606.80000000000018</v>
      </c>
      <c r="F211" s="131">
        <v>598.50000000000011</v>
      </c>
      <c r="G211" s="131">
        <v>592.00000000000023</v>
      </c>
      <c r="H211" s="131">
        <v>621.60000000000014</v>
      </c>
      <c r="I211" s="131">
        <v>628.09999999999991</v>
      </c>
      <c r="J211" s="131">
        <v>636.40000000000009</v>
      </c>
      <c r="K211" s="130">
        <v>619.79999999999995</v>
      </c>
      <c r="L211" s="130">
        <v>605</v>
      </c>
      <c r="M211" s="130">
        <v>8.3034599999999994</v>
      </c>
    </row>
    <row r="212" spans="1:13">
      <c r="A212" s="66">
        <v>203</v>
      </c>
      <c r="B212" s="130" t="s">
        <v>2153</v>
      </c>
      <c r="C212" s="130">
        <v>70.8</v>
      </c>
      <c r="D212" s="131">
        <v>71.100000000000009</v>
      </c>
      <c r="E212" s="131">
        <v>70.200000000000017</v>
      </c>
      <c r="F212" s="131">
        <v>69.600000000000009</v>
      </c>
      <c r="G212" s="131">
        <v>68.700000000000017</v>
      </c>
      <c r="H212" s="131">
        <v>71.700000000000017</v>
      </c>
      <c r="I212" s="131">
        <v>72.600000000000023</v>
      </c>
      <c r="J212" s="131">
        <v>73.200000000000017</v>
      </c>
      <c r="K212" s="130">
        <v>72</v>
      </c>
      <c r="L212" s="130">
        <v>70.5</v>
      </c>
      <c r="M212" s="130">
        <v>9.1027799999999992</v>
      </c>
    </row>
    <row r="213" spans="1:13">
      <c r="A213" s="66">
        <v>204</v>
      </c>
      <c r="B213" s="130" t="s">
        <v>163</v>
      </c>
      <c r="C213" s="130">
        <v>311.95</v>
      </c>
      <c r="D213" s="131">
        <v>312.90000000000003</v>
      </c>
      <c r="E213" s="131">
        <v>307.80000000000007</v>
      </c>
      <c r="F213" s="131">
        <v>303.65000000000003</v>
      </c>
      <c r="G213" s="131">
        <v>298.55000000000007</v>
      </c>
      <c r="H213" s="131">
        <v>317.05000000000007</v>
      </c>
      <c r="I213" s="131">
        <v>322.15000000000009</v>
      </c>
      <c r="J213" s="131">
        <v>326.30000000000007</v>
      </c>
      <c r="K213" s="130">
        <v>318</v>
      </c>
      <c r="L213" s="130">
        <v>308.75</v>
      </c>
      <c r="M213" s="130">
        <v>82.986890000000002</v>
      </c>
    </row>
    <row r="214" spans="1:13">
      <c r="A214" s="66">
        <v>205</v>
      </c>
      <c r="B214" s="130" t="s">
        <v>164</v>
      </c>
      <c r="C214" s="130">
        <v>911</v>
      </c>
      <c r="D214" s="131">
        <v>918.88333333333333</v>
      </c>
      <c r="E214" s="131">
        <v>900.11666666666667</v>
      </c>
      <c r="F214" s="131">
        <v>889.23333333333335</v>
      </c>
      <c r="G214" s="131">
        <v>870.4666666666667</v>
      </c>
      <c r="H214" s="131">
        <v>929.76666666666665</v>
      </c>
      <c r="I214" s="131">
        <v>948.5333333333333</v>
      </c>
      <c r="J214" s="131">
        <v>959.41666666666663</v>
      </c>
      <c r="K214" s="130">
        <v>937.65</v>
      </c>
      <c r="L214" s="130">
        <v>908</v>
      </c>
      <c r="M214" s="130">
        <v>10.909319999999999</v>
      </c>
    </row>
    <row r="215" spans="1:13">
      <c r="A215" s="66">
        <v>206</v>
      </c>
      <c r="B215" s="130" t="s">
        <v>165</v>
      </c>
      <c r="C215" s="130">
        <v>361.6</v>
      </c>
      <c r="D215" s="131">
        <v>360.58333333333331</v>
      </c>
      <c r="E215" s="131">
        <v>356.66666666666663</v>
      </c>
      <c r="F215" s="131">
        <v>351.73333333333329</v>
      </c>
      <c r="G215" s="131">
        <v>347.81666666666661</v>
      </c>
      <c r="H215" s="131">
        <v>365.51666666666665</v>
      </c>
      <c r="I215" s="131">
        <v>369.43333333333328</v>
      </c>
      <c r="J215" s="131">
        <v>374.36666666666667</v>
      </c>
      <c r="K215" s="130">
        <v>364.5</v>
      </c>
      <c r="L215" s="130">
        <v>355.65</v>
      </c>
      <c r="M215" s="130">
        <v>89.631879999999995</v>
      </c>
    </row>
    <row r="216" spans="1:13">
      <c r="A216" s="66">
        <v>207</v>
      </c>
      <c r="B216" s="130" t="s">
        <v>166</v>
      </c>
      <c r="C216" s="130">
        <v>595.85</v>
      </c>
      <c r="D216" s="131">
        <v>598.35</v>
      </c>
      <c r="E216" s="131">
        <v>590.1</v>
      </c>
      <c r="F216" s="131">
        <v>584.35</v>
      </c>
      <c r="G216" s="131">
        <v>576.1</v>
      </c>
      <c r="H216" s="131">
        <v>604.1</v>
      </c>
      <c r="I216" s="131">
        <v>612.35</v>
      </c>
      <c r="J216" s="131">
        <v>618.1</v>
      </c>
      <c r="K216" s="130">
        <v>606.6</v>
      </c>
      <c r="L216" s="130">
        <v>592.6</v>
      </c>
      <c r="M216" s="130">
        <v>17.828890000000001</v>
      </c>
    </row>
    <row r="217" spans="1:13">
      <c r="A217" s="66"/>
      <c r="B217" s="19"/>
      <c r="C217" s="19"/>
      <c r="D217" s="112"/>
      <c r="E217" s="112"/>
      <c r="F217" s="112"/>
      <c r="G217" s="112"/>
      <c r="H217" s="112"/>
      <c r="I217" s="112"/>
      <c r="J217" s="112"/>
      <c r="K217" s="19"/>
      <c r="L217" s="19"/>
      <c r="M217" s="19"/>
    </row>
    <row r="218" spans="1:13">
      <c r="A218" s="111"/>
      <c r="B218" s="19"/>
      <c r="C218" s="19"/>
      <c r="D218" s="112"/>
      <c r="E218" s="112"/>
      <c r="F218" s="112"/>
      <c r="G218" s="112"/>
      <c r="H218" s="112"/>
      <c r="I218" s="112"/>
      <c r="J218" s="112"/>
      <c r="K218" s="19"/>
      <c r="L218" s="19"/>
      <c r="M218" s="19"/>
    </row>
    <row r="219" spans="1:13">
      <c r="A219" s="111"/>
      <c r="B219" s="19"/>
      <c r="C219" s="19"/>
      <c r="D219" s="112"/>
      <c r="E219" s="112"/>
      <c r="F219" s="112"/>
      <c r="G219" s="112"/>
      <c r="H219" s="112"/>
      <c r="I219" s="112"/>
      <c r="J219" s="112"/>
      <c r="K219" s="19"/>
      <c r="L219" s="19"/>
      <c r="M219" s="19"/>
    </row>
    <row r="220" spans="1:13">
      <c r="A220" s="111"/>
      <c r="B220" s="19"/>
      <c r="C220" s="19"/>
      <c r="D220" s="112"/>
      <c r="E220" s="112"/>
      <c r="F220" s="112"/>
      <c r="G220" s="112"/>
      <c r="H220" s="112"/>
      <c r="I220" s="112"/>
      <c r="J220" s="112"/>
      <c r="K220" s="19"/>
      <c r="L220" s="19"/>
      <c r="M220" s="19"/>
    </row>
    <row r="221" spans="1:13">
      <c r="A221" s="111"/>
      <c r="B221" s="19"/>
      <c r="C221" s="19"/>
      <c r="D221" s="112"/>
      <c r="E221" s="112"/>
      <c r="F221" s="112"/>
      <c r="G221" s="112"/>
      <c r="H221" s="112"/>
      <c r="I221" s="112"/>
      <c r="J221" s="112"/>
      <c r="K221" s="19"/>
      <c r="L221" s="19"/>
      <c r="M221" s="19"/>
    </row>
    <row r="222" spans="1:13">
      <c r="A222" s="111"/>
      <c r="B222" s="19"/>
      <c r="C222" s="19"/>
      <c r="D222" s="112"/>
      <c r="E222" s="112"/>
      <c r="F222" s="112"/>
      <c r="G222" s="112"/>
      <c r="H222" s="112"/>
      <c r="I222" s="112"/>
      <c r="J222" s="112"/>
      <c r="K222" s="19"/>
      <c r="L222" s="19"/>
      <c r="M222" s="19"/>
    </row>
    <row r="223" spans="1:13">
      <c r="A223" s="111"/>
      <c r="B223" s="19"/>
      <c r="C223" s="19"/>
      <c r="D223" s="112"/>
      <c r="E223" s="112"/>
      <c r="F223" s="112"/>
      <c r="G223" s="112"/>
      <c r="H223" s="112"/>
      <c r="I223" s="112"/>
      <c r="J223" s="112"/>
      <c r="K223" s="19"/>
      <c r="L223" s="19"/>
      <c r="M223" s="19"/>
    </row>
    <row r="224" spans="1:13">
      <c r="A224" s="111"/>
      <c r="B224" s="19"/>
      <c r="C224" s="19"/>
      <c r="D224" s="112"/>
      <c r="E224" s="112"/>
      <c r="F224" s="112"/>
      <c r="G224" s="112"/>
      <c r="H224" s="112"/>
      <c r="I224" s="112"/>
      <c r="J224" s="112"/>
      <c r="K224" s="19"/>
      <c r="L224" s="19"/>
      <c r="M224" s="19"/>
    </row>
    <row r="225" spans="1:15">
      <c r="A225" s="111"/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39" t="s">
        <v>183</v>
      </c>
      <c r="C226" s="28"/>
      <c r="D226" s="28"/>
      <c r="E226" s="28"/>
      <c r="F226" s="28"/>
      <c r="G226" s="28"/>
      <c r="H226" s="28"/>
      <c r="I226" s="28"/>
      <c r="J226" s="28"/>
      <c r="K226" s="28"/>
      <c r="L226" s="109"/>
      <c r="M226" s="109"/>
    </row>
    <row r="227" spans="1:15">
      <c r="C227" s="28"/>
      <c r="D227" s="28"/>
      <c r="E227" s="28"/>
      <c r="F227" s="28"/>
      <c r="G227" s="28"/>
      <c r="H227" s="28"/>
      <c r="I227" s="28"/>
      <c r="J227" s="28"/>
      <c r="K227" s="28"/>
      <c r="L227" s="109"/>
      <c r="M227" s="110"/>
    </row>
    <row r="228" spans="1:15"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109"/>
      <c r="M228" s="110"/>
    </row>
    <row r="229" spans="1:15">
      <c r="A229" s="40" t="s">
        <v>184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</row>
    <row r="230" spans="1:15">
      <c r="A230" s="41"/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</row>
    <row r="231" spans="1:15">
      <c r="A231" s="42" t="s">
        <v>185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</row>
    <row r="232" spans="1:15">
      <c r="A232" s="26" t="s">
        <v>167</v>
      </c>
      <c r="B232" s="27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168</v>
      </c>
      <c r="B233" s="27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26" t="s">
        <v>169</v>
      </c>
      <c r="B234" s="27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26" t="s">
        <v>170</v>
      </c>
      <c r="B235" s="27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26" t="s">
        <v>171</v>
      </c>
      <c r="B236" s="27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36"/>
      <c r="B237" s="27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27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18"/>
      <c r="B239" s="27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18"/>
      <c r="B240" s="27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  <c r="N240" s="18"/>
      <c r="O240" s="18"/>
    </row>
    <row r="241" spans="1:15">
      <c r="A241" s="18"/>
      <c r="B241" s="27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  <c r="N241" s="18"/>
      <c r="O241" s="18"/>
    </row>
    <row r="242" spans="1:15">
      <c r="A242" s="43" t="s">
        <v>172</v>
      </c>
      <c r="B242" s="27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  <c r="N242" s="18"/>
      <c r="O242" s="18"/>
    </row>
    <row r="243" spans="1:15">
      <c r="A243" s="37" t="s">
        <v>173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5">
      <c r="A244" s="37" t="s">
        <v>174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5">
      <c r="A245" s="37" t="s">
        <v>175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5">
      <c r="A246" s="44" t="s">
        <v>176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5">
      <c r="A247" s="44" t="s">
        <v>177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5">
      <c r="A248" s="44" t="s">
        <v>178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5">
      <c r="A249" s="44" t="s">
        <v>179</v>
      </c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5">
      <c r="A250" s="44" t="s">
        <v>180</v>
      </c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5">
      <c r="A251" s="44" t="s">
        <v>181</v>
      </c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5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5">
      <c r="B253" s="18"/>
      <c r="C253" s="38"/>
      <c r="D253" s="38"/>
      <c r="E253" s="38"/>
      <c r="F253" s="38"/>
      <c r="G253" s="38"/>
      <c r="H253" s="38"/>
      <c r="I253" s="38"/>
      <c r="J253" s="38"/>
      <c r="K253" s="38"/>
      <c r="L253" s="35"/>
      <c r="M253" s="18"/>
    </row>
    <row r="254" spans="1:15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5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5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38"/>
      <c r="D270" s="38"/>
      <c r="E270" s="38"/>
      <c r="F270" s="38"/>
      <c r="G270" s="38"/>
      <c r="H270" s="38"/>
      <c r="I270" s="38"/>
      <c r="J270" s="38"/>
      <c r="K270" s="3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38"/>
      <c r="D318" s="38"/>
      <c r="E318" s="38"/>
      <c r="F318" s="38"/>
      <c r="G318" s="38"/>
      <c r="H318" s="38"/>
      <c r="I318" s="38"/>
      <c r="J318" s="38"/>
      <c r="K318" s="3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28"/>
      <c r="D348" s="28"/>
      <c r="E348" s="28"/>
      <c r="F348" s="28"/>
      <c r="G348" s="28"/>
      <c r="H348" s="28"/>
      <c r="I348" s="28"/>
      <c r="J348" s="28"/>
      <c r="K348" s="2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  <row r="353" spans="2:13">
      <c r="B353" s="18"/>
      <c r="C353" s="28"/>
      <c r="D353" s="28"/>
      <c r="E353" s="28"/>
      <c r="F353" s="28"/>
      <c r="G353" s="28"/>
      <c r="H353" s="28"/>
      <c r="I353" s="28"/>
      <c r="J353" s="28"/>
      <c r="K353" s="28"/>
      <c r="L353" s="35"/>
      <c r="M353" s="18"/>
    </row>
    <row r="354" spans="2:13">
      <c r="B354" s="18"/>
      <c r="C354" s="28"/>
      <c r="D354" s="28"/>
      <c r="E354" s="28"/>
      <c r="F354" s="28"/>
      <c r="G354" s="28"/>
      <c r="H354" s="28"/>
      <c r="I354" s="28"/>
      <c r="J354" s="28"/>
      <c r="K354" s="28"/>
      <c r="L354" s="35"/>
      <c r="M354" s="18"/>
    </row>
    <row r="355" spans="2:13">
      <c r="B355" s="18"/>
      <c r="C355" s="28"/>
      <c r="D355" s="28"/>
      <c r="E355" s="28"/>
      <c r="F355" s="28"/>
      <c r="G355" s="28"/>
      <c r="H355" s="28"/>
      <c r="I355" s="28"/>
      <c r="J355" s="28"/>
      <c r="K355" s="28"/>
      <c r="L355" s="35"/>
      <c r="M355" s="18"/>
    </row>
    <row r="356" spans="2:13">
      <c r="B356" s="18"/>
      <c r="C356" s="28"/>
      <c r="D356" s="28"/>
      <c r="E356" s="28"/>
      <c r="F356" s="28"/>
      <c r="G356" s="28"/>
      <c r="H356" s="28"/>
      <c r="I356" s="28"/>
      <c r="J356" s="28"/>
      <c r="K356" s="28"/>
      <c r="L356" s="35"/>
      <c r="M356" s="18"/>
    </row>
    <row r="357" spans="2:13">
      <c r="B357" s="18"/>
      <c r="C357" s="28"/>
      <c r="D357" s="28"/>
      <c r="E357" s="28"/>
      <c r="F357" s="28"/>
      <c r="G357" s="28"/>
      <c r="H357" s="28"/>
      <c r="I357" s="28"/>
      <c r="J357" s="28"/>
      <c r="K357" s="28"/>
      <c r="L357" s="35"/>
      <c r="M357" s="18"/>
    </row>
    <row r="358" spans="2:13">
      <c r="B358" s="18"/>
      <c r="C358" s="28"/>
      <c r="D358" s="28"/>
      <c r="E358" s="28"/>
      <c r="F358" s="28"/>
      <c r="G358" s="28"/>
      <c r="H358" s="28"/>
      <c r="I358" s="28"/>
      <c r="J358" s="28"/>
      <c r="K358" s="28"/>
      <c r="L358" s="35"/>
      <c r="M358" s="18"/>
    </row>
    <row r="359" spans="2:13">
      <c r="B359" s="18"/>
      <c r="C359" s="38"/>
      <c r="D359" s="38"/>
      <c r="E359" s="28"/>
      <c r="F359" s="28"/>
      <c r="G359" s="28"/>
      <c r="H359" s="38"/>
      <c r="I359" s="38"/>
      <c r="J359" s="38"/>
      <c r="K359" s="38"/>
      <c r="L359" s="35"/>
      <c r="M359" s="18"/>
    </row>
    <row r="360" spans="2:13">
      <c r="B360" s="18"/>
      <c r="C360" s="28"/>
      <c r="D360" s="28"/>
      <c r="E360" s="28"/>
      <c r="F360" s="28"/>
      <c r="G360" s="28"/>
      <c r="H360" s="28"/>
      <c r="I360" s="28"/>
      <c r="J360" s="28"/>
      <c r="K360" s="28"/>
      <c r="L360" s="35"/>
      <c r="M360" s="18"/>
    </row>
    <row r="361" spans="2:13">
      <c r="B361" s="18"/>
      <c r="C361" s="28"/>
      <c r="D361" s="28"/>
      <c r="E361" s="28"/>
      <c r="F361" s="28"/>
      <c r="G361" s="28"/>
      <c r="H361" s="28"/>
      <c r="I361" s="28"/>
      <c r="J361" s="28"/>
      <c r="K361" s="28"/>
      <c r="L361" s="35"/>
      <c r="M361" s="18"/>
    </row>
    <row r="362" spans="2:13">
      <c r="B362" s="18"/>
      <c r="C362" s="28"/>
      <c r="D362" s="28"/>
      <c r="E362" s="28"/>
      <c r="F362" s="28"/>
      <c r="G362" s="28"/>
      <c r="H362" s="28"/>
      <c r="I362" s="28"/>
      <c r="J362" s="28"/>
      <c r="K362" s="28"/>
      <c r="L362" s="35"/>
      <c r="M362" s="18"/>
    </row>
    <row r="363" spans="2:13">
      <c r="B363" s="18"/>
      <c r="C363" s="28"/>
      <c r="D363" s="28"/>
      <c r="E363" s="28"/>
      <c r="F363" s="28"/>
      <c r="G363" s="28"/>
      <c r="H363" s="28"/>
      <c r="I363" s="28"/>
      <c r="J363" s="28"/>
      <c r="K363" s="28"/>
      <c r="L363" s="35"/>
      <c r="M363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9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27"/>
  <sheetViews>
    <sheetView zoomScale="85" zoomScaleNormal="85" workbookViewId="0">
      <pane ySplit="10" topLeftCell="A11" activePane="bottomLeft" state="frozen"/>
      <selection pane="bottomLeft" activeCell="E23" sqref="E23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95"/>
      <c r="B1" s="495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43129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92" t="s">
        <v>13</v>
      </c>
      <c r="B9" s="493" t="s">
        <v>14</v>
      </c>
      <c r="C9" s="491" t="s">
        <v>15</v>
      </c>
      <c r="D9" s="491" t="s">
        <v>16</v>
      </c>
      <c r="E9" s="491" t="s">
        <v>17</v>
      </c>
      <c r="F9" s="491"/>
      <c r="G9" s="491"/>
      <c r="H9" s="491" t="s">
        <v>18</v>
      </c>
      <c r="I9" s="491"/>
      <c r="J9" s="491"/>
      <c r="K9" s="23"/>
      <c r="L9" s="24"/>
      <c r="M9" s="34"/>
    </row>
    <row r="10" spans="1:15" ht="42.75" customHeight="1">
      <c r="A10" s="487"/>
      <c r="B10" s="489"/>
      <c r="C10" s="494" t="s">
        <v>19</v>
      </c>
      <c r="D10" s="494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23" t="s">
        <v>401</v>
      </c>
      <c r="C11" s="126">
        <v>18854.8</v>
      </c>
      <c r="D11" s="124">
        <v>18826.116666666669</v>
      </c>
      <c r="E11" s="124">
        <v>18653.233333333337</v>
      </c>
      <c r="F11" s="124">
        <v>18451.666666666668</v>
      </c>
      <c r="G11" s="124">
        <v>18278.783333333336</v>
      </c>
      <c r="H11" s="124">
        <v>19027.683333333338</v>
      </c>
      <c r="I11" s="124">
        <v>19200.566666666669</v>
      </c>
      <c r="J11" s="124">
        <v>19402.133333333339</v>
      </c>
      <c r="K11" s="123">
        <v>18999</v>
      </c>
      <c r="L11" s="123">
        <v>18624.55</v>
      </c>
      <c r="M11" s="123">
        <v>1.857E-2</v>
      </c>
    </row>
    <row r="12" spans="1:15" ht="12" customHeight="1">
      <c r="A12" s="65">
        <v>2</v>
      </c>
      <c r="B12" s="123" t="s">
        <v>403</v>
      </c>
      <c r="C12" s="126">
        <v>785.85</v>
      </c>
      <c r="D12" s="124">
        <v>793.38333333333333</v>
      </c>
      <c r="E12" s="124">
        <v>773.4666666666667</v>
      </c>
      <c r="F12" s="124">
        <v>761.08333333333337</v>
      </c>
      <c r="G12" s="124">
        <v>741.16666666666674</v>
      </c>
      <c r="H12" s="124">
        <v>805.76666666666665</v>
      </c>
      <c r="I12" s="124">
        <v>825.68333333333339</v>
      </c>
      <c r="J12" s="124">
        <v>838.06666666666661</v>
      </c>
      <c r="K12" s="123">
        <v>813.3</v>
      </c>
      <c r="L12" s="123">
        <v>781</v>
      </c>
      <c r="M12" s="123">
        <v>1.20014</v>
      </c>
    </row>
    <row r="13" spans="1:15" ht="12" customHeight="1">
      <c r="A13" s="65">
        <v>3</v>
      </c>
      <c r="B13" s="123" t="s">
        <v>408</v>
      </c>
      <c r="C13" s="126">
        <v>1078</v>
      </c>
      <c r="D13" s="124">
        <v>1086.9666666666667</v>
      </c>
      <c r="E13" s="124">
        <v>1039.0333333333333</v>
      </c>
      <c r="F13" s="124">
        <v>1000.0666666666666</v>
      </c>
      <c r="G13" s="124">
        <v>952.13333333333321</v>
      </c>
      <c r="H13" s="124">
        <v>1125.9333333333334</v>
      </c>
      <c r="I13" s="124">
        <v>1173.8666666666668</v>
      </c>
      <c r="J13" s="124">
        <v>1212.8333333333335</v>
      </c>
      <c r="K13" s="123">
        <v>1134.9000000000001</v>
      </c>
      <c r="L13" s="123">
        <v>1048</v>
      </c>
      <c r="M13" s="123">
        <v>1.2587600000000001</v>
      </c>
    </row>
    <row r="14" spans="1:15" ht="12" customHeight="1">
      <c r="A14" s="65">
        <v>4</v>
      </c>
      <c r="B14" s="123" t="s">
        <v>410</v>
      </c>
      <c r="C14" s="126">
        <v>233.25</v>
      </c>
      <c r="D14" s="124">
        <v>233.75</v>
      </c>
      <c r="E14" s="124">
        <v>228.5</v>
      </c>
      <c r="F14" s="124">
        <v>223.75</v>
      </c>
      <c r="G14" s="124">
        <v>218.5</v>
      </c>
      <c r="H14" s="124">
        <v>238.5</v>
      </c>
      <c r="I14" s="124">
        <v>243.75</v>
      </c>
      <c r="J14" s="124">
        <v>248.5</v>
      </c>
      <c r="K14" s="123">
        <v>239</v>
      </c>
      <c r="L14" s="123">
        <v>229</v>
      </c>
      <c r="M14" s="123">
        <v>15.97329</v>
      </c>
    </row>
    <row r="15" spans="1:15" ht="12" customHeight="1">
      <c r="A15" s="65">
        <v>5</v>
      </c>
      <c r="B15" s="123" t="s">
        <v>186</v>
      </c>
      <c r="C15" s="126">
        <v>1659.3</v>
      </c>
      <c r="D15" s="124">
        <v>1657.1000000000001</v>
      </c>
      <c r="E15" s="124">
        <v>1627.2000000000003</v>
      </c>
      <c r="F15" s="124">
        <v>1595.1000000000001</v>
      </c>
      <c r="G15" s="124">
        <v>1565.2000000000003</v>
      </c>
      <c r="H15" s="124">
        <v>1689.2000000000003</v>
      </c>
      <c r="I15" s="124">
        <v>1719.1000000000004</v>
      </c>
      <c r="J15" s="124">
        <v>1751.2000000000003</v>
      </c>
      <c r="K15" s="123">
        <v>1687</v>
      </c>
      <c r="L15" s="123">
        <v>1625</v>
      </c>
      <c r="M15" s="123">
        <v>0.82745000000000002</v>
      </c>
    </row>
    <row r="16" spans="1:15" ht="12" customHeight="1">
      <c r="A16" s="65">
        <v>6</v>
      </c>
      <c r="B16" s="123" t="s">
        <v>415</v>
      </c>
      <c r="C16" s="126">
        <v>167</v>
      </c>
      <c r="D16" s="124">
        <v>166.36666666666667</v>
      </c>
      <c r="E16" s="124">
        <v>164.73333333333335</v>
      </c>
      <c r="F16" s="124">
        <v>162.46666666666667</v>
      </c>
      <c r="G16" s="124">
        <v>160.83333333333334</v>
      </c>
      <c r="H16" s="124">
        <v>168.63333333333335</v>
      </c>
      <c r="I16" s="124">
        <v>170.26666666666668</v>
      </c>
      <c r="J16" s="124">
        <v>172.53333333333336</v>
      </c>
      <c r="K16" s="123">
        <v>168</v>
      </c>
      <c r="L16" s="123">
        <v>164.1</v>
      </c>
      <c r="M16" s="123">
        <v>1.8405899999999999</v>
      </c>
    </row>
    <row r="17" spans="1:13" ht="12" customHeight="1">
      <c r="A17" s="65">
        <v>7</v>
      </c>
      <c r="B17" s="123" t="s">
        <v>30</v>
      </c>
      <c r="C17" s="126">
        <v>1726.4</v>
      </c>
      <c r="D17" s="124">
        <v>1733.2666666666667</v>
      </c>
      <c r="E17" s="124">
        <v>1713.1333333333332</v>
      </c>
      <c r="F17" s="124">
        <v>1699.8666666666666</v>
      </c>
      <c r="G17" s="124">
        <v>1679.7333333333331</v>
      </c>
      <c r="H17" s="124">
        <v>1746.5333333333333</v>
      </c>
      <c r="I17" s="124">
        <v>1766.666666666667</v>
      </c>
      <c r="J17" s="124">
        <v>1779.9333333333334</v>
      </c>
      <c r="K17" s="123">
        <v>1753.4</v>
      </c>
      <c r="L17" s="123">
        <v>1720</v>
      </c>
      <c r="M17" s="123">
        <v>6.0404200000000001</v>
      </c>
    </row>
    <row r="18" spans="1:13" ht="12" customHeight="1">
      <c r="A18" s="65">
        <v>8</v>
      </c>
      <c r="B18" s="123" t="s">
        <v>31</v>
      </c>
      <c r="C18" s="126">
        <v>214.4</v>
      </c>
      <c r="D18" s="124">
        <v>210.65</v>
      </c>
      <c r="E18" s="124">
        <v>205.55</v>
      </c>
      <c r="F18" s="124">
        <v>196.70000000000002</v>
      </c>
      <c r="G18" s="124">
        <v>191.60000000000002</v>
      </c>
      <c r="H18" s="124">
        <v>219.5</v>
      </c>
      <c r="I18" s="124">
        <v>224.59999999999997</v>
      </c>
      <c r="J18" s="124">
        <v>233.45</v>
      </c>
      <c r="K18" s="123">
        <v>215.75</v>
      </c>
      <c r="L18" s="123">
        <v>201.8</v>
      </c>
      <c r="M18" s="123">
        <v>132.33590000000001</v>
      </c>
    </row>
    <row r="19" spans="1:13" ht="12" customHeight="1">
      <c r="A19" s="65">
        <v>9</v>
      </c>
      <c r="B19" s="123" t="s">
        <v>32</v>
      </c>
      <c r="C19" s="126">
        <v>436.5</v>
      </c>
      <c r="D19" s="124">
        <v>440.43333333333334</v>
      </c>
      <c r="E19" s="124">
        <v>430.86666666666667</v>
      </c>
      <c r="F19" s="124">
        <v>425.23333333333335</v>
      </c>
      <c r="G19" s="124">
        <v>415.66666666666669</v>
      </c>
      <c r="H19" s="124">
        <v>446.06666666666666</v>
      </c>
      <c r="I19" s="124">
        <v>455.63333333333338</v>
      </c>
      <c r="J19" s="124">
        <v>461.26666666666665</v>
      </c>
      <c r="K19" s="123">
        <v>450</v>
      </c>
      <c r="L19" s="123">
        <v>434.8</v>
      </c>
      <c r="M19" s="123">
        <v>67.928430000000006</v>
      </c>
    </row>
    <row r="20" spans="1:13" ht="12" customHeight="1">
      <c r="A20" s="65">
        <v>10</v>
      </c>
      <c r="B20" s="123" t="s">
        <v>33</v>
      </c>
      <c r="C20" s="126">
        <v>38.200000000000003</v>
      </c>
      <c r="D20" s="124">
        <v>37.866666666666667</v>
      </c>
      <c r="E20" s="124">
        <v>36.983333333333334</v>
      </c>
      <c r="F20" s="124">
        <v>35.766666666666666</v>
      </c>
      <c r="G20" s="124">
        <v>34.883333333333333</v>
      </c>
      <c r="H20" s="124">
        <v>39.083333333333336</v>
      </c>
      <c r="I20" s="124">
        <v>39.966666666666676</v>
      </c>
      <c r="J20" s="124">
        <v>41.183333333333337</v>
      </c>
      <c r="K20" s="123">
        <v>38.75</v>
      </c>
      <c r="L20" s="123">
        <v>36.65</v>
      </c>
      <c r="M20" s="123">
        <v>252.36607000000001</v>
      </c>
    </row>
    <row r="21" spans="1:13" ht="12" customHeight="1">
      <c r="A21" s="65">
        <v>11</v>
      </c>
      <c r="B21" s="123" t="s">
        <v>425</v>
      </c>
      <c r="C21" s="126">
        <v>216.45</v>
      </c>
      <c r="D21" s="124">
        <v>218.54999999999998</v>
      </c>
      <c r="E21" s="124">
        <v>213.29999999999995</v>
      </c>
      <c r="F21" s="124">
        <v>210.14999999999998</v>
      </c>
      <c r="G21" s="124">
        <v>204.89999999999995</v>
      </c>
      <c r="H21" s="124">
        <v>221.69999999999996</v>
      </c>
      <c r="I21" s="124">
        <v>226.95000000000002</v>
      </c>
      <c r="J21" s="124">
        <v>230.09999999999997</v>
      </c>
      <c r="K21" s="123">
        <v>223.8</v>
      </c>
      <c r="L21" s="123">
        <v>215.4</v>
      </c>
      <c r="M21" s="123">
        <v>8.1388400000000001</v>
      </c>
    </row>
    <row r="22" spans="1:13" ht="12" customHeight="1">
      <c r="A22" s="65">
        <v>12</v>
      </c>
      <c r="B22" s="123" t="s">
        <v>2231</v>
      </c>
      <c r="C22" s="126">
        <v>284.14999999999998</v>
      </c>
      <c r="D22" s="124">
        <v>285.81666666666666</v>
      </c>
      <c r="E22" s="124">
        <v>280.43333333333334</v>
      </c>
      <c r="F22" s="124">
        <v>276.7166666666667</v>
      </c>
      <c r="G22" s="124">
        <v>271.33333333333337</v>
      </c>
      <c r="H22" s="124">
        <v>289.5333333333333</v>
      </c>
      <c r="I22" s="124">
        <v>294.91666666666663</v>
      </c>
      <c r="J22" s="124">
        <v>298.63333333333327</v>
      </c>
      <c r="K22" s="123">
        <v>291.2</v>
      </c>
      <c r="L22" s="123">
        <v>282.10000000000002</v>
      </c>
      <c r="M22" s="123">
        <v>0.66742999999999997</v>
      </c>
    </row>
    <row r="23" spans="1:13">
      <c r="A23" s="65">
        <v>13</v>
      </c>
      <c r="B23" s="123" t="s">
        <v>434</v>
      </c>
      <c r="C23" s="126">
        <v>279.8</v>
      </c>
      <c r="D23" s="124">
        <v>280.23333333333335</v>
      </c>
      <c r="E23" s="124">
        <v>277.61666666666667</v>
      </c>
      <c r="F23" s="124">
        <v>275.43333333333334</v>
      </c>
      <c r="G23" s="124">
        <v>272.81666666666666</v>
      </c>
      <c r="H23" s="124">
        <v>282.41666666666669</v>
      </c>
      <c r="I23" s="124">
        <v>285.03333333333336</v>
      </c>
      <c r="J23" s="124">
        <v>287.2166666666667</v>
      </c>
      <c r="K23" s="123">
        <v>282.85000000000002</v>
      </c>
      <c r="L23" s="123">
        <v>278.05</v>
      </c>
      <c r="M23" s="123">
        <v>0.75285999999999997</v>
      </c>
    </row>
    <row r="24" spans="1:13">
      <c r="A24" s="65">
        <v>14</v>
      </c>
      <c r="B24" s="123" t="s">
        <v>436</v>
      </c>
      <c r="C24" s="126">
        <v>335.05</v>
      </c>
      <c r="D24" s="124">
        <v>341.36666666666662</v>
      </c>
      <c r="E24" s="124">
        <v>323.23333333333323</v>
      </c>
      <c r="F24" s="124">
        <v>311.41666666666663</v>
      </c>
      <c r="G24" s="124">
        <v>293.28333333333325</v>
      </c>
      <c r="H24" s="124">
        <v>353.18333333333322</v>
      </c>
      <c r="I24" s="124">
        <v>371.31666666666655</v>
      </c>
      <c r="J24" s="124">
        <v>383.13333333333321</v>
      </c>
      <c r="K24" s="123">
        <v>359.5</v>
      </c>
      <c r="L24" s="123">
        <v>329.55</v>
      </c>
      <c r="M24" s="123">
        <v>0.67361000000000004</v>
      </c>
    </row>
    <row r="25" spans="1:13">
      <c r="A25" s="65">
        <v>15</v>
      </c>
      <c r="B25" s="123" t="s">
        <v>438</v>
      </c>
      <c r="C25" s="126">
        <v>1600.45</v>
      </c>
      <c r="D25" s="124">
        <v>1600.9166666666667</v>
      </c>
      <c r="E25" s="124">
        <v>1586.8333333333335</v>
      </c>
      <c r="F25" s="124">
        <v>1573.2166666666667</v>
      </c>
      <c r="G25" s="124">
        <v>1559.1333333333334</v>
      </c>
      <c r="H25" s="124">
        <v>1614.5333333333335</v>
      </c>
      <c r="I25" s="124">
        <v>1628.616666666667</v>
      </c>
      <c r="J25" s="124">
        <v>1642.2333333333336</v>
      </c>
      <c r="K25" s="123">
        <v>1615</v>
      </c>
      <c r="L25" s="123">
        <v>1587.3</v>
      </c>
      <c r="M25" s="123">
        <v>0.40545999999999999</v>
      </c>
    </row>
    <row r="26" spans="1:13">
      <c r="A26" s="65">
        <v>16</v>
      </c>
      <c r="B26" s="123" t="s">
        <v>235</v>
      </c>
      <c r="C26" s="126">
        <v>1493.3</v>
      </c>
      <c r="D26" s="124">
        <v>1515.1500000000003</v>
      </c>
      <c r="E26" s="124">
        <v>1447.3000000000006</v>
      </c>
      <c r="F26" s="124">
        <v>1401.3000000000004</v>
      </c>
      <c r="G26" s="124">
        <v>1333.4500000000007</v>
      </c>
      <c r="H26" s="124">
        <v>1561.1500000000005</v>
      </c>
      <c r="I26" s="124">
        <v>1629.0000000000005</v>
      </c>
      <c r="J26" s="124">
        <v>1675.0000000000005</v>
      </c>
      <c r="K26" s="123">
        <v>1583</v>
      </c>
      <c r="L26" s="123">
        <v>1469.15</v>
      </c>
      <c r="M26" s="123">
        <v>4.6653000000000002</v>
      </c>
    </row>
    <row r="27" spans="1:13">
      <c r="A27" s="65">
        <v>17</v>
      </c>
      <c r="B27" s="123" t="s">
        <v>446</v>
      </c>
      <c r="C27" s="126">
        <v>1868.2</v>
      </c>
      <c r="D27" s="124">
        <v>1866.75</v>
      </c>
      <c r="E27" s="124">
        <v>1858.5</v>
      </c>
      <c r="F27" s="124">
        <v>1848.8</v>
      </c>
      <c r="G27" s="124">
        <v>1840.55</v>
      </c>
      <c r="H27" s="124">
        <v>1876.45</v>
      </c>
      <c r="I27" s="124">
        <v>1884.7</v>
      </c>
      <c r="J27" s="124">
        <v>1894.4</v>
      </c>
      <c r="K27" s="123">
        <v>1875</v>
      </c>
      <c r="L27" s="123">
        <v>1857.05</v>
      </c>
      <c r="M27" s="123">
        <v>0.1249</v>
      </c>
    </row>
    <row r="28" spans="1:13">
      <c r="A28" s="65">
        <v>18</v>
      </c>
      <c r="B28" s="123" t="s">
        <v>34</v>
      </c>
      <c r="C28" s="126">
        <v>70.099999999999994</v>
      </c>
      <c r="D28" s="124">
        <v>71.283333333333331</v>
      </c>
      <c r="E28" s="124">
        <v>68.566666666666663</v>
      </c>
      <c r="F28" s="124">
        <v>67.033333333333331</v>
      </c>
      <c r="G28" s="124">
        <v>64.316666666666663</v>
      </c>
      <c r="H28" s="124">
        <v>72.816666666666663</v>
      </c>
      <c r="I28" s="124">
        <v>75.533333333333331</v>
      </c>
      <c r="J28" s="124">
        <v>77.066666666666663</v>
      </c>
      <c r="K28" s="123">
        <v>74</v>
      </c>
      <c r="L28" s="123">
        <v>69.75</v>
      </c>
      <c r="M28" s="123">
        <v>42.261780000000002</v>
      </c>
    </row>
    <row r="29" spans="1:13">
      <c r="A29" s="65">
        <v>19</v>
      </c>
      <c r="B29" s="123" t="s">
        <v>453</v>
      </c>
      <c r="C29" s="126">
        <v>2202.25</v>
      </c>
      <c r="D29" s="124">
        <v>2203.7000000000003</v>
      </c>
      <c r="E29" s="124">
        <v>2167.4000000000005</v>
      </c>
      <c r="F29" s="124">
        <v>2132.5500000000002</v>
      </c>
      <c r="G29" s="124">
        <v>2096.2500000000005</v>
      </c>
      <c r="H29" s="124">
        <v>2238.5500000000006</v>
      </c>
      <c r="I29" s="124">
        <v>2274.8500000000008</v>
      </c>
      <c r="J29" s="124">
        <v>2309.7000000000007</v>
      </c>
      <c r="K29" s="123">
        <v>2240</v>
      </c>
      <c r="L29" s="123">
        <v>2168.85</v>
      </c>
      <c r="M29" s="123">
        <v>0.64212000000000002</v>
      </c>
    </row>
    <row r="30" spans="1:13">
      <c r="A30" s="65">
        <v>20</v>
      </c>
      <c r="B30" s="123" t="s">
        <v>457</v>
      </c>
      <c r="C30" s="126">
        <v>198.35</v>
      </c>
      <c r="D30" s="124">
        <v>198.08333333333334</v>
      </c>
      <c r="E30" s="124">
        <v>196.4666666666667</v>
      </c>
      <c r="F30" s="124">
        <v>194.58333333333334</v>
      </c>
      <c r="G30" s="124">
        <v>192.9666666666667</v>
      </c>
      <c r="H30" s="124">
        <v>199.9666666666667</v>
      </c>
      <c r="I30" s="124">
        <v>201.58333333333331</v>
      </c>
      <c r="J30" s="124">
        <v>203.4666666666667</v>
      </c>
      <c r="K30" s="123">
        <v>199.7</v>
      </c>
      <c r="L30" s="123">
        <v>196.2</v>
      </c>
      <c r="M30" s="123">
        <v>2.4025400000000001</v>
      </c>
    </row>
    <row r="31" spans="1:13">
      <c r="A31" s="65">
        <v>21</v>
      </c>
      <c r="B31" s="123" t="s">
        <v>187</v>
      </c>
      <c r="C31" s="126">
        <v>841.8</v>
      </c>
      <c r="D31" s="124">
        <v>856.66666666666663</v>
      </c>
      <c r="E31" s="124">
        <v>820.63333333333321</v>
      </c>
      <c r="F31" s="124">
        <v>799.46666666666658</v>
      </c>
      <c r="G31" s="124">
        <v>763.43333333333317</v>
      </c>
      <c r="H31" s="124">
        <v>877.83333333333326</v>
      </c>
      <c r="I31" s="124">
        <v>913.86666666666679</v>
      </c>
      <c r="J31" s="124">
        <v>935.0333333333333</v>
      </c>
      <c r="K31" s="123">
        <v>892.7</v>
      </c>
      <c r="L31" s="123">
        <v>835.5</v>
      </c>
      <c r="M31" s="123">
        <v>14.652089999999999</v>
      </c>
    </row>
    <row r="32" spans="1:13">
      <c r="A32" s="65">
        <v>22</v>
      </c>
      <c r="B32" s="123" t="s">
        <v>35</v>
      </c>
      <c r="C32" s="126">
        <v>263</v>
      </c>
      <c r="D32" s="124">
        <v>262.36666666666667</v>
      </c>
      <c r="E32" s="124">
        <v>260.23333333333335</v>
      </c>
      <c r="F32" s="124">
        <v>257.4666666666667</v>
      </c>
      <c r="G32" s="124">
        <v>255.33333333333337</v>
      </c>
      <c r="H32" s="124">
        <v>265.13333333333333</v>
      </c>
      <c r="I32" s="124">
        <v>267.26666666666665</v>
      </c>
      <c r="J32" s="124">
        <v>270.0333333333333</v>
      </c>
      <c r="K32" s="123">
        <v>264.5</v>
      </c>
      <c r="L32" s="123">
        <v>259.60000000000002</v>
      </c>
      <c r="M32" s="123">
        <v>33.139589999999998</v>
      </c>
    </row>
    <row r="33" spans="1:13">
      <c r="A33" s="65">
        <v>23</v>
      </c>
      <c r="B33" s="123" t="s">
        <v>471</v>
      </c>
      <c r="C33" s="126">
        <v>68.150000000000006</v>
      </c>
      <c r="D33" s="124">
        <v>69.066666666666663</v>
      </c>
      <c r="E33" s="124">
        <v>66.833333333333329</v>
      </c>
      <c r="F33" s="124">
        <v>65.516666666666666</v>
      </c>
      <c r="G33" s="124">
        <v>63.283333333333331</v>
      </c>
      <c r="H33" s="124">
        <v>70.383333333333326</v>
      </c>
      <c r="I33" s="124">
        <v>72.616666666666674</v>
      </c>
      <c r="J33" s="124">
        <v>73.933333333333323</v>
      </c>
      <c r="K33" s="123">
        <v>71.3</v>
      </c>
      <c r="L33" s="123">
        <v>67.75</v>
      </c>
      <c r="M33" s="123">
        <v>17.667390000000001</v>
      </c>
    </row>
    <row r="34" spans="1:13">
      <c r="A34" s="65">
        <v>24</v>
      </c>
      <c r="B34" s="123" t="s">
        <v>36</v>
      </c>
      <c r="C34" s="126">
        <v>55.9</v>
      </c>
      <c r="D34" s="124">
        <v>56.983333333333327</v>
      </c>
      <c r="E34" s="124">
        <v>54.566666666666656</v>
      </c>
      <c r="F34" s="124">
        <v>53.233333333333327</v>
      </c>
      <c r="G34" s="124">
        <v>50.816666666666656</v>
      </c>
      <c r="H34" s="124">
        <v>58.316666666666656</v>
      </c>
      <c r="I34" s="124">
        <v>60.733333333333327</v>
      </c>
      <c r="J34" s="124">
        <v>62.066666666666656</v>
      </c>
      <c r="K34" s="123">
        <v>59.4</v>
      </c>
      <c r="L34" s="123">
        <v>55.65</v>
      </c>
      <c r="M34" s="123">
        <v>50.266530000000003</v>
      </c>
    </row>
    <row r="35" spans="1:13">
      <c r="A35" s="65">
        <v>25</v>
      </c>
      <c r="B35" s="123" t="s">
        <v>480</v>
      </c>
      <c r="C35" s="126">
        <v>790.5</v>
      </c>
      <c r="D35" s="124">
        <v>796.20000000000016</v>
      </c>
      <c r="E35" s="124">
        <v>783.50000000000034</v>
      </c>
      <c r="F35" s="124">
        <v>776.50000000000023</v>
      </c>
      <c r="G35" s="124">
        <v>763.80000000000041</v>
      </c>
      <c r="H35" s="124">
        <v>803.20000000000027</v>
      </c>
      <c r="I35" s="124">
        <v>815.90000000000009</v>
      </c>
      <c r="J35" s="124">
        <v>822.9000000000002</v>
      </c>
      <c r="K35" s="123">
        <v>808.9</v>
      </c>
      <c r="L35" s="123">
        <v>789.2</v>
      </c>
      <c r="M35" s="123">
        <v>0.14465</v>
      </c>
    </row>
    <row r="36" spans="1:13">
      <c r="A36" s="65">
        <v>26</v>
      </c>
      <c r="B36" s="123" t="s">
        <v>484</v>
      </c>
      <c r="C36" s="126">
        <v>2528.8000000000002</v>
      </c>
      <c r="D36" s="124">
        <v>2511.7166666666667</v>
      </c>
      <c r="E36" s="124">
        <v>2448.4333333333334</v>
      </c>
      <c r="F36" s="124">
        <v>2368.0666666666666</v>
      </c>
      <c r="G36" s="124">
        <v>2304.7833333333333</v>
      </c>
      <c r="H36" s="124">
        <v>2592.0833333333335</v>
      </c>
      <c r="I36" s="124">
        <v>2655.3666666666672</v>
      </c>
      <c r="J36" s="124">
        <v>2735.7333333333336</v>
      </c>
      <c r="K36" s="123">
        <v>2575</v>
      </c>
      <c r="L36" s="123">
        <v>2431.35</v>
      </c>
      <c r="M36" s="123">
        <v>0.32336999999999999</v>
      </c>
    </row>
    <row r="37" spans="1:13">
      <c r="A37" s="65">
        <v>27</v>
      </c>
      <c r="B37" s="123" t="s">
        <v>486</v>
      </c>
      <c r="C37" s="126">
        <v>553</v>
      </c>
      <c r="D37" s="124">
        <v>550.43333333333328</v>
      </c>
      <c r="E37" s="124">
        <v>544.86666666666656</v>
      </c>
      <c r="F37" s="124">
        <v>536.73333333333323</v>
      </c>
      <c r="G37" s="124">
        <v>531.16666666666652</v>
      </c>
      <c r="H37" s="124">
        <v>558.56666666666661</v>
      </c>
      <c r="I37" s="124">
        <v>564.13333333333344</v>
      </c>
      <c r="J37" s="124">
        <v>572.26666666666665</v>
      </c>
      <c r="K37" s="123">
        <v>556</v>
      </c>
      <c r="L37" s="123">
        <v>542.29999999999995</v>
      </c>
      <c r="M37" s="123">
        <v>4.6745000000000001</v>
      </c>
    </row>
    <row r="38" spans="1:13">
      <c r="A38" s="65">
        <v>28</v>
      </c>
      <c r="B38" s="123" t="s">
        <v>37</v>
      </c>
      <c r="C38" s="126">
        <v>1133.7</v>
      </c>
      <c r="D38" s="124">
        <v>1126.7333333333333</v>
      </c>
      <c r="E38" s="124">
        <v>1114.9666666666667</v>
      </c>
      <c r="F38" s="124">
        <v>1096.2333333333333</v>
      </c>
      <c r="G38" s="124">
        <v>1084.4666666666667</v>
      </c>
      <c r="H38" s="124">
        <v>1145.4666666666667</v>
      </c>
      <c r="I38" s="124">
        <v>1157.2333333333336</v>
      </c>
      <c r="J38" s="124">
        <v>1175.9666666666667</v>
      </c>
      <c r="K38" s="123">
        <v>1138.5</v>
      </c>
      <c r="L38" s="123">
        <v>1108</v>
      </c>
      <c r="M38" s="123">
        <v>3.27271</v>
      </c>
    </row>
    <row r="39" spans="1:13">
      <c r="A39" s="65">
        <v>29</v>
      </c>
      <c r="B39" s="123" t="s">
        <v>38</v>
      </c>
      <c r="C39" s="126">
        <v>261.05</v>
      </c>
      <c r="D39" s="124">
        <v>263.41666666666669</v>
      </c>
      <c r="E39" s="124">
        <v>257.23333333333335</v>
      </c>
      <c r="F39" s="124">
        <v>253.41666666666669</v>
      </c>
      <c r="G39" s="124">
        <v>247.23333333333335</v>
      </c>
      <c r="H39" s="124">
        <v>267.23333333333335</v>
      </c>
      <c r="I39" s="124">
        <v>273.41666666666663</v>
      </c>
      <c r="J39" s="124">
        <v>277.23333333333335</v>
      </c>
      <c r="K39" s="123">
        <v>269.60000000000002</v>
      </c>
      <c r="L39" s="123">
        <v>259.60000000000002</v>
      </c>
      <c r="M39" s="123">
        <v>51.311700000000002</v>
      </c>
    </row>
    <row r="40" spans="1:13">
      <c r="A40" s="65">
        <v>30</v>
      </c>
      <c r="B40" s="123" t="s">
        <v>39</v>
      </c>
      <c r="C40" s="126">
        <v>444.15</v>
      </c>
      <c r="D40" s="124">
        <v>445.88333333333338</v>
      </c>
      <c r="E40" s="124">
        <v>440.11666666666679</v>
      </c>
      <c r="F40" s="124">
        <v>436.08333333333343</v>
      </c>
      <c r="G40" s="124">
        <v>430.31666666666683</v>
      </c>
      <c r="H40" s="124">
        <v>449.91666666666674</v>
      </c>
      <c r="I40" s="124">
        <v>455.68333333333328</v>
      </c>
      <c r="J40" s="124">
        <v>459.7166666666667</v>
      </c>
      <c r="K40" s="123">
        <v>451.65</v>
      </c>
      <c r="L40" s="123">
        <v>441.85</v>
      </c>
      <c r="M40" s="123">
        <v>11.44581</v>
      </c>
    </row>
    <row r="41" spans="1:13">
      <c r="A41" s="65">
        <v>31</v>
      </c>
      <c r="B41" s="123" t="s">
        <v>505</v>
      </c>
      <c r="C41" s="126">
        <v>361</v>
      </c>
      <c r="D41" s="124">
        <v>362.83333333333331</v>
      </c>
      <c r="E41" s="124">
        <v>356.66666666666663</v>
      </c>
      <c r="F41" s="124">
        <v>352.33333333333331</v>
      </c>
      <c r="G41" s="124">
        <v>346.16666666666663</v>
      </c>
      <c r="H41" s="124">
        <v>367.16666666666663</v>
      </c>
      <c r="I41" s="124">
        <v>373.33333333333326</v>
      </c>
      <c r="J41" s="124">
        <v>377.66666666666663</v>
      </c>
      <c r="K41" s="123">
        <v>369</v>
      </c>
      <c r="L41" s="123">
        <v>358.5</v>
      </c>
      <c r="M41" s="123">
        <v>0.23794999999999999</v>
      </c>
    </row>
    <row r="42" spans="1:13">
      <c r="A42" s="65">
        <v>32</v>
      </c>
      <c r="B42" s="123" t="s">
        <v>515</v>
      </c>
      <c r="C42" s="126">
        <v>234.65</v>
      </c>
      <c r="D42" s="124">
        <v>236.41666666666666</v>
      </c>
      <c r="E42" s="124">
        <v>230.33333333333331</v>
      </c>
      <c r="F42" s="124">
        <v>226.01666666666665</v>
      </c>
      <c r="G42" s="124">
        <v>219.93333333333331</v>
      </c>
      <c r="H42" s="124">
        <v>240.73333333333332</v>
      </c>
      <c r="I42" s="124">
        <v>246.81666666666663</v>
      </c>
      <c r="J42" s="124">
        <v>251.13333333333333</v>
      </c>
      <c r="K42" s="123">
        <v>242.5</v>
      </c>
      <c r="L42" s="123">
        <v>232.1</v>
      </c>
      <c r="M42" s="123">
        <v>0.41743999999999998</v>
      </c>
    </row>
    <row r="43" spans="1:13">
      <c r="A43" s="65">
        <v>33</v>
      </c>
      <c r="B43" s="123" t="s">
        <v>40</v>
      </c>
      <c r="C43" s="126">
        <v>122.3</v>
      </c>
      <c r="D43" s="124">
        <v>122.76666666666665</v>
      </c>
      <c r="E43" s="124">
        <v>121.1333333333333</v>
      </c>
      <c r="F43" s="124">
        <v>119.96666666666664</v>
      </c>
      <c r="G43" s="124">
        <v>118.33333333333329</v>
      </c>
      <c r="H43" s="124">
        <v>123.93333333333331</v>
      </c>
      <c r="I43" s="124">
        <v>125.56666666666666</v>
      </c>
      <c r="J43" s="124">
        <v>126.73333333333332</v>
      </c>
      <c r="K43" s="123">
        <v>124.4</v>
      </c>
      <c r="L43" s="123">
        <v>121.6</v>
      </c>
      <c r="M43" s="123">
        <v>113.67419</v>
      </c>
    </row>
    <row r="44" spans="1:13">
      <c r="A44" s="65">
        <v>34</v>
      </c>
      <c r="B44" s="123" t="s">
        <v>41</v>
      </c>
      <c r="C44" s="126">
        <v>1150.45</v>
      </c>
      <c r="D44" s="124">
        <v>1151.7666666666667</v>
      </c>
      <c r="E44" s="124">
        <v>1142.1333333333332</v>
      </c>
      <c r="F44" s="124">
        <v>1133.8166666666666</v>
      </c>
      <c r="G44" s="124">
        <v>1124.1833333333332</v>
      </c>
      <c r="H44" s="124">
        <v>1160.0833333333333</v>
      </c>
      <c r="I44" s="124">
        <v>1169.7166666666669</v>
      </c>
      <c r="J44" s="124">
        <v>1178.0333333333333</v>
      </c>
      <c r="K44" s="123">
        <v>1161.4000000000001</v>
      </c>
      <c r="L44" s="123">
        <v>1143.45</v>
      </c>
      <c r="M44" s="123">
        <v>15.630470000000001</v>
      </c>
    </row>
    <row r="45" spans="1:13">
      <c r="A45" s="65">
        <v>35</v>
      </c>
      <c r="B45" s="123" t="s">
        <v>523</v>
      </c>
      <c r="C45" s="126">
        <v>811.5</v>
      </c>
      <c r="D45" s="124">
        <v>812.48333333333323</v>
      </c>
      <c r="E45" s="124">
        <v>803.01666666666642</v>
      </c>
      <c r="F45" s="124">
        <v>794.53333333333319</v>
      </c>
      <c r="G45" s="124">
        <v>785.06666666666638</v>
      </c>
      <c r="H45" s="124">
        <v>820.96666666666647</v>
      </c>
      <c r="I45" s="124">
        <v>830.43333333333339</v>
      </c>
      <c r="J45" s="124">
        <v>838.91666666666652</v>
      </c>
      <c r="K45" s="123">
        <v>821.95</v>
      </c>
      <c r="L45" s="123">
        <v>804</v>
      </c>
      <c r="M45" s="123">
        <v>0.19597000000000001</v>
      </c>
    </row>
    <row r="46" spans="1:13">
      <c r="A46" s="65">
        <v>36</v>
      </c>
      <c r="B46" s="123" t="s">
        <v>527</v>
      </c>
      <c r="C46" s="126">
        <v>1150.6500000000001</v>
      </c>
      <c r="D46" s="124">
        <v>1145.5666666666666</v>
      </c>
      <c r="E46" s="124">
        <v>1131.1333333333332</v>
      </c>
      <c r="F46" s="124">
        <v>1111.6166666666666</v>
      </c>
      <c r="G46" s="124">
        <v>1097.1833333333332</v>
      </c>
      <c r="H46" s="124">
        <v>1165.0833333333333</v>
      </c>
      <c r="I46" s="124">
        <v>1179.5166666666667</v>
      </c>
      <c r="J46" s="124">
        <v>1199.0333333333333</v>
      </c>
      <c r="K46" s="123">
        <v>1160</v>
      </c>
      <c r="L46" s="123">
        <v>1126.05</v>
      </c>
      <c r="M46" s="123">
        <v>7.6530000000000001E-2</v>
      </c>
    </row>
    <row r="47" spans="1:13">
      <c r="A47" s="65">
        <v>37</v>
      </c>
      <c r="B47" s="123" t="s">
        <v>533</v>
      </c>
      <c r="C47" s="126">
        <v>2858.75</v>
      </c>
      <c r="D47" s="124">
        <v>2859.5499999999997</v>
      </c>
      <c r="E47" s="124">
        <v>2819.1999999999994</v>
      </c>
      <c r="F47" s="124">
        <v>2779.6499999999996</v>
      </c>
      <c r="G47" s="124">
        <v>2739.2999999999993</v>
      </c>
      <c r="H47" s="124">
        <v>2899.0999999999995</v>
      </c>
      <c r="I47" s="124">
        <v>2939.45</v>
      </c>
      <c r="J47" s="124">
        <v>2978.9999999999995</v>
      </c>
      <c r="K47" s="123">
        <v>2899.9</v>
      </c>
      <c r="L47" s="123">
        <v>2820</v>
      </c>
      <c r="M47" s="123">
        <v>8.2600000000000007E-2</v>
      </c>
    </row>
    <row r="48" spans="1:13">
      <c r="A48" s="65">
        <v>38</v>
      </c>
      <c r="B48" s="123" t="s">
        <v>42</v>
      </c>
      <c r="C48" s="126">
        <v>639.70000000000005</v>
      </c>
      <c r="D48" s="124">
        <v>645.68333333333339</v>
      </c>
      <c r="E48" s="124">
        <v>631.36666666666679</v>
      </c>
      <c r="F48" s="124">
        <v>623.03333333333342</v>
      </c>
      <c r="G48" s="124">
        <v>608.71666666666681</v>
      </c>
      <c r="H48" s="124">
        <v>654.01666666666677</v>
      </c>
      <c r="I48" s="124">
        <v>668.33333333333337</v>
      </c>
      <c r="J48" s="124">
        <v>676.66666666666674</v>
      </c>
      <c r="K48" s="123">
        <v>660</v>
      </c>
      <c r="L48" s="123">
        <v>637.35</v>
      </c>
      <c r="M48" s="123">
        <v>17.233280000000001</v>
      </c>
    </row>
    <row r="49" spans="1:13">
      <c r="A49" s="65">
        <v>39</v>
      </c>
      <c r="B49" s="123" t="s">
        <v>542</v>
      </c>
      <c r="C49" s="126">
        <v>2438.8000000000002</v>
      </c>
      <c r="D49" s="124">
        <v>2462.5</v>
      </c>
      <c r="E49" s="124">
        <v>2406.3000000000002</v>
      </c>
      <c r="F49" s="124">
        <v>2373.8000000000002</v>
      </c>
      <c r="G49" s="124">
        <v>2317.6000000000004</v>
      </c>
      <c r="H49" s="124">
        <v>2495</v>
      </c>
      <c r="I49" s="124">
        <v>2551.1999999999998</v>
      </c>
      <c r="J49" s="124">
        <v>2583.6999999999998</v>
      </c>
      <c r="K49" s="123">
        <v>2518.6999999999998</v>
      </c>
      <c r="L49" s="123">
        <v>2430</v>
      </c>
      <c r="M49" s="123">
        <v>0.27196999999999999</v>
      </c>
    </row>
    <row r="50" spans="1:13">
      <c r="A50" s="65">
        <v>40</v>
      </c>
      <c r="B50" s="123" t="s">
        <v>43</v>
      </c>
      <c r="C50" s="126">
        <v>616.1</v>
      </c>
      <c r="D50" s="124">
        <v>611.31666666666661</v>
      </c>
      <c r="E50" s="124">
        <v>603.38333333333321</v>
      </c>
      <c r="F50" s="124">
        <v>590.66666666666663</v>
      </c>
      <c r="G50" s="124">
        <v>582.73333333333323</v>
      </c>
      <c r="H50" s="124">
        <v>624.03333333333319</v>
      </c>
      <c r="I50" s="124">
        <v>631.96666666666658</v>
      </c>
      <c r="J50" s="124">
        <v>644.68333333333317</v>
      </c>
      <c r="K50" s="123">
        <v>619.25</v>
      </c>
      <c r="L50" s="123">
        <v>598.6</v>
      </c>
      <c r="M50" s="123">
        <v>67.498459999999994</v>
      </c>
    </row>
    <row r="51" spans="1:13">
      <c r="A51" s="65">
        <v>41</v>
      </c>
      <c r="B51" s="123" t="s">
        <v>44</v>
      </c>
      <c r="C51" s="126">
        <v>3311.7</v>
      </c>
      <c r="D51" s="124">
        <v>3317.5333333333333</v>
      </c>
      <c r="E51" s="124">
        <v>3289.1666666666665</v>
      </c>
      <c r="F51" s="124">
        <v>3266.6333333333332</v>
      </c>
      <c r="G51" s="124">
        <v>3238.2666666666664</v>
      </c>
      <c r="H51" s="124">
        <v>3340.0666666666666</v>
      </c>
      <c r="I51" s="124">
        <v>3368.4333333333334</v>
      </c>
      <c r="J51" s="124">
        <v>3390.9666666666667</v>
      </c>
      <c r="K51" s="123">
        <v>3345.9</v>
      </c>
      <c r="L51" s="123">
        <v>3295</v>
      </c>
      <c r="M51" s="123">
        <v>2.4664700000000002</v>
      </c>
    </row>
    <row r="52" spans="1:13">
      <c r="A52" s="65">
        <v>42</v>
      </c>
      <c r="B52" s="123" t="s">
        <v>552</v>
      </c>
      <c r="C52" s="126">
        <v>495.9</v>
      </c>
      <c r="D52" s="124">
        <v>494.7</v>
      </c>
      <c r="E52" s="124">
        <v>489.45</v>
      </c>
      <c r="F52" s="124">
        <v>483</v>
      </c>
      <c r="G52" s="124">
        <v>477.75</v>
      </c>
      <c r="H52" s="124">
        <v>501.15</v>
      </c>
      <c r="I52" s="124">
        <v>506.4</v>
      </c>
      <c r="J52" s="124">
        <v>512.84999999999991</v>
      </c>
      <c r="K52" s="123">
        <v>499.95</v>
      </c>
      <c r="L52" s="123">
        <v>488.25</v>
      </c>
      <c r="M52" s="123">
        <v>0.42237999999999998</v>
      </c>
    </row>
    <row r="53" spans="1:13">
      <c r="A53" s="65">
        <v>43</v>
      </c>
      <c r="B53" s="123" t="s">
        <v>554</v>
      </c>
      <c r="C53" s="126">
        <v>512.15</v>
      </c>
      <c r="D53" s="124">
        <v>517.05000000000007</v>
      </c>
      <c r="E53" s="124">
        <v>504.10000000000014</v>
      </c>
      <c r="F53" s="124">
        <v>496.05000000000007</v>
      </c>
      <c r="G53" s="124">
        <v>483.10000000000014</v>
      </c>
      <c r="H53" s="124">
        <v>525.10000000000014</v>
      </c>
      <c r="I53" s="124">
        <v>538.05000000000018</v>
      </c>
      <c r="J53" s="124">
        <v>546.10000000000014</v>
      </c>
      <c r="K53" s="123">
        <v>530</v>
      </c>
      <c r="L53" s="123">
        <v>509</v>
      </c>
      <c r="M53" s="123">
        <v>1.24814</v>
      </c>
    </row>
    <row r="54" spans="1:13">
      <c r="A54" s="65">
        <v>44</v>
      </c>
      <c r="B54" s="123" t="s">
        <v>189</v>
      </c>
      <c r="C54" s="126">
        <v>4933.05</v>
      </c>
      <c r="D54" s="124">
        <v>4967.6833333333334</v>
      </c>
      <c r="E54" s="124">
        <v>4865.3666666666668</v>
      </c>
      <c r="F54" s="124">
        <v>4797.6833333333334</v>
      </c>
      <c r="G54" s="124">
        <v>4695.3666666666668</v>
      </c>
      <c r="H54" s="124">
        <v>5035.3666666666668</v>
      </c>
      <c r="I54" s="124">
        <v>5137.6833333333343</v>
      </c>
      <c r="J54" s="124">
        <v>5205.3666666666668</v>
      </c>
      <c r="K54" s="123">
        <v>5070</v>
      </c>
      <c r="L54" s="123">
        <v>4900</v>
      </c>
      <c r="M54" s="123">
        <v>1.4907699999999999</v>
      </c>
    </row>
    <row r="55" spans="1:13">
      <c r="A55" s="65">
        <v>45</v>
      </c>
      <c r="B55" s="123" t="s">
        <v>557</v>
      </c>
      <c r="C55" s="126">
        <v>14.05</v>
      </c>
      <c r="D55" s="124">
        <v>14.1</v>
      </c>
      <c r="E55" s="124">
        <v>13.95</v>
      </c>
      <c r="F55" s="124">
        <v>13.85</v>
      </c>
      <c r="G55" s="124">
        <v>13.7</v>
      </c>
      <c r="H55" s="124">
        <v>14.2</v>
      </c>
      <c r="I55" s="124">
        <v>14.350000000000001</v>
      </c>
      <c r="J55" s="124">
        <v>14.45</v>
      </c>
      <c r="K55" s="123">
        <v>14.25</v>
      </c>
      <c r="L55" s="123">
        <v>14</v>
      </c>
      <c r="M55" s="123">
        <v>26.043379999999999</v>
      </c>
    </row>
    <row r="56" spans="1:13">
      <c r="A56" s="65">
        <v>46</v>
      </c>
      <c r="B56" s="123" t="s">
        <v>559</v>
      </c>
      <c r="C56" s="126">
        <v>2819.75</v>
      </c>
      <c r="D56" s="124">
        <v>2815.1999999999994</v>
      </c>
      <c r="E56" s="124">
        <v>2799.2499999999986</v>
      </c>
      <c r="F56" s="124">
        <v>2778.7499999999991</v>
      </c>
      <c r="G56" s="124">
        <v>2762.7999999999984</v>
      </c>
      <c r="H56" s="124">
        <v>2835.6999999999989</v>
      </c>
      <c r="I56" s="124">
        <v>2851.6499999999996</v>
      </c>
      <c r="J56" s="124">
        <v>2872.1499999999992</v>
      </c>
      <c r="K56" s="123">
        <v>2831.15</v>
      </c>
      <c r="L56" s="123">
        <v>2794.7</v>
      </c>
      <c r="M56" s="123">
        <v>0.25223000000000001</v>
      </c>
    </row>
    <row r="57" spans="1:13">
      <c r="A57" s="65">
        <v>47</v>
      </c>
      <c r="B57" s="123" t="s">
        <v>188</v>
      </c>
      <c r="C57" s="126">
        <v>1710.3</v>
      </c>
      <c r="D57" s="124">
        <v>1718.5333333333335</v>
      </c>
      <c r="E57" s="124">
        <v>1695.166666666667</v>
      </c>
      <c r="F57" s="124">
        <v>1680.0333333333335</v>
      </c>
      <c r="G57" s="124">
        <v>1656.666666666667</v>
      </c>
      <c r="H57" s="124">
        <v>1733.666666666667</v>
      </c>
      <c r="I57" s="124">
        <v>1757.0333333333333</v>
      </c>
      <c r="J57" s="124">
        <v>1772.166666666667</v>
      </c>
      <c r="K57" s="123">
        <v>1741.9</v>
      </c>
      <c r="L57" s="123">
        <v>1703.4</v>
      </c>
      <c r="M57" s="123">
        <v>8.8089099999999991</v>
      </c>
    </row>
    <row r="58" spans="1:13">
      <c r="A58" s="65">
        <v>48</v>
      </c>
      <c r="B58" s="123" t="s">
        <v>565</v>
      </c>
      <c r="C58" s="126">
        <v>1121.05</v>
      </c>
      <c r="D58" s="124">
        <v>1127.3833333333334</v>
      </c>
      <c r="E58" s="124">
        <v>1110.7666666666669</v>
      </c>
      <c r="F58" s="124">
        <v>1100.4833333333333</v>
      </c>
      <c r="G58" s="124">
        <v>1083.8666666666668</v>
      </c>
      <c r="H58" s="124">
        <v>1137.666666666667</v>
      </c>
      <c r="I58" s="124">
        <v>1154.2833333333333</v>
      </c>
      <c r="J58" s="124">
        <v>1164.5666666666671</v>
      </c>
      <c r="K58" s="123">
        <v>1144</v>
      </c>
      <c r="L58" s="123">
        <v>1117.0999999999999</v>
      </c>
      <c r="M58" s="123">
        <v>1.84</v>
      </c>
    </row>
    <row r="59" spans="1:13">
      <c r="A59" s="65">
        <v>49</v>
      </c>
      <c r="B59" s="123" t="s">
        <v>567</v>
      </c>
      <c r="C59" s="126">
        <v>15.55</v>
      </c>
      <c r="D59" s="124">
        <v>15.600000000000001</v>
      </c>
      <c r="E59" s="124">
        <v>15.300000000000002</v>
      </c>
      <c r="F59" s="124">
        <v>15.05</v>
      </c>
      <c r="G59" s="124">
        <v>14.750000000000002</v>
      </c>
      <c r="H59" s="124">
        <v>15.850000000000003</v>
      </c>
      <c r="I59" s="124">
        <v>16.149999999999999</v>
      </c>
      <c r="J59" s="124">
        <v>16.400000000000006</v>
      </c>
      <c r="K59" s="123">
        <v>15.9</v>
      </c>
      <c r="L59" s="123">
        <v>15.35</v>
      </c>
      <c r="M59" s="123">
        <v>11.01577</v>
      </c>
    </row>
    <row r="60" spans="1:13" ht="12" customHeight="1">
      <c r="A60" s="65">
        <v>50</v>
      </c>
      <c r="B60" s="123" t="s">
        <v>569</v>
      </c>
      <c r="C60" s="126">
        <v>246.85</v>
      </c>
      <c r="D60" s="124">
        <v>245.91666666666666</v>
      </c>
      <c r="E60" s="124">
        <v>243.18333333333331</v>
      </c>
      <c r="F60" s="124">
        <v>239.51666666666665</v>
      </c>
      <c r="G60" s="124">
        <v>236.7833333333333</v>
      </c>
      <c r="H60" s="124">
        <v>249.58333333333331</v>
      </c>
      <c r="I60" s="124">
        <v>252.31666666666666</v>
      </c>
      <c r="J60" s="124">
        <v>255.98333333333332</v>
      </c>
      <c r="K60" s="123">
        <v>248.65</v>
      </c>
      <c r="L60" s="123">
        <v>242.25</v>
      </c>
      <c r="M60" s="123">
        <v>0.90334000000000003</v>
      </c>
    </row>
    <row r="61" spans="1:13">
      <c r="A61" s="65">
        <v>51</v>
      </c>
      <c r="B61" s="123" t="s">
        <v>573</v>
      </c>
      <c r="C61" s="126">
        <v>121.75</v>
      </c>
      <c r="D61" s="124">
        <v>122.39999999999999</v>
      </c>
      <c r="E61" s="124">
        <v>119.44999999999999</v>
      </c>
      <c r="F61" s="124">
        <v>117.14999999999999</v>
      </c>
      <c r="G61" s="124">
        <v>114.19999999999999</v>
      </c>
      <c r="H61" s="124">
        <v>124.69999999999999</v>
      </c>
      <c r="I61" s="124">
        <v>127.65</v>
      </c>
      <c r="J61" s="124">
        <v>129.94999999999999</v>
      </c>
      <c r="K61" s="123">
        <v>125.35</v>
      </c>
      <c r="L61" s="123">
        <v>120.1</v>
      </c>
      <c r="M61" s="123">
        <v>38.314169999999997</v>
      </c>
    </row>
    <row r="62" spans="1:13">
      <c r="A62" s="65">
        <v>52</v>
      </c>
      <c r="B62" s="123" t="s">
        <v>45</v>
      </c>
      <c r="C62" s="126">
        <v>167.15</v>
      </c>
      <c r="D62" s="124">
        <v>170.80000000000004</v>
      </c>
      <c r="E62" s="124">
        <v>162.80000000000007</v>
      </c>
      <c r="F62" s="124">
        <v>158.45000000000002</v>
      </c>
      <c r="G62" s="124">
        <v>150.45000000000005</v>
      </c>
      <c r="H62" s="124">
        <v>175.15000000000009</v>
      </c>
      <c r="I62" s="124">
        <v>183.15000000000003</v>
      </c>
      <c r="J62" s="124">
        <v>187.50000000000011</v>
      </c>
      <c r="K62" s="123">
        <v>178.8</v>
      </c>
      <c r="L62" s="123">
        <v>166.45</v>
      </c>
      <c r="M62" s="123">
        <v>245.79032000000001</v>
      </c>
    </row>
    <row r="63" spans="1:13">
      <c r="A63" s="65">
        <v>53</v>
      </c>
      <c r="B63" s="123" t="s">
        <v>46</v>
      </c>
      <c r="C63" s="126">
        <v>169.4</v>
      </c>
      <c r="D63" s="124">
        <v>173.58333333333334</v>
      </c>
      <c r="E63" s="124">
        <v>163.91666666666669</v>
      </c>
      <c r="F63" s="124">
        <v>158.43333333333334</v>
      </c>
      <c r="G63" s="124">
        <v>148.76666666666668</v>
      </c>
      <c r="H63" s="124">
        <v>179.06666666666669</v>
      </c>
      <c r="I63" s="124">
        <v>188.73333333333338</v>
      </c>
      <c r="J63" s="124">
        <v>194.2166666666667</v>
      </c>
      <c r="K63" s="123">
        <v>183.25</v>
      </c>
      <c r="L63" s="123">
        <v>168.1</v>
      </c>
      <c r="M63" s="123">
        <v>128.25426999999999</v>
      </c>
    </row>
    <row r="64" spans="1:13">
      <c r="A64" s="65">
        <v>54</v>
      </c>
      <c r="B64" s="123" t="s">
        <v>585</v>
      </c>
      <c r="C64" s="126">
        <v>2183.1999999999998</v>
      </c>
      <c r="D64" s="124">
        <v>2188.7333333333331</v>
      </c>
      <c r="E64" s="124">
        <v>2164.4666666666662</v>
      </c>
      <c r="F64" s="124">
        <v>2145.7333333333331</v>
      </c>
      <c r="G64" s="124">
        <v>2121.4666666666662</v>
      </c>
      <c r="H64" s="124">
        <v>2207.4666666666662</v>
      </c>
      <c r="I64" s="124">
        <v>2231.7333333333336</v>
      </c>
      <c r="J64" s="124">
        <v>2250.4666666666662</v>
      </c>
      <c r="K64" s="123">
        <v>2213</v>
      </c>
      <c r="L64" s="123">
        <v>2170</v>
      </c>
      <c r="M64" s="123">
        <v>6.8949999999999997E-2</v>
      </c>
    </row>
    <row r="65" spans="1:13">
      <c r="A65" s="65">
        <v>55</v>
      </c>
      <c r="B65" s="123" t="s">
        <v>47</v>
      </c>
      <c r="C65" s="126">
        <v>706.3</v>
      </c>
      <c r="D65" s="124">
        <v>711.61666666666667</v>
      </c>
      <c r="E65" s="124">
        <v>697.2833333333333</v>
      </c>
      <c r="F65" s="124">
        <v>688.26666666666665</v>
      </c>
      <c r="G65" s="124">
        <v>673.93333333333328</v>
      </c>
      <c r="H65" s="124">
        <v>720.63333333333333</v>
      </c>
      <c r="I65" s="124">
        <v>734.96666666666658</v>
      </c>
      <c r="J65" s="124">
        <v>743.98333333333335</v>
      </c>
      <c r="K65" s="123">
        <v>725.95</v>
      </c>
      <c r="L65" s="123">
        <v>702.6</v>
      </c>
      <c r="M65" s="123">
        <v>4.8869899999999999</v>
      </c>
    </row>
    <row r="66" spans="1:13">
      <c r="A66" s="65">
        <v>56</v>
      </c>
      <c r="B66" s="123" t="s">
        <v>592</v>
      </c>
      <c r="C66" s="126">
        <v>1509.1</v>
      </c>
      <c r="D66" s="124">
        <v>1523.0333333333335</v>
      </c>
      <c r="E66" s="124">
        <v>1486.0666666666671</v>
      </c>
      <c r="F66" s="124">
        <v>1463.0333333333335</v>
      </c>
      <c r="G66" s="124">
        <v>1426.0666666666671</v>
      </c>
      <c r="H66" s="124">
        <v>1546.0666666666671</v>
      </c>
      <c r="I66" s="124">
        <v>1583.0333333333338</v>
      </c>
      <c r="J66" s="124">
        <v>1606.0666666666671</v>
      </c>
      <c r="K66" s="123">
        <v>1560</v>
      </c>
      <c r="L66" s="123">
        <v>1500</v>
      </c>
      <c r="M66" s="123">
        <v>0.84555999999999998</v>
      </c>
    </row>
    <row r="67" spans="1:13">
      <c r="A67" s="65">
        <v>57</v>
      </c>
      <c r="B67" s="123" t="s">
        <v>190</v>
      </c>
      <c r="C67" s="126">
        <v>176.9</v>
      </c>
      <c r="D67" s="124">
        <v>177.26666666666665</v>
      </c>
      <c r="E67" s="124">
        <v>175.0333333333333</v>
      </c>
      <c r="F67" s="124">
        <v>173.16666666666666</v>
      </c>
      <c r="G67" s="124">
        <v>170.93333333333331</v>
      </c>
      <c r="H67" s="124">
        <v>179.1333333333333</v>
      </c>
      <c r="I67" s="124">
        <v>181.36666666666665</v>
      </c>
      <c r="J67" s="124">
        <v>183.23333333333329</v>
      </c>
      <c r="K67" s="123">
        <v>179.5</v>
      </c>
      <c r="L67" s="123">
        <v>175.4</v>
      </c>
      <c r="M67" s="123">
        <v>152.42684</v>
      </c>
    </row>
    <row r="68" spans="1:13">
      <c r="A68" s="65">
        <v>58</v>
      </c>
      <c r="B68" s="123" t="s">
        <v>241</v>
      </c>
      <c r="C68" s="126">
        <v>1480.55</v>
      </c>
      <c r="D68" s="124">
        <v>1488.7666666666667</v>
      </c>
      <c r="E68" s="124">
        <v>1464.7833333333333</v>
      </c>
      <c r="F68" s="124">
        <v>1449.0166666666667</v>
      </c>
      <c r="G68" s="124">
        <v>1425.0333333333333</v>
      </c>
      <c r="H68" s="124">
        <v>1504.5333333333333</v>
      </c>
      <c r="I68" s="124">
        <v>1528.5166666666664</v>
      </c>
      <c r="J68" s="124">
        <v>1544.2833333333333</v>
      </c>
      <c r="K68" s="123">
        <v>1512.75</v>
      </c>
      <c r="L68" s="123">
        <v>1473</v>
      </c>
      <c r="M68" s="123">
        <v>2.9441700000000002</v>
      </c>
    </row>
    <row r="69" spans="1:13">
      <c r="A69" s="65">
        <v>59</v>
      </c>
      <c r="B69" s="123" t="s">
        <v>597</v>
      </c>
      <c r="C69" s="126">
        <v>253.15</v>
      </c>
      <c r="D69" s="124">
        <v>253.1</v>
      </c>
      <c r="E69" s="124">
        <v>250.35</v>
      </c>
      <c r="F69" s="124">
        <v>247.55</v>
      </c>
      <c r="G69" s="124">
        <v>244.8</v>
      </c>
      <c r="H69" s="124">
        <v>255.89999999999998</v>
      </c>
      <c r="I69" s="124">
        <v>258.64999999999998</v>
      </c>
      <c r="J69" s="124">
        <v>261.44999999999993</v>
      </c>
      <c r="K69" s="123">
        <v>255.85</v>
      </c>
      <c r="L69" s="123">
        <v>250.3</v>
      </c>
      <c r="M69" s="123">
        <v>7.4568500000000002</v>
      </c>
    </row>
    <row r="70" spans="1:13">
      <c r="A70" s="65">
        <v>60</v>
      </c>
      <c r="B70" s="123" t="s">
        <v>601</v>
      </c>
      <c r="C70" s="126">
        <v>504.85</v>
      </c>
      <c r="D70" s="124">
        <v>508.2833333333333</v>
      </c>
      <c r="E70" s="124">
        <v>498.56666666666661</v>
      </c>
      <c r="F70" s="124">
        <v>492.2833333333333</v>
      </c>
      <c r="G70" s="124">
        <v>482.56666666666661</v>
      </c>
      <c r="H70" s="124">
        <v>514.56666666666661</v>
      </c>
      <c r="I70" s="124">
        <v>524.2833333333333</v>
      </c>
      <c r="J70" s="124">
        <v>530.56666666666661</v>
      </c>
      <c r="K70" s="123">
        <v>518</v>
      </c>
      <c r="L70" s="123">
        <v>502</v>
      </c>
      <c r="M70" s="123">
        <v>3.2783500000000001</v>
      </c>
    </row>
    <row r="71" spans="1:13">
      <c r="A71" s="65">
        <v>61</v>
      </c>
      <c r="B71" s="123" t="s">
        <v>603</v>
      </c>
      <c r="C71" s="126">
        <v>136.4</v>
      </c>
      <c r="D71" s="124">
        <v>137.45000000000002</v>
      </c>
      <c r="E71" s="124">
        <v>134.95000000000005</v>
      </c>
      <c r="F71" s="124">
        <v>133.50000000000003</v>
      </c>
      <c r="G71" s="124">
        <v>131.00000000000006</v>
      </c>
      <c r="H71" s="124">
        <v>138.90000000000003</v>
      </c>
      <c r="I71" s="124">
        <v>141.39999999999998</v>
      </c>
      <c r="J71" s="124">
        <v>142.85000000000002</v>
      </c>
      <c r="K71" s="123">
        <v>139.94999999999999</v>
      </c>
      <c r="L71" s="123">
        <v>136</v>
      </c>
      <c r="M71" s="123">
        <v>0.85489000000000004</v>
      </c>
    </row>
    <row r="72" spans="1:13">
      <c r="A72" s="65">
        <v>62</v>
      </c>
      <c r="B72" s="123" t="s">
        <v>2198</v>
      </c>
      <c r="C72" s="126">
        <v>1023</v>
      </c>
      <c r="D72" s="124">
        <v>1023.3833333333332</v>
      </c>
      <c r="E72" s="124">
        <v>1014.8166666666664</v>
      </c>
      <c r="F72" s="124">
        <v>1006.6333333333332</v>
      </c>
      <c r="G72" s="124">
        <v>998.06666666666638</v>
      </c>
      <c r="H72" s="124">
        <v>1031.5666666666664</v>
      </c>
      <c r="I72" s="124">
        <v>1040.133333333333</v>
      </c>
      <c r="J72" s="124">
        <v>1048.3166666666664</v>
      </c>
      <c r="K72" s="123">
        <v>1031.95</v>
      </c>
      <c r="L72" s="123">
        <v>1015.2</v>
      </c>
      <c r="M72" s="123">
        <v>6.5255099999999997</v>
      </c>
    </row>
    <row r="73" spans="1:13">
      <c r="A73" s="65">
        <v>63</v>
      </c>
      <c r="B73" s="123" t="s">
        <v>48</v>
      </c>
      <c r="C73" s="126">
        <v>721.15</v>
      </c>
      <c r="D73" s="124">
        <v>729.79999999999984</v>
      </c>
      <c r="E73" s="124">
        <v>707.64999999999964</v>
      </c>
      <c r="F73" s="124">
        <v>694.14999999999975</v>
      </c>
      <c r="G73" s="124">
        <v>671.99999999999955</v>
      </c>
      <c r="H73" s="124">
        <v>743.29999999999973</v>
      </c>
      <c r="I73" s="124">
        <v>765.45</v>
      </c>
      <c r="J73" s="124">
        <v>778.94999999999982</v>
      </c>
      <c r="K73" s="123">
        <v>751.95</v>
      </c>
      <c r="L73" s="123">
        <v>716.3</v>
      </c>
      <c r="M73" s="123">
        <v>22.449639999999999</v>
      </c>
    </row>
    <row r="74" spans="1:13">
      <c r="A74" s="65">
        <v>64</v>
      </c>
      <c r="B74" s="123" t="s">
        <v>49</v>
      </c>
      <c r="C74" s="126">
        <v>452.7</v>
      </c>
      <c r="D74" s="124">
        <v>453.55</v>
      </c>
      <c r="E74" s="124">
        <v>443.6</v>
      </c>
      <c r="F74" s="124">
        <v>434.5</v>
      </c>
      <c r="G74" s="124">
        <v>424.55</v>
      </c>
      <c r="H74" s="124">
        <v>462.65000000000003</v>
      </c>
      <c r="I74" s="124">
        <v>472.59999999999997</v>
      </c>
      <c r="J74" s="124">
        <v>481.70000000000005</v>
      </c>
      <c r="K74" s="123">
        <v>463.5</v>
      </c>
      <c r="L74" s="123">
        <v>444.45</v>
      </c>
      <c r="M74" s="123">
        <v>185.48034999999999</v>
      </c>
    </row>
    <row r="75" spans="1:13">
      <c r="A75" s="65">
        <v>65</v>
      </c>
      <c r="B75" s="123" t="s">
        <v>50</v>
      </c>
      <c r="C75" s="126">
        <v>103</v>
      </c>
      <c r="D75" s="124">
        <v>103.93333333333334</v>
      </c>
      <c r="E75" s="124">
        <v>101.36666666666667</v>
      </c>
      <c r="F75" s="124">
        <v>99.733333333333334</v>
      </c>
      <c r="G75" s="124">
        <v>97.166666666666671</v>
      </c>
      <c r="H75" s="124">
        <v>105.56666666666668</v>
      </c>
      <c r="I75" s="124">
        <v>108.13333333333334</v>
      </c>
      <c r="J75" s="124">
        <v>109.76666666666668</v>
      </c>
      <c r="K75" s="123">
        <v>106.5</v>
      </c>
      <c r="L75" s="123">
        <v>102.3</v>
      </c>
      <c r="M75" s="123">
        <v>213.20474999999999</v>
      </c>
    </row>
    <row r="76" spans="1:13" s="18" customFormat="1">
      <c r="A76" s="65">
        <v>66</v>
      </c>
      <c r="B76" s="123" t="s">
        <v>192</v>
      </c>
      <c r="C76" s="126">
        <v>60</v>
      </c>
      <c r="D76" s="124">
        <v>61.4</v>
      </c>
      <c r="E76" s="124">
        <v>58.399999999999991</v>
      </c>
      <c r="F76" s="124">
        <v>56.79999999999999</v>
      </c>
      <c r="G76" s="124">
        <v>53.799999999999983</v>
      </c>
      <c r="H76" s="124">
        <v>63</v>
      </c>
      <c r="I76" s="124">
        <v>66.000000000000014</v>
      </c>
      <c r="J76" s="124">
        <v>67.600000000000009</v>
      </c>
      <c r="K76" s="123">
        <v>64.400000000000006</v>
      </c>
      <c r="L76" s="123">
        <v>59.8</v>
      </c>
      <c r="M76" s="123">
        <v>31.218859999999999</v>
      </c>
    </row>
    <row r="77" spans="1:13" s="18" customFormat="1">
      <c r="A77" s="65">
        <v>67</v>
      </c>
      <c r="B77" s="123" t="s">
        <v>51</v>
      </c>
      <c r="C77" s="126">
        <v>607.45000000000005</v>
      </c>
      <c r="D77" s="124">
        <v>608.38333333333333</v>
      </c>
      <c r="E77" s="124">
        <v>599.26666666666665</v>
      </c>
      <c r="F77" s="124">
        <v>591.08333333333337</v>
      </c>
      <c r="G77" s="124">
        <v>581.9666666666667</v>
      </c>
      <c r="H77" s="124">
        <v>616.56666666666661</v>
      </c>
      <c r="I77" s="124">
        <v>625.68333333333317</v>
      </c>
      <c r="J77" s="124">
        <v>633.86666666666656</v>
      </c>
      <c r="K77" s="123">
        <v>617.5</v>
      </c>
      <c r="L77" s="123">
        <v>600.20000000000005</v>
      </c>
      <c r="M77" s="123">
        <v>77.375680000000003</v>
      </c>
    </row>
    <row r="78" spans="1:13" s="18" customFormat="1">
      <c r="A78" s="65">
        <v>68</v>
      </c>
      <c r="B78" s="123" t="s">
        <v>619</v>
      </c>
      <c r="C78" s="126">
        <v>1157.8499999999999</v>
      </c>
      <c r="D78" s="124">
        <v>1158.6166666666666</v>
      </c>
      <c r="E78" s="124">
        <v>1137.2333333333331</v>
      </c>
      <c r="F78" s="124">
        <v>1116.6166666666666</v>
      </c>
      <c r="G78" s="124">
        <v>1095.2333333333331</v>
      </c>
      <c r="H78" s="124">
        <v>1179.2333333333331</v>
      </c>
      <c r="I78" s="124">
        <v>1200.6166666666668</v>
      </c>
      <c r="J78" s="124">
        <v>1221.2333333333331</v>
      </c>
      <c r="K78" s="123">
        <v>1180</v>
      </c>
      <c r="L78" s="123">
        <v>1138</v>
      </c>
      <c r="M78" s="123">
        <v>0.17630000000000001</v>
      </c>
    </row>
    <row r="79" spans="1:13" s="18" customFormat="1">
      <c r="A79" s="65">
        <v>69</v>
      </c>
      <c r="B79" s="123" t="s">
        <v>621</v>
      </c>
      <c r="C79" s="126">
        <v>204.45</v>
      </c>
      <c r="D79" s="124">
        <v>205.08333333333334</v>
      </c>
      <c r="E79" s="124">
        <v>201.4666666666667</v>
      </c>
      <c r="F79" s="124">
        <v>198.48333333333335</v>
      </c>
      <c r="G79" s="124">
        <v>194.8666666666667</v>
      </c>
      <c r="H79" s="124">
        <v>208.06666666666669</v>
      </c>
      <c r="I79" s="124">
        <v>211.68333333333331</v>
      </c>
      <c r="J79" s="124">
        <v>214.66666666666669</v>
      </c>
      <c r="K79" s="123">
        <v>208.7</v>
      </c>
      <c r="L79" s="123">
        <v>202.1</v>
      </c>
      <c r="M79" s="123">
        <v>5.8229300000000004</v>
      </c>
    </row>
    <row r="80" spans="1:13" s="18" customFormat="1">
      <c r="A80" s="65">
        <v>70</v>
      </c>
      <c r="B80" s="123" t="s">
        <v>627</v>
      </c>
      <c r="C80" s="126">
        <v>4651.8999999999996</v>
      </c>
      <c r="D80" s="124">
        <v>4654.6500000000005</v>
      </c>
      <c r="E80" s="124">
        <v>4612.3000000000011</v>
      </c>
      <c r="F80" s="124">
        <v>4572.7000000000007</v>
      </c>
      <c r="G80" s="124">
        <v>4530.3500000000013</v>
      </c>
      <c r="H80" s="124">
        <v>4694.2500000000009</v>
      </c>
      <c r="I80" s="124">
        <v>4736.6000000000013</v>
      </c>
      <c r="J80" s="124">
        <v>4776.2000000000007</v>
      </c>
      <c r="K80" s="123">
        <v>4697</v>
      </c>
      <c r="L80" s="123">
        <v>4615.05</v>
      </c>
      <c r="M80" s="123">
        <v>2.6440000000000002E-2</v>
      </c>
    </row>
    <row r="81" spans="1:13" s="18" customFormat="1">
      <c r="A81" s="65">
        <v>71</v>
      </c>
      <c r="B81" s="123" t="s">
        <v>629</v>
      </c>
      <c r="C81" s="126">
        <v>762</v>
      </c>
      <c r="D81" s="124">
        <v>760.66666666666663</v>
      </c>
      <c r="E81" s="124">
        <v>752.33333333333326</v>
      </c>
      <c r="F81" s="124">
        <v>742.66666666666663</v>
      </c>
      <c r="G81" s="124">
        <v>734.33333333333326</v>
      </c>
      <c r="H81" s="124">
        <v>770.33333333333326</v>
      </c>
      <c r="I81" s="124">
        <v>778.66666666666652</v>
      </c>
      <c r="J81" s="124">
        <v>788.33333333333326</v>
      </c>
      <c r="K81" s="123">
        <v>769</v>
      </c>
      <c r="L81" s="123">
        <v>751</v>
      </c>
      <c r="M81" s="123">
        <v>0.13800000000000001</v>
      </c>
    </row>
    <row r="82" spans="1:13" s="18" customFormat="1">
      <c r="A82" s="65">
        <v>72</v>
      </c>
      <c r="B82" s="123" t="s">
        <v>633</v>
      </c>
      <c r="C82" s="126">
        <v>233.7</v>
      </c>
      <c r="D82" s="124">
        <v>236.95000000000002</v>
      </c>
      <c r="E82" s="124">
        <v>228.90000000000003</v>
      </c>
      <c r="F82" s="124">
        <v>224.10000000000002</v>
      </c>
      <c r="G82" s="124">
        <v>216.05000000000004</v>
      </c>
      <c r="H82" s="124">
        <v>241.75000000000003</v>
      </c>
      <c r="I82" s="124">
        <v>249.80000000000004</v>
      </c>
      <c r="J82" s="124">
        <v>254.60000000000002</v>
      </c>
      <c r="K82" s="123">
        <v>245</v>
      </c>
      <c r="L82" s="123">
        <v>232.15</v>
      </c>
      <c r="M82" s="123">
        <v>23.320789999999999</v>
      </c>
    </row>
    <row r="83" spans="1:13" s="18" customFormat="1">
      <c r="A83" s="65">
        <v>73</v>
      </c>
      <c r="B83" s="123" t="s">
        <v>52</v>
      </c>
      <c r="C83" s="126">
        <v>19642.5</v>
      </c>
      <c r="D83" s="124">
        <v>19679.566666666666</v>
      </c>
      <c r="E83" s="124">
        <v>19469.133333333331</v>
      </c>
      <c r="F83" s="124">
        <v>19295.766666666666</v>
      </c>
      <c r="G83" s="124">
        <v>19085.333333333332</v>
      </c>
      <c r="H83" s="124">
        <v>19852.933333333331</v>
      </c>
      <c r="I83" s="124">
        <v>20063.366666666665</v>
      </c>
      <c r="J83" s="124">
        <v>20236.73333333333</v>
      </c>
      <c r="K83" s="123">
        <v>19890</v>
      </c>
      <c r="L83" s="123">
        <v>19506.2</v>
      </c>
      <c r="M83" s="123">
        <v>0.14671000000000001</v>
      </c>
    </row>
    <row r="84" spans="1:13" s="18" customFormat="1">
      <c r="A84" s="65">
        <v>74</v>
      </c>
      <c r="B84" s="123" t="s">
        <v>53</v>
      </c>
      <c r="C84" s="126">
        <v>480.65</v>
      </c>
      <c r="D84" s="124">
        <v>480.25</v>
      </c>
      <c r="E84" s="124">
        <v>474</v>
      </c>
      <c r="F84" s="124">
        <v>467.35</v>
      </c>
      <c r="G84" s="124">
        <v>461.1</v>
      </c>
      <c r="H84" s="124">
        <v>486.9</v>
      </c>
      <c r="I84" s="124">
        <v>493.15</v>
      </c>
      <c r="J84" s="124">
        <v>499.79999999999995</v>
      </c>
      <c r="K84" s="123">
        <v>486.5</v>
      </c>
      <c r="L84" s="123">
        <v>473.6</v>
      </c>
      <c r="M84" s="123">
        <v>40.167650000000002</v>
      </c>
    </row>
    <row r="85" spans="1:13" s="18" customFormat="1">
      <c r="A85" s="65">
        <v>75</v>
      </c>
      <c r="B85" s="123" t="s">
        <v>193</v>
      </c>
      <c r="C85" s="126">
        <v>4625.6000000000004</v>
      </c>
      <c r="D85" s="124">
        <v>4648.5999999999995</v>
      </c>
      <c r="E85" s="124">
        <v>4577.9999999999991</v>
      </c>
      <c r="F85" s="124">
        <v>4530.3999999999996</v>
      </c>
      <c r="G85" s="124">
        <v>4459.7999999999993</v>
      </c>
      <c r="H85" s="124">
        <v>4696.1999999999989</v>
      </c>
      <c r="I85" s="124">
        <v>4766.7999999999993</v>
      </c>
      <c r="J85" s="124">
        <v>4814.3999999999987</v>
      </c>
      <c r="K85" s="123">
        <v>4719.2</v>
      </c>
      <c r="L85" s="123">
        <v>4601</v>
      </c>
      <c r="M85" s="123">
        <v>3.9831699999999999</v>
      </c>
    </row>
    <row r="86" spans="1:13" s="18" customFormat="1">
      <c r="A86" s="65">
        <v>76</v>
      </c>
      <c r="B86" s="123" t="s">
        <v>195</v>
      </c>
      <c r="C86" s="126">
        <v>418.15</v>
      </c>
      <c r="D86" s="124">
        <v>421.09999999999997</v>
      </c>
      <c r="E86" s="124">
        <v>412.59999999999991</v>
      </c>
      <c r="F86" s="124">
        <v>407.04999999999995</v>
      </c>
      <c r="G86" s="124">
        <v>398.5499999999999</v>
      </c>
      <c r="H86" s="124">
        <v>426.64999999999992</v>
      </c>
      <c r="I86" s="124">
        <v>435.15000000000003</v>
      </c>
      <c r="J86" s="124">
        <v>440.69999999999993</v>
      </c>
      <c r="K86" s="123">
        <v>429.6</v>
      </c>
      <c r="L86" s="123">
        <v>415.55</v>
      </c>
      <c r="M86" s="123">
        <v>6.4367099999999997</v>
      </c>
    </row>
    <row r="87" spans="1:13" s="18" customFormat="1">
      <c r="A87" s="65">
        <v>77</v>
      </c>
      <c r="B87" s="123" t="s">
        <v>54</v>
      </c>
      <c r="C87" s="126">
        <v>361.35</v>
      </c>
      <c r="D87" s="124">
        <v>368.18333333333334</v>
      </c>
      <c r="E87" s="124">
        <v>351.4666666666667</v>
      </c>
      <c r="F87" s="124">
        <v>341.58333333333337</v>
      </c>
      <c r="G87" s="124">
        <v>324.86666666666673</v>
      </c>
      <c r="H87" s="124">
        <v>378.06666666666666</v>
      </c>
      <c r="I87" s="124">
        <v>394.78333333333325</v>
      </c>
      <c r="J87" s="124">
        <v>404.66666666666663</v>
      </c>
      <c r="K87" s="123">
        <v>384.9</v>
      </c>
      <c r="L87" s="123">
        <v>358.3</v>
      </c>
      <c r="M87" s="123">
        <v>59.746780000000001</v>
      </c>
    </row>
    <row r="88" spans="1:13" s="18" customFormat="1">
      <c r="A88" s="65">
        <v>78</v>
      </c>
      <c r="B88" s="123" t="s">
        <v>654</v>
      </c>
      <c r="C88" s="126">
        <v>442.35</v>
      </c>
      <c r="D88" s="124">
        <v>444.20000000000005</v>
      </c>
      <c r="E88" s="124">
        <v>435.60000000000008</v>
      </c>
      <c r="F88" s="124">
        <v>428.85</v>
      </c>
      <c r="G88" s="124">
        <v>420.25000000000006</v>
      </c>
      <c r="H88" s="124">
        <v>450.9500000000001</v>
      </c>
      <c r="I88" s="124">
        <v>459.55</v>
      </c>
      <c r="J88" s="124">
        <v>466.30000000000013</v>
      </c>
      <c r="K88" s="123">
        <v>452.8</v>
      </c>
      <c r="L88" s="123">
        <v>437.45</v>
      </c>
      <c r="M88" s="123">
        <v>12.962429999999999</v>
      </c>
    </row>
    <row r="89" spans="1:13" s="18" customFormat="1">
      <c r="A89" s="65">
        <v>79</v>
      </c>
      <c r="B89" s="123" t="s">
        <v>657</v>
      </c>
      <c r="C89" s="126">
        <v>758.6</v>
      </c>
      <c r="D89" s="124">
        <v>764.61666666666679</v>
      </c>
      <c r="E89" s="124">
        <v>750.28333333333353</v>
      </c>
      <c r="F89" s="124">
        <v>741.9666666666667</v>
      </c>
      <c r="G89" s="124">
        <v>727.63333333333344</v>
      </c>
      <c r="H89" s="124">
        <v>772.93333333333362</v>
      </c>
      <c r="I89" s="124">
        <v>787.26666666666688</v>
      </c>
      <c r="J89" s="124">
        <v>795.58333333333371</v>
      </c>
      <c r="K89" s="123">
        <v>778.95</v>
      </c>
      <c r="L89" s="123">
        <v>756.3</v>
      </c>
      <c r="M89" s="123">
        <v>10.967779999999999</v>
      </c>
    </row>
    <row r="90" spans="1:13" s="18" customFormat="1">
      <c r="A90" s="65">
        <v>80</v>
      </c>
      <c r="B90" s="123" t="s">
        <v>659</v>
      </c>
      <c r="C90" s="126">
        <v>648.45000000000005</v>
      </c>
      <c r="D90" s="124">
        <v>645.43333333333328</v>
      </c>
      <c r="E90" s="124">
        <v>618.06666666666661</v>
      </c>
      <c r="F90" s="124">
        <v>587.68333333333328</v>
      </c>
      <c r="G90" s="124">
        <v>560.31666666666661</v>
      </c>
      <c r="H90" s="124">
        <v>675.81666666666661</v>
      </c>
      <c r="I90" s="124">
        <v>703.18333333333317</v>
      </c>
      <c r="J90" s="124">
        <v>733.56666666666661</v>
      </c>
      <c r="K90" s="123">
        <v>672.8</v>
      </c>
      <c r="L90" s="123">
        <v>615.04999999999995</v>
      </c>
      <c r="M90" s="123">
        <v>1.6713</v>
      </c>
    </row>
    <row r="91" spans="1:13" s="18" customFormat="1">
      <c r="A91" s="65">
        <v>81</v>
      </c>
      <c r="B91" s="123" t="s">
        <v>660</v>
      </c>
      <c r="C91" s="126">
        <v>391</v>
      </c>
      <c r="D91" s="124">
        <v>394.76666666666665</v>
      </c>
      <c r="E91" s="124">
        <v>384.93333333333328</v>
      </c>
      <c r="F91" s="124">
        <v>378.86666666666662</v>
      </c>
      <c r="G91" s="124">
        <v>369.03333333333325</v>
      </c>
      <c r="H91" s="124">
        <v>400.83333333333331</v>
      </c>
      <c r="I91" s="124">
        <v>410.66666666666669</v>
      </c>
      <c r="J91" s="124">
        <v>416.73333333333335</v>
      </c>
      <c r="K91" s="123">
        <v>404.6</v>
      </c>
      <c r="L91" s="123">
        <v>388.7</v>
      </c>
      <c r="M91" s="123">
        <v>2.5250499999999998</v>
      </c>
    </row>
    <row r="92" spans="1:13" s="18" customFormat="1">
      <c r="A92" s="65">
        <v>82</v>
      </c>
      <c r="B92" s="123" t="s">
        <v>664</v>
      </c>
      <c r="C92" s="126">
        <v>1406.4</v>
      </c>
      <c r="D92" s="124">
        <v>1397.8166666666666</v>
      </c>
      <c r="E92" s="124">
        <v>1383.6333333333332</v>
      </c>
      <c r="F92" s="124">
        <v>1360.8666666666666</v>
      </c>
      <c r="G92" s="124">
        <v>1346.6833333333332</v>
      </c>
      <c r="H92" s="124">
        <v>1420.5833333333333</v>
      </c>
      <c r="I92" s="124">
        <v>1434.7666666666667</v>
      </c>
      <c r="J92" s="124">
        <v>1457.5333333333333</v>
      </c>
      <c r="K92" s="123">
        <v>1412</v>
      </c>
      <c r="L92" s="123">
        <v>1375.05</v>
      </c>
      <c r="M92" s="123">
        <v>2.0855800000000002</v>
      </c>
    </row>
    <row r="93" spans="1:13" s="18" customFormat="1">
      <c r="A93" s="65">
        <v>83</v>
      </c>
      <c r="B93" s="123" t="s">
        <v>233</v>
      </c>
      <c r="C93" s="126">
        <v>182.9</v>
      </c>
      <c r="D93" s="124">
        <v>184.25</v>
      </c>
      <c r="E93" s="124">
        <v>180.7</v>
      </c>
      <c r="F93" s="124">
        <v>178.5</v>
      </c>
      <c r="G93" s="124">
        <v>174.95</v>
      </c>
      <c r="H93" s="124">
        <v>186.45</v>
      </c>
      <c r="I93" s="124">
        <v>190</v>
      </c>
      <c r="J93" s="124">
        <v>192.2</v>
      </c>
      <c r="K93" s="123">
        <v>187.8</v>
      </c>
      <c r="L93" s="123">
        <v>182.05</v>
      </c>
      <c r="M93" s="123">
        <v>31.686769999999999</v>
      </c>
    </row>
    <row r="94" spans="1:13" s="18" customFormat="1">
      <c r="A94" s="65">
        <v>84</v>
      </c>
      <c r="B94" s="123" t="s">
        <v>667</v>
      </c>
      <c r="C94" s="126">
        <v>292.14999999999998</v>
      </c>
      <c r="D94" s="124">
        <v>293.71666666666664</v>
      </c>
      <c r="E94" s="124">
        <v>288.43333333333328</v>
      </c>
      <c r="F94" s="124">
        <v>284.71666666666664</v>
      </c>
      <c r="G94" s="124">
        <v>279.43333333333328</v>
      </c>
      <c r="H94" s="124">
        <v>297.43333333333328</v>
      </c>
      <c r="I94" s="124">
        <v>302.7166666666667</v>
      </c>
      <c r="J94" s="124">
        <v>306.43333333333328</v>
      </c>
      <c r="K94" s="123">
        <v>299</v>
      </c>
      <c r="L94" s="123">
        <v>290</v>
      </c>
      <c r="M94" s="123">
        <v>0.53364</v>
      </c>
    </row>
    <row r="95" spans="1:13" s="18" customFormat="1">
      <c r="A95" s="65">
        <v>85</v>
      </c>
      <c r="B95" s="123" t="s">
        <v>232</v>
      </c>
      <c r="C95" s="126">
        <v>1834.05</v>
      </c>
      <c r="D95" s="124">
        <v>1845.3999999999999</v>
      </c>
      <c r="E95" s="124">
        <v>1813.7499999999998</v>
      </c>
      <c r="F95" s="124">
        <v>1793.4499999999998</v>
      </c>
      <c r="G95" s="124">
        <v>1761.7999999999997</v>
      </c>
      <c r="H95" s="124">
        <v>1865.6999999999998</v>
      </c>
      <c r="I95" s="124">
        <v>1897.35</v>
      </c>
      <c r="J95" s="124">
        <v>1917.6499999999999</v>
      </c>
      <c r="K95" s="123">
        <v>1877.05</v>
      </c>
      <c r="L95" s="123">
        <v>1825.1</v>
      </c>
      <c r="M95" s="123">
        <v>2.8468</v>
      </c>
    </row>
    <row r="96" spans="1:13" s="18" customFormat="1">
      <c r="A96" s="65">
        <v>86</v>
      </c>
      <c r="B96" s="123" t="s">
        <v>674</v>
      </c>
      <c r="C96" s="126">
        <v>74.2</v>
      </c>
      <c r="D96" s="124">
        <v>75.066666666666663</v>
      </c>
      <c r="E96" s="124">
        <v>73.133333333333326</v>
      </c>
      <c r="F96" s="124">
        <v>72.066666666666663</v>
      </c>
      <c r="G96" s="124">
        <v>70.133333333333326</v>
      </c>
      <c r="H96" s="124">
        <v>76.133333333333326</v>
      </c>
      <c r="I96" s="124">
        <v>78.066666666666663</v>
      </c>
      <c r="J96" s="124">
        <v>79.133333333333326</v>
      </c>
      <c r="K96" s="123">
        <v>77</v>
      </c>
      <c r="L96" s="123">
        <v>74</v>
      </c>
      <c r="M96" s="123">
        <v>6.5955199999999996</v>
      </c>
    </row>
    <row r="97" spans="1:13" s="18" customFormat="1">
      <c r="A97" s="65">
        <v>87</v>
      </c>
      <c r="B97" s="123" t="s">
        <v>678</v>
      </c>
      <c r="C97" s="126">
        <v>339</v>
      </c>
      <c r="D97" s="124">
        <v>338.51666666666671</v>
      </c>
      <c r="E97" s="124">
        <v>336.08333333333343</v>
      </c>
      <c r="F97" s="124">
        <v>333.16666666666674</v>
      </c>
      <c r="G97" s="124">
        <v>330.73333333333346</v>
      </c>
      <c r="H97" s="124">
        <v>341.43333333333339</v>
      </c>
      <c r="I97" s="124">
        <v>343.86666666666667</v>
      </c>
      <c r="J97" s="124">
        <v>346.78333333333336</v>
      </c>
      <c r="K97" s="123">
        <v>340.95</v>
      </c>
      <c r="L97" s="123">
        <v>335.6</v>
      </c>
      <c r="M97" s="123">
        <v>0.92606999999999995</v>
      </c>
    </row>
    <row r="98" spans="1:13" s="18" customFormat="1">
      <c r="A98" s="65">
        <v>88</v>
      </c>
      <c r="B98" s="123" t="s">
        <v>55</v>
      </c>
      <c r="C98" s="126">
        <v>1398.85</v>
      </c>
      <c r="D98" s="124">
        <v>1405.3333333333333</v>
      </c>
      <c r="E98" s="124">
        <v>1380.6166666666666</v>
      </c>
      <c r="F98" s="124">
        <v>1362.3833333333332</v>
      </c>
      <c r="G98" s="124">
        <v>1337.6666666666665</v>
      </c>
      <c r="H98" s="124">
        <v>1423.5666666666666</v>
      </c>
      <c r="I98" s="124">
        <v>1448.2833333333333</v>
      </c>
      <c r="J98" s="124">
        <v>1466.5166666666667</v>
      </c>
      <c r="K98" s="123">
        <v>1430.05</v>
      </c>
      <c r="L98" s="123">
        <v>1387.1</v>
      </c>
      <c r="M98" s="123">
        <v>8.6747300000000003</v>
      </c>
    </row>
    <row r="99" spans="1:13" s="18" customFormat="1">
      <c r="A99" s="65">
        <v>89</v>
      </c>
      <c r="B99" s="123" t="s">
        <v>681</v>
      </c>
      <c r="C99" s="126">
        <v>3583.65</v>
      </c>
      <c r="D99" s="124">
        <v>3589.2000000000003</v>
      </c>
      <c r="E99" s="124">
        <v>3524.4500000000007</v>
      </c>
      <c r="F99" s="124">
        <v>3465.2500000000005</v>
      </c>
      <c r="G99" s="124">
        <v>3400.5000000000009</v>
      </c>
      <c r="H99" s="124">
        <v>3648.4000000000005</v>
      </c>
      <c r="I99" s="124">
        <v>3713.1499999999996</v>
      </c>
      <c r="J99" s="124">
        <v>3772.3500000000004</v>
      </c>
      <c r="K99" s="123">
        <v>3653.95</v>
      </c>
      <c r="L99" s="123">
        <v>3530</v>
      </c>
      <c r="M99" s="123">
        <v>0.10295</v>
      </c>
    </row>
    <row r="100" spans="1:13" s="18" customFormat="1">
      <c r="A100" s="65">
        <v>90</v>
      </c>
      <c r="B100" s="123" t="s">
        <v>56</v>
      </c>
      <c r="C100" s="126">
        <v>1069.5</v>
      </c>
      <c r="D100" s="124">
        <v>1078.6666666666667</v>
      </c>
      <c r="E100" s="124">
        <v>1054.8333333333335</v>
      </c>
      <c r="F100" s="124">
        <v>1040.1666666666667</v>
      </c>
      <c r="G100" s="124">
        <v>1016.3333333333335</v>
      </c>
      <c r="H100" s="124">
        <v>1093.3333333333335</v>
      </c>
      <c r="I100" s="124">
        <v>1117.166666666667</v>
      </c>
      <c r="J100" s="124">
        <v>1131.8333333333335</v>
      </c>
      <c r="K100" s="123">
        <v>1102.5</v>
      </c>
      <c r="L100" s="123">
        <v>1064</v>
      </c>
      <c r="M100" s="123">
        <v>6.6013799999999998</v>
      </c>
    </row>
    <row r="101" spans="1:13" s="18" customFormat="1">
      <c r="A101" s="65">
        <v>91</v>
      </c>
      <c r="B101" s="123" t="s">
        <v>2440</v>
      </c>
      <c r="C101" s="126">
        <v>92.1</v>
      </c>
      <c r="D101" s="124">
        <v>93.05</v>
      </c>
      <c r="E101" s="124">
        <v>90.699999999999989</v>
      </c>
      <c r="F101" s="124">
        <v>89.3</v>
      </c>
      <c r="G101" s="124">
        <v>86.949999999999989</v>
      </c>
      <c r="H101" s="124">
        <v>94.449999999999989</v>
      </c>
      <c r="I101" s="124">
        <v>96.799999999999983</v>
      </c>
      <c r="J101" s="124">
        <v>98.199999999999989</v>
      </c>
      <c r="K101" s="123">
        <v>95.4</v>
      </c>
      <c r="L101" s="123">
        <v>91.65</v>
      </c>
      <c r="M101" s="123">
        <v>29.172920000000001</v>
      </c>
    </row>
    <row r="102" spans="1:13">
      <c r="A102" s="65">
        <v>92</v>
      </c>
      <c r="B102" s="123" t="s">
        <v>685</v>
      </c>
      <c r="C102" s="126">
        <v>154.1</v>
      </c>
      <c r="D102" s="124">
        <v>154.70000000000002</v>
      </c>
      <c r="E102" s="124">
        <v>151.90000000000003</v>
      </c>
      <c r="F102" s="124">
        <v>149.70000000000002</v>
      </c>
      <c r="G102" s="124">
        <v>146.90000000000003</v>
      </c>
      <c r="H102" s="124">
        <v>156.90000000000003</v>
      </c>
      <c r="I102" s="124">
        <v>159.70000000000005</v>
      </c>
      <c r="J102" s="124">
        <v>161.90000000000003</v>
      </c>
      <c r="K102" s="123">
        <v>157.5</v>
      </c>
      <c r="L102" s="123">
        <v>152.5</v>
      </c>
      <c r="M102" s="123">
        <v>5.2381599999999997</v>
      </c>
    </row>
    <row r="103" spans="1:13">
      <c r="A103" s="65">
        <v>93</v>
      </c>
      <c r="B103" s="123" t="s">
        <v>687</v>
      </c>
      <c r="C103" s="126">
        <v>419.65</v>
      </c>
      <c r="D103" s="124">
        <v>423.05</v>
      </c>
      <c r="E103" s="124">
        <v>413.25</v>
      </c>
      <c r="F103" s="124">
        <v>406.84999999999997</v>
      </c>
      <c r="G103" s="124">
        <v>397.04999999999995</v>
      </c>
      <c r="H103" s="124">
        <v>429.45000000000005</v>
      </c>
      <c r="I103" s="124">
        <v>439.25000000000011</v>
      </c>
      <c r="J103" s="124">
        <v>445.65000000000009</v>
      </c>
      <c r="K103" s="123">
        <v>432.85</v>
      </c>
      <c r="L103" s="123">
        <v>416.65</v>
      </c>
      <c r="M103" s="123">
        <v>5.2461900000000004</v>
      </c>
    </row>
    <row r="104" spans="1:13">
      <c r="A104" s="65">
        <v>94</v>
      </c>
      <c r="B104" s="123" t="s">
        <v>689</v>
      </c>
      <c r="C104" s="126">
        <v>1307.5</v>
      </c>
      <c r="D104" s="124">
        <v>1309.9166666666667</v>
      </c>
      <c r="E104" s="124">
        <v>1294.9833333333336</v>
      </c>
      <c r="F104" s="124">
        <v>1282.4666666666669</v>
      </c>
      <c r="G104" s="124">
        <v>1267.5333333333338</v>
      </c>
      <c r="H104" s="124">
        <v>1322.4333333333334</v>
      </c>
      <c r="I104" s="124">
        <v>1337.3666666666663</v>
      </c>
      <c r="J104" s="124">
        <v>1349.8833333333332</v>
      </c>
      <c r="K104" s="123">
        <v>1324.85</v>
      </c>
      <c r="L104" s="123">
        <v>1297.4000000000001</v>
      </c>
      <c r="M104" s="123">
        <v>1.94191</v>
      </c>
    </row>
    <row r="105" spans="1:13">
      <c r="A105" s="65">
        <v>95</v>
      </c>
      <c r="B105" s="123" t="s">
        <v>57</v>
      </c>
      <c r="C105" s="126">
        <v>621.4</v>
      </c>
      <c r="D105" s="124">
        <v>622.03333333333342</v>
      </c>
      <c r="E105" s="124">
        <v>613.06666666666683</v>
      </c>
      <c r="F105" s="124">
        <v>604.73333333333346</v>
      </c>
      <c r="G105" s="124">
        <v>595.76666666666688</v>
      </c>
      <c r="H105" s="124">
        <v>630.36666666666679</v>
      </c>
      <c r="I105" s="124">
        <v>639.33333333333326</v>
      </c>
      <c r="J105" s="124">
        <v>647.66666666666674</v>
      </c>
      <c r="K105" s="123">
        <v>631</v>
      </c>
      <c r="L105" s="123">
        <v>613.70000000000005</v>
      </c>
      <c r="M105" s="123">
        <v>29.737649999999999</v>
      </c>
    </row>
    <row r="106" spans="1:13">
      <c r="A106" s="65">
        <v>96</v>
      </c>
      <c r="B106" s="123" t="s">
        <v>58</v>
      </c>
      <c r="C106" s="126">
        <v>299.39999999999998</v>
      </c>
      <c r="D106" s="124">
        <v>298.86666666666662</v>
      </c>
      <c r="E106" s="124">
        <v>295.08333333333326</v>
      </c>
      <c r="F106" s="124">
        <v>290.76666666666665</v>
      </c>
      <c r="G106" s="124">
        <v>286.98333333333329</v>
      </c>
      <c r="H106" s="124">
        <v>303.18333333333322</v>
      </c>
      <c r="I106" s="124">
        <v>306.96666666666664</v>
      </c>
      <c r="J106" s="124">
        <v>311.28333333333319</v>
      </c>
      <c r="K106" s="123">
        <v>302.64999999999998</v>
      </c>
      <c r="L106" s="123">
        <v>294.55</v>
      </c>
      <c r="M106" s="123">
        <v>69.198779999999999</v>
      </c>
    </row>
    <row r="107" spans="1:13">
      <c r="A107" s="65">
        <v>97</v>
      </c>
      <c r="B107" s="123" t="s">
        <v>697</v>
      </c>
      <c r="C107" s="126">
        <v>344.5</v>
      </c>
      <c r="D107" s="124">
        <v>351.91666666666669</v>
      </c>
      <c r="E107" s="124">
        <v>334.83333333333337</v>
      </c>
      <c r="F107" s="124">
        <v>325.16666666666669</v>
      </c>
      <c r="G107" s="124">
        <v>308.08333333333337</v>
      </c>
      <c r="H107" s="124">
        <v>361.58333333333337</v>
      </c>
      <c r="I107" s="124">
        <v>378.66666666666674</v>
      </c>
      <c r="J107" s="124">
        <v>388.33333333333337</v>
      </c>
      <c r="K107" s="123">
        <v>369</v>
      </c>
      <c r="L107" s="123">
        <v>342.25</v>
      </c>
      <c r="M107" s="123">
        <v>6.3868900000000002</v>
      </c>
    </row>
    <row r="108" spans="1:13">
      <c r="A108" s="65">
        <v>98</v>
      </c>
      <c r="B108" s="123" t="s">
        <v>59</v>
      </c>
      <c r="C108" s="126">
        <v>1151</v>
      </c>
      <c r="D108" s="124">
        <v>1152.3666666666666</v>
      </c>
      <c r="E108" s="124">
        <v>1143.8833333333332</v>
      </c>
      <c r="F108" s="124">
        <v>1136.7666666666667</v>
      </c>
      <c r="G108" s="124">
        <v>1128.2833333333333</v>
      </c>
      <c r="H108" s="124">
        <v>1159.4833333333331</v>
      </c>
      <c r="I108" s="124">
        <v>1167.9666666666662</v>
      </c>
      <c r="J108" s="124">
        <v>1175.083333333333</v>
      </c>
      <c r="K108" s="123">
        <v>1160.8499999999999</v>
      </c>
      <c r="L108" s="123">
        <v>1145.25</v>
      </c>
      <c r="M108" s="123">
        <v>2.97309</v>
      </c>
    </row>
    <row r="109" spans="1:13">
      <c r="A109" s="65">
        <v>99</v>
      </c>
      <c r="B109" s="123" t="s">
        <v>196</v>
      </c>
      <c r="C109" s="126">
        <v>1440.4</v>
      </c>
      <c r="D109" s="124">
        <v>1455.8333333333333</v>
      </c>
      <c r="E109" s="124">
        <v>1415.8666666666666</v>
      </c>
      <c r="F109" s="124">
        <v>1391.3333333333333</v>
      </c>
      <c r="G109" s="124">
        <v>1351.3666666666666</v>
      </c>
      <c r="H109" s="124">
        <v>1480.3666666666666</v>
      </c>
      <c r="I109" s="124">
        <v>1520.3333333333333</v>
      </c>
      <c r="J109" s="124">
        <v>1544.8666666666666</v>
      </c>
      <c r="K109" s="123">
        <v>1495.8</v>
      </c>
      <c r="L109" s="123">
        <v>1431.3</v>
      </c>
      <c r="M109" s="123">
        <v>6.34762</v>
      </c>
    </row>
    <row r="110" spans="1:13">
      <c r="A110" s="65">
        <v>100</v>
      </c>
      <c r="B110" s="123" t="s">
        <v>703</v>
      </c>
      <c r="C110" s="126">
        <v>546.1</v>
      </c>
      <c r="D110" s="124">
        <v>552.85</v>
      </c>
      <c r="E110" s="124">
        <v>531.75</v>
      </c>
      <c r="F110" s="124">
        <v>517.4</v>
      </c>
      <c r="G110" s="124">
        <v>496.29999999999995</v>
      </c>
      <c r="H110" s="124">
        <v>567.20000000000005</v>
      </c>
      <c r="I110" s="124">
        <v>588.30000000000018</v>
      </c>
      <c r="J110" s="124">
        <v>602.65000000000009</v>
      </c>
      <c r="K110" s="123">
        <v>573.95000000000005</v>
      </c>
      <c r="L110" s="123">
        <v>538.5</v>
      </c>
      <c r="M110" s="123">
        <v>2.7797999999999998</v>
      </c>
    </row>
    <row r="111" spans="1:13">
      <c r="A111" s="65">
        <v>101</v>
      </c>
      <c r="B111" s="123" t="s">
        <v>705</v>
      </c>
      <c r="C111" s="126">
        <v>39.75</v>
      </c>
      <c r="D111" s="124">
        <v>40.15</v>
      </c>
      <c r="E111" s="124">
        <v>39.099999999999994</v>
      </c>
      <c r="F111" s="124">
        <v>38.449999999999996</v>
      </c>
      <c r="G111" s="124">
        <v>37.399999999999991</v>
      </c>
      <c r="H111" s="124">
        <v>40.799999999999997</v>
      </c>
      <c r="I111" s="124">
        <v>41.849999999999994</v>
      </c>
      <c r="J111" s="124">
        <v>42.5</v>
      </c>
      <c r="K111" s="123">
        <v>41.2</v>
      </c>
      <c r="L111" s="123">
        <v>39.5</v>
      </c>
      <c r="M111" s="123">
        <v>4.2930999999999999</v>
      </c>
    </row>
    <row r="112" spans="1:13">
      <c r="A112" s="65">
        <v>102</v>
      </c>
      <c r="B112" s="123" t="s">
        <v>709</v>
      </c>
      <c r="C112" s="126">
        <v>259.95</v>
      </c>
      <c r="D112" s="124">
        <v>259.41666666666669</v>
      </c>
      <c r="E112" s="124">
        <v>256.33333333333337</v>
      </c>
      <c r="F112" s="124">
        <v>252.7166666666667</v>
      </c>
      <c r="G112" s="124">
        <v>249.63333333333338</v>
      </c>
      <c r="H112" s="124">
        <v>263.03333333333336</v>
      </c>
      <c r="I112" s="124">
        <v>266.11666666666673</v>
      </c>
      <c r="J112" s="124">
        <v>269.73333333333335</v>
      </c>
      <c r="K112" s="123">
        <v>262.5</v>
      </c>
      <c r="L112" s="123">
        <v>255.8</v>
      </c>
      <c r="M112" s="123">
        <v>7.6089700000000002</v>
      </c>
    </row>
    <row r="113" spans="1:13">
      <c r="A113" s="65">
        <v>103</v>
      </c>
      <c r="B113" s="123" t="s">
        <v>194</v>
      </c>
      <c r="C113" s="126">
        <v>1980.75</v>
      </c>
      <c r="D113" s="124">
        <v>1976.5833333333333</v>
      </c>
      <c r="E113" s="124">
        <v>1963.1666666666665</v>
      </c>
      <c r="F113" s="124">
        <v>1945.5833333333333</v>
      </c>
      <c r="G113" s="124">
        <v>1932.1666666666665</v>
      </c>
      <c r="H113" s="124">
        <v>1994.1666666666665</v>
      </c>
      <c r="I113" s="124">
        <v>2007.583333333333</v>
      </c>
      <c r="J113" s="124">
        <v>2025.1666666666665</v>
      </c>
      <c r="K113" s="123">
        <v>1990</v>
      </c>
      <c r="L113" s="123">
        <v>1959</v>
      </c>
      <c r="M113" s="123">
        <v>6.4960000000000004E-2</v>
      </c>
    </row>
    <row r="114" spans="1:13">
      <c r="A114" s="65">
        <v>104</v>
      </c>
      <c r="B114" s="123" t="s">
        <v>715</v>
      </c>
      <c r="C114" s="126">
        <v>237.6</v>
      </c>
      <c r="D114" s="124">
        <v>241.88333333333333</v>
      </c>
      <c r="E114" s="124">
        <v>229.81666666666666</v>
      </c>
      <c r="F114" s="124">
        <v>222.03333333333333</v>
      </c>
      <c r="G114" s="124">
        <v>209.96666666666667</v>
      </c>
      <c r="H114" s="124">
        <v>249.66666666666666</v>
      </c>
      <c r="I114" s="124">
        <v>261.73333333333335</v>
      </c>
      <c r="J114" s="124">
        <v>269.51666666666665</v>
      </c>
      <c r="K114" s="123">
        <v>253.95</v>
      </c>
      <c r="L114" s="123">
        <v>234.1</v>
      </c>
      <c r="M114" s="123">
        <v>36.30836</v>
      </c>
    </row>
    <row r="115" spans="1:13">
      <c r="A115" s="65">
        <v>105</v>
      </c>
      <c r="B115" s="122" t="s">
        <v>719</v>
      </c>
      <c r="C115" s="126">
        <v>172.8</v>
      </c>
      <c r="D115" s="124">
        <v>173.31666666666669</v>
      </c>
      <c r="E115" s="124">
        <v>171.63333333333338</v>
      </c>
      <c r="F115" s="124">
        <v>170.4666666666667</v>
      </c>
      <c r="G115" s="124">
        <v>168.78333333333339</v>
      </c>
      <c r="H115" s="124">
        <v>174.48333333333338</v>
      </c>
      <c r="I115" s="124">
        <v>176.16666666666671</v>
      </c>
      <c r="J115" s="124">
        <v>177.33333333333337</v>
      </c>
      <c r="K115" s="123">
        <v>175</v>
      </c>
      <c r="L115" s="123">
        <v>172.15</v>
      </c>
      <c r="M115" s="123">
        <v>1.6523600000000001</v>
      </c>
    </row>
    <row r="116" spans="1:13">
      <c r="A116" s="65">
        <v>106</v>
      </c>
      <c r="B116" s="123" t="s">
        <v>354</v>
      </c>
      <c r="C116" s="126">
        <v>911.1</v>
      </c>
      <c r="D116" s="124">
        <v>914.19999999999993</v>
      </c>
      <c r="E116" s="124">
        <v>903.39999999999986</v>
      </c>
      <c r="F116" s="124">
        <v>895.69999999999993</v>
      </c>
      <c r="G116" s="124">
        <v>884.89999999999986</v>
      </c>
      <c r="H116" s="124">
        <v>921.89999999999986</v>
      </c>
      <c r="I116" s="124">
        <v>932.69999999999982</v>
      </c>
      <c r="J116" s="124">
        <v>940.39999999999986</v>
      </c>
      <c r="K116" s="123">
        <v>925</v>
      </c>
      <c r="L116" s="123">
        <v>906.5</v>
      </c>
      <c r="M116" s="123">
        <v>4.8669500000000001</v>
      </c>
    </row>
    <row r="117" spans="1:13">
      <c r="A117" s="65">
        <v>107</v>
      </c>
      <c r="B117" s="123" t="s">
        <v>724</v>
      </c>
      <c r="C117" s="126">
        <v>643.29999999999995</v>
      </c>
      <c r="D117" s="124">
        <v>644.26666666666654</v>
      </c>
      <c r="E117" s="124">
        <v>634.1333333333331</v>
      </c>
      <c r="F117" s="124">
        <v>624.96666666666658</v>
      </c>
      <c r="G117" s="124">
        <v>614.83333333333314</v>
      </c>
      <c r="H117" s="124">
        <v>653.43333333333305</v>
      </c>
      <c r="I117" s="124">
        <v>663.56666666666649</v>
      </c>
      <c r="J117" s="124">
        <v>672.73333333333301</v>
      </c>
      <c r="K117" s="123">
        <v>654.4</v>
      </c>
      <c r="L117" s="123">
        <v>635.1</v>
      </c>
      <c r="M117" s="123">
        <v>5.6662600000000003</v>
      </c>
    </row>
    <row r="118" spans="1:13">
      <c r="A118" s="65">
        <v>108</v>
      </c>
      <c r="B118" s="123" t="s">
        <v>60</v>
      </c>
      <c r="C118" s="126">
        <v>353.75</v>
      </c>
      <c r="D118" s="124">
        <v>356.75</v>
      </c>
      <c r="E118" s="124">
        <v>349</v>
      </c>
      <c r="F118" s="124">
        <v>344.25</v>
      </c>
      <c r="G118" s="124">
        <v>336.5</v>
      </c>
      <c r="H118" s="124">
        <v>361.5</v>
      </c>
      <c r="I118" s="124">
        <v>369.25</v>
      </c>
      <c r="J118" s="124">
        <v>374</v>
      </c>
      <c r="K118" s="123">
        <v>364.5</v>
      </c>
      <c r="L118" s="123">
        <v>352</v>
      </c>
      <c r="M118" s="123">
        <v>9.9127200000000002</v>
      </c>
    </row>
    <row r="119" spans="1:13">
      <c r="A119" s="65">
        <v>109</v>
      </c>
      <c r="B119" s="123" t="s">
        <v>728</v>
      </c>
      <c r="C119" s="126">
        <v>3003.4</v>
      </c>
      <c r="D119" s="124">
        <v>3003.9666666666667</v>
      </c>
      <c r="E119" s="124">
        <v>2978.4333333333334</v>
      </c>
      <c r="F119" s="124">
        <v>2953.4666666666667</v>
      </c>
      <c r="G119" s="124">
        <v>2927.9333333333334</v>
      </c>
      <c r="H119" s="124">
        <v>3028.9333333333334</v>
      </c>
      <c r="I119" s="124">
        <v>3054.4666666666672</v>
      </c>
      <c r="J119" s="124">
        <v>3079.4333333333334</v>
      </c>
      <c r="K119" s="123">
        <v>3029.5</v>
      </c>
      <c r="L119" s="123">
        <v>2979</v>
      </c>
      <c r="M119" s="123">
        <v>1.86503</v>
      </c>
    </row>
    <row r="120" spans="1:13">
      <c r="A120" s="65">
        <v>110</v>
      </c>
      <c r="B120" s="123" t="s">
        <v>734</v>
      </c>
      <c r="C120" s="126">
        <v>339.75</v>
      </c>
      <c r="D120" s="124">
        <v>340.75</v>
      </c>
      <c r="E120" s="124">
        <v>337</v>
      </c>
      <c r="F120" s="124">
        <v>334.25</v>
      </c>
      <c r="G120" s="124">
        <v>330.5</v>
      </c>
      <c r="H120" s="124">
        <v>343.5</v>
      </c>
      <c r="I120" s="124">
        <v>347.25</v>
      </c>
      <c r="J120" s="124">
        <v>350</v>
      </c>
      <c r="K120" s="123">
        <v>344.5</v>
      </c>
      <c r="L120" s="123">
        <v>338</v>
      </c>
      <c r="M120" s="123">
        <v>0.80027000000000004</v>
      </c>
    </row>
    <row r="121" spans="1:13">
      <c r="A121" s="65">
        <v>111</v>
      </c>
      <c r="B121" s="123" t="s">
        <v>2242</v>
      </c>
      <c r="C121" s="126">
        <v>947</v>
      </c>
      <c r="D121" s="124">
        <v>948.91666666666663</v>
      </c>
      <c r="E121" s="124">
        <v>938.13333333333321</v>
      </c>
      <c r="F121" s="124">
        <v>929.26666666666654</v>
      </c>
      <c r="G121" s="124">
        <v>918.48333333333312</v>
      </c>
      <c r="H121" s="124">
        <v>957.7833333333333</v>
      </c>
      <c r="I121" s="124">
        <v>968.56666666666683</v>
      </c>
      <c r="J121" s="124">
        <v>977.43333333333339</v>
      </c>
      <c r="K121" s="123">
        <v>959.7</v>
      </c>
      <c r="L121" s="123">
        <v>940.05</v>
      </c>
      <c r="M121" s="123">
        <v>4.1612099999999996</v>
      </c>
    </row>
    <row r="122" spans="1:13">
      <c r="A122" s="65">
        <v>112</v>
      </c>
      <c r="B122" s="123" t="s">
        <v>736</v>
      </c>
      <c r="C122" s="126">
        <v>68.95</v>
      </c>
      <c r="D122" s="124">
        <v>67.2</v>
      </c>
      <c r="E122" s="124">
        <v>65.45</v>
      </c>
      <c r="F122" s="124">
        <v>61.95</v>
      </c>
      <c r="G122" s="124">
        <v>60.2</v>
      </c>
      <c r="H122" s="124">
        <v>70.7</v>
      </c>
      <c r="I122" s="124">
        <v>72.45</v>
      </c>
      <c r="J122" s="124">
        <v>75.95</v>
      </c>
      <c r="K122" s="123">
        <v>68.95</v>
      </c>
      <c r="L122" s="123">
        <v>63.7</v>
      </c>
      <c r="M122" s="123">
        <v>6.3085199999999997</v>
      </c>
    </row>
    <row r="123" spans="1:13">
      <c r="A123" s="65">
        <v>113</v>
      </c>
      <c r="B123" s="123" t="s">
        <v>378</v>
      </c>
      <c r="C123" s="126">
        <v>182.55</v>
      </c>
      <c r="D123" s="124">
        <v>182.4</v>
      </c>
      <c r="E123" s="124">
        <v>180.10000000000002</v>
      </c>
      <c r="F123" s="124">
        <v>177.65</v>
      </c>
      <c r="G123" s="124">
        <v>175.35000000000002</v>
      </c>
      <c r="H123" s="124">
        <v>184.85000000000002</v>
      </c>
      <c r="I123" s="124">
        <v>187.15000000000003</v>
      </c>
      <c r="J123" s="124">
        <v>189.60000000000002</v>
      </c>
      <c r="K123" s="123">
        <v>184.7</v>
      </c>
      <c r="L123" s="123">
        <v>179.95</v>
      </c>
      <c r="M123" s="123">
        <v>12.758240000000001</v>
      </c>
    </row>
    <row r="124" spans="1:13">
      <c r="A124" s="65">
        <v>114</v>
      </c>
      <c r="B124" s="123" t="s">
        <v>741</v>
      </c>
      <c r="C124" s="126">
        <v>595.04999999999995</v>
      </c>
      <c r="D124" s="124">
        <v>600.51666666666665</v>
      </c>
      <c r="E124" s="124">
        <v>586.0333333333333</v>
      </c>
      <c r="F124" s="124">
        <v>577.01666666666665</v>
      </c>
      <c r="G124" s="124">
        <v>562.5333333333333</v>
      </c>
      <c r="H124" s="124">
        <v>609.5333333333333</v>
      </c>
      <c r="I124" s="124">
        <v>624.01666666666665</v>
      </c>
      <c r="J124" s="124">
        <v>633.0333333333333</v>
      </c>
      <c r="K124" s="123">
        <v>615</v>
      </c>
      <c r="L124" s="123">
        <v>591.5</v>
      </c>
      <c r="M124" s="123">
        <v>2.6741600000000001</v>
      </c>
    </row>
    <row r="125" spans="1:13">
      <c r="A125" s="65">
        <v>115</v>
      </c>
      <c r="B125" s="123" t="s">
        <v>744</v>
      </c>
      <c r="C125" s="126">
        <v>411.55</v>
      </c>
      <c r="D125" s="124">
        <v>411.73333333333335</v>
      </c>
      <c r="E125" s="124">
        <v>407.91666666666669</v>
      </c>
      <c r="F125" s="124">
        <v>404.28333333333336</v>
      </c>
      <c r="G125" s="124">
        <v>400.4666666666667</v>
      </c>
      <c r="H125" s="124">
        <v>415.36666666666667</v>
      </c>
      <c r="I125" s="124">
        <v>419.18333333333328</v>
      </c>
      <c r="J125" s="124">
        <v>422.81666666666666</v>
      </c>
      <c r="K125" s="123">
        <v>415.55</v>
      </c>
      <c r="L125" s="123">
        <v>408.1</v>
      </c>
      <c r="M125" s="123">
        <v>1.1859500000000001</v>
      </c>
    </row>
    <row r="126" spans="1:13">
      <c r="A126" s="65">
        <v>116</v>
      </c>
      <c r="B126" s="123" t="s">
        <v>749</v>
      </c>
      <c r="C126" s="126">
        <v>373.1</v>
      </c>
      <c r="D126" s="124">
        <v>370.36666666666673</v>
      </c>
      <c r="E126" s="124">
        <v>364.18333333333345</v>
      </c>
      <c r="F126" s="124">
        <v>355.26666666666671</v>
      </c>
      <c r="G126" s="124">
        <v>349.08333333333343</v>
      </c>
      <c r="H126" s="124">
        <v>379.28333333333347</v>
      </c>
      <c r="I126" s="124">
        <v>385.46666666666675</v>
      </c>
      <c r="J126" s="124">
        <v>394.3833333333335</v>
      </c>
      <c r="K126" s="123">
        <v>376.55</v>
      </c>
      <c r="L126" s="123">
        <v>361.45</v>
      </c>
      <c r="M126" s="123">
        <v>40.048020000000001</v>
      </c>
    </row>
    <row r="127" spans="1:13">
      <c r="A127" s="65">
        <v>117</v>
      </c>
      <c r="B127" s="123" t="s">
        <v>751</v>
      </c>
      <c r="C127" s="126">
        <v>120.1</v>
      </c>
      <c r="D127" s="124">
        <v>121.88333333333333</v>
      </c>
      <c r="E127" s="124">
        <v>117.81666666666665</v>
      </c>
      <c r="F127" s="124">
        <v>115.53333333333332</v>
      </c>
      <c r="G127" s="124">
        <v>111.46666666666664</v>
      </c>
      <c r="H127" s="124">
        <v>124.16666666666666</v>
      </c>
      <c r="I127" s="124">
        <v>128.23333333333332</v>
      </c>
      <c r="J127" s="124">
        <v>130.51666666666665</v>
      </c>
      <c r="K127" s="123">
        <v>125.95</v>
      </c>
      <c r="L127" s="123">
        <v>119.6</v>
      </c>
      <c r="M127" s="123">
        <v>4.6577900000000003</v>
      </c>
    </row>
    <row r="128" spans="1:13">
      <c r="A128" s="65">
        <v>118</v>
      </c>
      <c r="B128" s="123" t="s">
        <v>753</v>
      </c>
      <c r="C128" s="126">
        <v>26.6</v>
      </c>
      <c r="D128" s="124">
        <v>26.916666666666668</v>
      </c>
      <c r="E128" s="124">
        <v>25.983333333333334</v>
      </c>
      <c r="F128" s="124">
        <v>25.366666666666667</v>
      </c>
      <c r="G128" s="124">
        <v>24.433333333333334</v>
      </c>
      <c r="H128" s="124">
        <v>27.533333333333335</v>
      </c>
      <c r="I128" s="124">
        <v>28.466666666666665</v>
      </c>
      <c r="J128" s="124">
        <v>29.083333333333336</v>
      </c>
      <c r="K128" s="123">
        <v>27.85</v>
      </c>
      <c r="L128" s="123">
        <v>26.3</v>
      </c>
      <c r="M128" s="123">
        <v>61.21801</v>
      </c>
    </row>
    <row r="129" spans="1:13">
      <c r="A129" s="65">
        <v>119</v>
      </c>
      <c r="B129" s="123" t="s">
        <v>761</v>
      </c>
      <c r="C129" s="126">
        <v>786.15</v>
      </c>
      <c r="D129" s="124">
        <v>788.7833333333333</v>
      </c>
      <c r="E129" s="124">
        <v>780.36666666666656</v>
      </c>
      <c r="F129" s="124">
        <v>774.58333333333326</v>
      </c>
      <c r="G129" s="124">
        <v>766.16666666666652</v>
      </c>
      <c r="H129" s="124">
        <v>794.56666666666661</v>
      </c>
      <c r="I129" s="124">
        <v>802.98333333333335</v>
      </c>
      <c r="J129" s="124">
        <v>808.76666666666665</v>
      </c>
      <c r="K129" s="123">
        <v>797.2</v>
      </c>
      <c r="L129" s="123">
        <v>783</v>
      </c>
      <c r="M129" s="123">
        <v>0.14757999999999999</v>
      </c>
    </row>
    <row r="130" spans="1:13">
      <c r="A130" s="65">
        <v>120</v>
      </c>
      <c r="B130" s="123" t="s">
        <v>234</v>
      </c>
      <c r="C130" s="126">
        <v>595.79999999999995</v>
      </c>
      <c r="D130" s="124">
        <v>590.35</v>
      </c>
      <c r="E130" s="124">
        <v>576.70000000000005</v>
      </c>
      <c r="F130" s="124">
        <v>557.6</v>
      </c>
      <c r="G130" s="124">
        <v>543.95000000000005</v>
      </c>
      <c r="H130" s="124">
        <v>609.45000000000005</v>
      </c>
      <c r="I130" s="124">
        <v>623.09999999999991</v>
      </c>
      <c r="J130" s="124">
        <v>642.20000000000005</v>
      </c>
      <c r="K130" s="123">
        <v>604</v>
      </c>
      <c r="L130" s="123">
        <v>571.25</v>
      </c>
      <c r="M130" s="123">
        <v>69.742199999999997</v>
      </c>
    </row>
    <row r="131" spans="1:13">
      <c r="A131" s="65">
        <v>121</v>
      </c>
      <c r="B131" s="123" t="s">
        <v>61</v>
      </c>
      <c r="C131" s="126">
        <v>73.55</v>
      </c>
      <c r="D131" s="124">
        <v>73</v>
      </c>
      <c r="E131" s="124">
        <v>72.05</v>
      </c>
      <c r="F131" s="124">
        <v>70.55</v>
      </c>
      <c r="G131" s="124">
        <v>69.599999999999994</v>
      </c>
      <c r="H131" s="124">
        <v>74.5</v>
      </c>
      <c r="I131" s="124">
        <v>75.449999999999989</v>
      </c>
      <c r="J131" s="124">
        <v>76.95</v>
      </c>
      <c r="K131" s="123">
        <v>73.95</v>
      </c>
      <c r="L131" s="123">
        <v>71.5</v>
      </c>
      <c r="M131" s="123">
        <v>132.19345000000001</v>
      </c>
    </row>
    <row r="132" spans="1:13">
      <c r="A132" s="65">
        <v>122</v>
      </c>
      <c r="B132" s="123" t="s">
        <v>62</v>
      </c>
      <c r="C132" s="126">
        <v>1120.3</v>
      </c>
      <c r="D132" s="124">
        <v>1113.8</v>
      </c>
      <c r="E132" s="124">
        <v>1101.5999999999999</v>
      </c>
      <c r="F132" s="124">
        <v>1082.8999999999999</v>
      </c>
      <c r="G132" s="124">
        <v>1070.6999999999998</v>
      </c>
      <c r="H132" s="124">
        <v>1132.5</v>
      </c>
      <c r="I132" s="124">
        <v>1144.7000000000003</v>
      </c>
      <c r="J132" s="124">
        <v>1163.4000000000001</v>
      </c>
      <c r="K132" s="123">
        <v>1126</v>
      </c>
      <c r="L132" s="123">
        <v>1095.0999999999999</v>
      </c>
      <c r="M132" s="123">
        <v>20.15896</v>
      </c>
    </row>
    <row r="133" spans="1:13">
      <c r="A133" s="65">
        <v>123</v>
      </c>
      <c r="B133" s="123" t="s">
        <v>63</v>
      </c>
      <c r="C133" s="126">
        <v>253.6</v>
      </c>
      <c r="D133" s="124">
        <v>255.88333333333335</v>
      </c>
      <c r="E133" s="124">
        <v>250.26666666666671</v>
      </c>
      <c r="F133" s="124">
        <v>246.93333333333337</v>
      </c>
      <c r="G133" s="124">
        <v>241.31666666666672</v>
      </c>
      <c r="H133" s="124">
        <v>259.2166666666667</v>
      </c>
      <c r="I133" s="124">
        <v>264.83333333333331</v>
      </c>
      <c r="J133" s="124">
        <v>268.16666666666669</v>
      </c>
      <c r="K133" s="123">
        <v>261.5</v>
      </c>
      <c r="L133" s="123">
        <v>252.55</v>
      </c>
      <c r="M133" s="123">
        <v>59.215040000000002</v>
      </c>
    </row>
    <row r="134" spans="1:13">
      <c r="A134" s="65">
        <v>124</v>
      </c>
      <c r="B134" s="123" t="s">
        <v>779</v>
      </c>
      <c r="C134" s="126">
        <v>728.65</v>
      </c>
      <c r="D134" s="124">
        <v>735.93333333333339</v>
      </c>
      <c r="E134" s="124">
        <v>718.46666666666681</v>
      </c>
      <c r="F134" s="124">
        <v>708.28333333333342</v>
      </c>
      <c r="G134" s="124">
        <v>690.81666666666683</v>
      </c>
      <c r="H134" s="124">
        <v>746.11666666666679</v>
      </c>
      <c r="I134" s="124">
        <v>763.58333333333348</v>
      </c>
      <c r="J134" s="124">
        <v>773.76666666666677</v>
      </c>
      <c r="K134" s="123">
        <v>753.4</v>
      </c>
      <c r="L134" s="123">
        <v>725.75</v>
      </c>
      <c r="M134" s="123">
        <v>1.9136899999999999</v>
      </c>
    </row>
    <row r="135" spans="1:13">
      <c r="A135" s="65">
        <v>125</v>
      </c>
      <c r="B135" s="123" t="s">
        <v>64</v>
      </c>
      <c r="C135" s="126">
        <v>2507.75</v>
      </c>
      <c r="D135" s="124">
        <v>2519.35</v>
      </c>
      <c r="E135" s="124">
        <v>2441.6</v>
      </c>
      <c r="F135" s="124">
        <v>2375.4499999999998</v>
      </c>
      <c r="G135" s="124">
        <v>2297.6999999999998</v>
      </c>
      <c r="H135" s="124">
        <v>2585.5</v>
      </c>
      <c r="I135" s="124">
        <v>2663.25</v>
      </c>
      <c r="J135" s="124">
        <v>2729.4</v>
      </c>
      <c r="K135" s="123">
        <v>2597.1</v>
      </c>
      <c r="L135" s="123">
        <v>2453.1999999999998</v>
      </c>
      <c r="M135" s="123">
        <v>26.520299999999999</v>
      </c>
    </row>
    <row r="136" spans="1:13">
      <c r="A136" s="65">
        <v>126</v>
      </c>
      <c r="B136" s="123" t="s">
        <v>785</v>
      </c>
      <c r="C136" s="126">
        <v>1589.75</v>
      </c>
      <c r="D136" s="124">
        <v>1591.6166666666668</v>
      </c>
      <c r="E136" s="124">
        <v>1583.2333333333336</v>
      </c>
      <c r="F136" s="124">
        <v>1576.7166666666667</v>
      </c>
      <c r="G136" s="124">
        <v>1568.3333333333335</v>
      </c>
      <c r="H136" s="124">
        <v>1598.1333333333337</v>
      </c>
      <c r="I136" s="124">
        <v>1606.5166666666669</v>
      </c>
      <c r="J136" s="124">
        <v>1613.0333333333338</v>
      </c>
      <c r="K136" s="123">
        <v>1600</v>
      </c>
      <c r="L136" s="123">
        <v>1585.1</v>
      </c>
      <c r="M136" s="123">
        <v>0.51409000000000005</v>
      </c>
    </row>
    <row r="137" spans="1:13">
      <c r="A137" s="65">
        <v>127</v>
      </c>
      <c r="B137" s="123" t="s">
        <v>787</v>
      </c>
      <c r="C137" s="126">
        <v>291</v>
      </c>
      <c r="D137" s="124">
        <v>289.83333333333331</v>
      </c>
      <c r="E137" s="124">
        <v>284.66666666666663</v>
      </c>
      <c r="F137" s="124">
        <v>278.33333333333331</v>
      </c>
      <c r="G137" s="124">
        <v>273.16666666666663</v>
      </c>
      <c r="H137" s="124">
        <v>296.16666666666663</v>
      </c>
      <c r="I137" s="124">
        <v>301.33333333333326</v>
      </c>
      <c r="J137" s="124">
        <v>307.66666666666663</v>
      </c>
      <c r="K137" s="123">
        <v>295</v>
      </c>
      <c r="L137" s="123">
        <v>283.5</v>
      </c>
      <c r="M137" s="123">
        <v>17.099920000000001</v>
      </c>
    </row>
    <row r="138" spans="1:13">
      <c r="A138" s="65">
        <v>128</v>
      </c>
      <c r="B138" s="123" t="s">
        <v>65</v>
      </c>
      <c r="C138" s="126">
        <v>26519.4</v>
      </c>
      <c r="D138" s="124">
        <v>26485.816666666666</v>
      </c>
      <c r="E138" s="124">
        <v>26241.633333333331</v>
      </c>
      <c r="F138" s="124">
        <v>25963.866666666665</v>
      </c>
      <c r="G138" s="124">
        <v>25719.683333333331</v>
      </c>
      <c r="H138" s="124">
        <v>26763.583333333332</v>
      </c>
      <c r="I138" s="124">
        <v>27007.766666666666</v>
      </c>
      <c r="J138" s="124">
        <v>27285.533333333333</v>
      </c>
      <c r="K138" s="123">
        <v>26730</v>
      </c>
      <c r="L138" s="123">
        <v>26208.05</v>
      </c>
      <c r="M138" s="123">
        <v>1.7547200000000001</v>
      </c>
    </row>
    <row r="139" spans="1:13">
      <c r="A139" s="65">
        <v>129</v>
      </c>
      <c r="B139" s="123" t="s">
        <v>790</v>
      </c>
      <c r="C139" s="126">
        <v>342.05</v>
      </c>
      <c r="D139" s="124">
        <v>344.23333333333335</v>
      </c>
      <c r="E139" s="124">
        <v>337.91666666666669</v>
      </c>
      <c r="F139" s="124">
        <v>333.78333333333336</v>
      </c>
      <c r="G139" s="124">
        <v>327.4666666666667</v>
      </c>
      <c r="H139" s="124">
        <v>348.36666666666667</v>
      </c>
      <c r="I139" s="124">
        <v>354.68333333333328</v>
      </c>
      <c r="J139" s="124">
        <v>358.81666666666666</v>
      </c>
      <c r="K139" s="123">
        <v>350.55</v>
      </c>
      <c r="L139" s="123">
        <v>340.1</v>
      </c>
      <c r="M139" s="123">
        <v>2.70072</v>
      </c>
    </row>
    <row r="140" spans="1:13">
      <c r="A140" s="65">
        <v>130</v>
      </c>
      <c r="B140" s="123" t="s">
        <v>792</v>
      </c>
      <c r="C140" s="126">
        <v>197.15</v>
      </c>
      <c r="D140" s="124">
        <v>198.65</v>
      </c>
      <c r="E140" s="124">
        <v>194.75</v>
      </c>
      <c r="F140" s="124">
        <v>192.35</v>
      </c>
      <c r="G140" s="124">
        <v>188.45</v>
      </c>
      <c r="H140" s="124">
        <v>201.05</v>
      </c>
      <c r="I140" s="124">
        <v>204.95000000000005</v>
      </c>
      <c r="J140" s="124">
        <v>207.35000000000002</v>
      </c>
      <c r="K140" s="123">
        <v>202.55</v>
      </c>
      <c r="L140" s="123">
        <v>196.25</v>
      </c>
      <c r="M140" s="123">
        <v>1.6973400000000001</v>
      </c>
    </row>
    <row r="141" spans="1:13">
      <c r="A141" s="65">
        <v>131</v>
      </c>
      <c r="B141" s="123" t="s">
        <v>197</v>
      </c>
      <c r="C141" s="126">
        <v>1202.45</v>
      </c>
      <c r="D141" s="124">
        <v>1204.75</v>
      </c>
      <c r="E141" s="124">
        <v>1171.5</v>
      </c>
      <c r="F141" s="124">
        <v>1140.55</v>
      </c>
      <c r="G141" s="124">
        <v>1107.3</v>
      </c>
      <c r="H141" s="124">
        <v>1235.7</v>
      </c>
      <c r="I141" s="124">
        <v>1268.95</v>
      </c>
      <c r="J141" s="124">
        <v>1299.9000000000001</v>
      </c>
      <c r="K141" s="123">
        <v>1238</v>
      </c>
      <c r="L141" s="123">
        <v>1173.8</v>
      </c>
      <c r="M141" s="123">
        <v>0.85270000000000001</v>
      </c>
    </row>
    <row r="142" spans="1:13">
      <c r="A142" s="65">
        <v>132</v>
      </c>
      <c r="B142" s="123" t="s">
        <v>2300</v>
      </c>
      <c r="C142" s="126">
        <v>1233.8499999999999</v>
      </c>
      <c r="D142" s="124">
        <v>1235.6499999999999</v>
      </c>
      <c r="E142" s="124">
        <v>1216.2999999999997</v>
      </c>
      <c r="F142" s="124">
        <v>1198.7499999999998</v>
      </c>
      <c r="G142" s="124">
        <v>1179.3999999999996</v>
      </c>
      <c r="H142" s="124">
        <v>1253.1999999999998</v>
      </c>
      <c r="I142" s="124">
        <v>1272.5499999999997</v>
      </c>
      <c r="J142" s="124">
        <v>1290.0999999999999</v>
      </c>
      <c r="K142" s="123">
        <v>1255</v>
      </c>
      <c r="L142" s="123">
        <v>1218.0999999999999</v>
      </c>
      <c r="M142" s="123">
        <v>0.20727999999999999</v>
      </c>
    </row>
    <row r="143" spans="1:13">
      <c r="A143" s="65">
        <v>133</v>
      </c>
      <c r="B143" s="123" t="s">
        <v>66</v>
      </c>
      <c r="C143" s="126">
        <v>173.7</v>
      </c>
      <c r="D143" s="124">
        <v>174.9</v>
      </c>
      <c r="E143" s="124">
        <v>171.5</v>
      </c>
      <c r="F143" s="124">
        <v>169.29999999999998</v>
      </c>
      <c r="G143" s="124">
        <v>165.89999999999998</v>
      </c>
      <c r="H143" s="124">
        <v>177.10000000000002</v>
      </c>
      <c r="I143" s="124">
        <v>180.50000000000006</v>
      </c>
      <c r="J143" s="124">
        <v>182.70000000000005</v>
      </c>
      <c r="K143" s="123">
        <v>178.3</v>
      </c>
      <c r="L143" s="123">
        <v>172.7</v>
      </c>
      <c r="M143" s="123">
        <v>35.521509999999999</v>
      </c>
    </row>
    <row r="144" spans="1:13">
      <c r="A144" s="65">
        <v>134</v>
      </c>
      <c r="B144" s="123" t="s">
        <v>810</v>
      </c>
      <c r="C144" s="126">
        <v>145.9</v>
      </c>
      <c r="D144" s="124">
        <v>147.46666666666667</v>
      </c>
      <c r="E144" s="124">
        <v>143.73333333333335</v>
      </c>
      <c r="F144" s="124">
        <v>141.56666666666669</v>
      </c>
      <c r="G144" s="124">
        <v>137.83333333333337</v>
      </c>
      <c r="H144" s="124">
        <v>149.63333333333333</v>
      </c>
      <c r="I144" s="124">
        <v>153.36666666666662</v>
      </c>
      <c r="J144" s="124">
        <v>155.5333333333333</v>
      </c>
      <c r="K144" s="123">
        <v>151.19999999999999</v>
      </c>
      <c r="L144" s="123">
        <v>145.30000000000001</v>
      </c>
      <c r="M144" s="123">
        <v>23.829229999999999</v>
      </c>
    </row>
    <row r="145" spans="1:13">
      <c r="A145" s="65">
        <v>135</v>
      </c>
      <c r="B145" s="123" t="s">
        <v>812</v>
      </c>
      <c r="C145" s="126">
        <v>210.05</v>
      </c>
      <c r="D145" s="124">
        <v>211.28333333333333</v>
      </c>
      <c r="E145" s="124">
        <v>207.26666666666665</v>
      </c>
      <c r="F145" s="124">
        <v>204.48333333333332</v>
      </c>
      <c r="G145" s="124">
        <v>200.46666666666664</v>
      </c>
      <c r="H145" s="124">
        <v>214.06666666666666</v>
      </c>
      <c r="I145" s="124">
        <v>218.08333333333337</v>
      </c>
      <c r="J145" s="124">
        <v>220.86666666666667</v>
      </c>
      <c r="K145" s="123">
        <v>215.3</v>
      </c>
      <c r="L145" s="123">
        <v>208.5</v>
      </c>
      <c r="M145" s="123">
        <v>4.9847200000000003</v>
      </c>
    </row>
    <row r="146" spans="1:13">
      <c r="A146" s="65">
        <v>136</v>
      </c>
      <c r="B146" s="123" t="s">
        <v>816</v>
      </c>
      <c r="C146" s="126">
        <v>836.9</v>
      </c>
      <c r="D146" s="124">
        <v>836.05000000000007</v>
      </c>
      <c r="E146" s="124">
        <v>823.60000000000014</v>
      </c>
      <c r="F146" s="124">
        <v>810.30000000000007</v>
      </c>
      <c r="G146" s="124">
        <v>797.85000000000014</v>
      </c>
      <c r="H146" s="124">
        <v>849.35000000000014</v>
      </c>
      <c r="I146" s="124">
        <v>861.80000000000018</v>
      </c>
      <c r="J146" s="124">
        <v>875.10000000000014</v>
      </c>
      <c r="K146" s="123">
        <v>848.5</v>
      </c>
      <c r="L146" s="123">
        <v>822.75</v>
      </c>
      <c r="M146" s="123">
        <v>25.915330000000001</v>
      </c>
    </row>
    <row r="147" spans="1:13">
      <c r="A147" s="65">
        <v>137</v>
      </c>
      <c r="B147" s="123" t="s">
        <v>820</v>
      </c>
      <c r="C147" s="126">
        <v>291.5</v>
      </c>
      <c r="D147" s="124">
        <v>293.2</v>
      </c>
      <c r="E147" s="124">
        <v>288.39999999999998</v>
      </c>
      <c r="F147" s="124">
        <v>285.3</v>
      </c>
      <c r="G147" s="124">
        <v>280.5</v>
      </c>
      <c r="H147" s="124">
        <v>296.29999999999995</v>
      </c>
      <c r="I147" s="124">
        <v>301.10000000000002</v>
      </c>
      <c r="J147" s="124">
        <v>304.19999999999993</v>
      </c>
      <c r="K147" s="123">
        <v>298</v>
      </c>
      <c r="L147" s="123">
        <v>290.10000000000002</v>
      </c>
      <c r="M147" s="123">
        <v>0.12962000000000001</v>
      </c>
    </row>
    <row r="148" spans="1:13">
      <c r="A148" s="65">
        <v>138</v>
      </c>
      <c r="B148" s="123" t="s">
        <v>822</v>
      </c>
      <c r="C148" s="126">
        <v>428.85</v>
      </c>
      <c r="D148" s="124">
        <v>431.8</v>
      </c>
      <c r="E148" s="124">
        <v>424.8</v>
      </c>
      <c r="F148" s="124">
        <v>420.75</v>
      </c>
      <c r="G148" s="124">
        <v>413.75</v>
      </c>
      <c r="H148" s="124">
        <v>435.85</v>
      </c>
      <c r="I148" s="124">
        <v>442.85</v>
      </c>
      <c r="J148" s="124">
        <v>446.90000000000003</v>
      </c>
      <c r="K148" s="123">
        <v>438.8</v>
      </c>
      <c r="L148" s="123">
        <v>427.75</v>
      </c>
      <c r="M148" s="123">
        <v>0.60909000000000002</v>
      </c>
    </row>
    <row r="149" spans="1:13">
      <c r="A149" s="65">
        <v>139</v>
      </c>
      <c r="B149" s="123" t="s">
        <v>67</v>
      </c>
      <c r="C149" s="126">
        <v>227.1</v>
      </c>
      <c r="D149" s="124">
        <v>229.76666666666665</v>
      </c>
      <c r="E149" s="124">
        <v>222.33333333333331</v>
      </c>
      <c r="F149" s="124">
        <v>217.56666666666666</v>
      </c>
      <c r="G149" s="124">
        <v>210.13333333333333</v>
      </c>
      <c r="H149" s="124">
        <v>234.5333333333333</v>
      </c>
      <c r="I149" s="124">
        <v>241.96666666666664</v>
      </c>
      <c r="J149" s="124">
        <v>246.73333333333329</v>
      </c>
      <c r="K149" s="123">
        <v>237.2</v>
      </c>
      <c r="L149" s="123">
        <v>225</v>
      </c>
      <c r="M149" s="123">
        <v>40.15072</v>
      </c>
    </row>
    <row r="150" spans="1:13">
      <c r="A150" s="65">
        <v>140</v>
      </c>
      <c r="B150" s="123" t="s">
        <v>2303</v>
      </c>
      <c r="C150" s="126">
        <v>65.650000000000006</v>
      </c>
      <c r="D150" s="124">
        <v>65.916666666666671</v>
      </c>
      <c r="E150" s="124">
        <v>64.63333333333334</v>
      </c>
      <c r="F150" s="124">
        <v>63.616666666666674</v>
      </c>
      <c r="G150" s="124">
        <v>62.333333333333343</v>
      </c>
      <c r="H150" s="124">
        <v>66.933333333333337</v>
      </c>
      <c r="I150" s="124">
        <v>68.216666666666669</v>
      </c>
      <c r="J150" s="124">
        <v>69.233333333333334</v>
      </c>
      <c r="K150" s="123">
        <v>67.2</v>
      </c>
      <c r="L150" s="123">
        <v>64.900000000000006</v>
      </c>
      <c r="M150" s="123">
        <v>27.004059999999999</v>
      </c>
    </row>
    <row r="151" spans="1:13">
      <c r="A151" s="65">
        <v>141</v>
      </c>
      <c r="B151" s="123" t="s">
        <v>835</v>
      </c>
      <c r="C151" s="126">
        <v>239.7</v>
      </c>
      <c r="D151" s="124">
        <v>239.21666666666667</v>
      </c>
      <c r="E151" s="124">
        <v>236.48333333333335</v>
      </c>
      <c r="F151" s="124">
        <v>233.26666666666668</v>
      </c>
      <c r="G151" s="124">
        <v>230.53333333333336</v>
      </c>
      <c r="H151" s="124">
        <v>242.43333333333334</v>
      </c>
      <c r="I151" s="124">
        <v>245.16666666666663</v>
      </c>
      <c r="J151" s="124">
        <v>248.38333333333333</v>
      </c>
      <c r="K151" s="123">
        <v>241.95</v>
      </c>
      <c r="L151" s="123">
        <v>236</v>
      </c>
      <c r="M151" s="123">
        <v>0.42494999999999999</v>
      </c>
    </row>
    <row r="152" spans="1:13">
      <c r="A152" s="65">
        <v>142</v>
      </c>
      <c r="B152" s="123" t="s">
        <v>68</v>
      </c>
      <c r="C152" s="126">
        <v>101.15</v>
      </c>
      <c r="D152" s="124">
        <v>101.89999999999999</v>
      </c>
      <c r="E152" s="124">
        <v>99.999999999999986</v>
      </c>
      <c r="F152" s="124">
        <v>98.85</v>
      </c>
      <c r="G152" s="124">
        <v>96.949999999999989</v>
      </c>
      <c r="H152" s="124">
        <v>103.04999999999998</v>
      </c>
      <c r="I152" s="124">
        <v>104.94999999999999</v>
      </c>
      <c r="J152" s="124">
        <v>106.09999999999998</v>
      </c>
      <c r="K152" s="123">
        <v>103.8</v>
      </c>
      <c r="L152" s="123">
        <v>100.75</v>
      </c>
      <c r="M152" s="123">
        <v>81.968410000000006</v>
      </c>
    </row>
    <row r="153" spans="1:13">
      <c r="A153" s="65">
        <v>143</v>
      </c>
      <c r="B153" s="123" t="s">
        <v>848</v>
      </c>
      <c r="C153" s="126">
        <v>726.7</v>
      </c>
      <c r="D153" s="124">
        <v>731.15</v>
      </c>
      <c r="E153" s="124">
        <v>717.8</v>
      </c>
      <c r="F153" s="124">
        <v>708.9</v>
      </c>
      <c r="G153" s="124">
        <v>695.55</v>
      </c>
      <c r="H153" s="124">
        <v>740.05</v>
      </c>
      <c r="I153" s="124">
        <v>753.40000000000009</v>
      </c>
      <c r="J153" s="124">
        <v>762.3</v>
      </c>
      <c r="K153" s="123">
        <v>744.5</v>
      </c>
      <c r="L153" s="123">
        <v>722.25</v>
      </c>
      <c r="M153" s="123">
        <v>0.25535000000000002</v>
      </c>
    </row>
    <row r="154" spans="1:13">
      <c r="A154" s="65">
        <v>144</v>
      </c>
      <c r="B154" s="123" t="s">
        <v>850</v>
      </c>
      <c r="C154" s="126">
        <v>653.4</v>
      </c>
      <c r="D154" s="124">
        <v>650.16666666666663</v>
      </c>
      <c r="E154" s="124">
        <v>645.33333333333326</v>
      </c>
      <c r="F154" s="124">
        <v>637.26666666666665</v>
      </c>
      <c r="G154" s="124">
        <v>632.43333333333328</v>
      </c>
      <c r="H154" s="124">
        <v>658.23333333333323</v>
      </c>
      <c r="I154" s="124">
        <v>663.06666666666649</v>
      </c>
      <c r="J154" s="124">
        <v>671.13333333333321</v>
      </c>
      <c r="K154" s="123">
        <v>655</v>
      </c>
      <c r="L154" s="123">
        <v>642.1</v>
      </c>
      <c r="M154" s="123">
        <v>0.15729000000000001</v>
      </c>
    </row>
    <row r="155" spans="1:13">
      <c r="A155" s="65">
        <v>145</v>
      </c>
      <c r="B155" s="123" t="s">
        <v>854</v>
      </c>
      <c r="C155" s="126">
        <v>559.6</v>
      </c>
      <c r="D155" s="124">
        <v>561.2833333333333</v>
      </c>
      <c r="E155" s="124">
        <v>553.56666666666661</v>
      </c>
      <c r="F155" s="124">
        <v>547.5333333333333</v>
      </c>
      <c r="G155" s="124">
        <v>539.81666666666661</v>
      </c>
      <c r="H155" s="124">
        <v>567.31666666666661</v>
      </c>
      <c r="I155" s="124">
        <v>575.0333333333333</v>
      </c>
      <c r="J155" s="124">
        <v>581.06666666666661</v>
      </c>
      <c r="K155" s="123">
        <v>569</v>
      </c>
      <c r="L155" s="123">
        <v>555.25</v>
      </c>
      <c r="M155" s="123">
        <v>6.3780000000000003E-2</v>
      </c>
    </row>
    <row r="156" spans="1:13">
      <c r="A156" s="65">
        <v>146</v>
      </c>
      <c r="B156" s="123" t="s">
        <v>858</v>
      </c>
      <c r="C156" s="126">
        <v>157.30000000000001</v>
      </c>
      <c r="D156" s="124">
        <v>156.26666666666668</v>
      </c>
      <c r="E156" s="124">
        <v>154.03333333333336</v>
      </c>
      <c r="F156" s="124">
        <v>150.76666666666668</v>
      </c>
      <c r="G156" s="124">
        <v>148.53333333333336</v>
      </c>
      <c r="H156" s="124">
        <v>159.53333333333336</v>
      </c>
      <c r="I156" s="124">
        <v>161.76666666666665</v>
      </c>
      <c r="J156" s="124">
        <v>165.03333333333336</v>
      </c>
      <c r="K156" s="123">
        <v>158.5</v>
      </c>
      <c r="L156" s="123">
        <v>153</v>
      </c>
      <c r="M156" s="123">
        <v>74.985159999999993</v>
      </c>
    </row>
    <row r="157" spans="1:13">
      <c r="A157" s="65">
        <v>147</v>
      </c>
      <c r="B157" s="123" t="s">
        <v>862</v>
      </c>
      <c r="C157" s="126">
        <v>43.1</v>
      </c>
      <c r="D157" s="124">
        <v>43.466666666666669</v>
      </c>
      <c r="E157" s="124">
        <v>42.483333333333334</v>
      </c>
      <c r="F157" s="124">
        <v>41.866666666666667</v>
      </c>
      <c r="G157" s="124">
        <v>40.883333333333333</v>
      </c>
      <c r="H157" s="124">
        <v>44.083333333333336</v>
      </c>
      <c r="I157" s="124">
        <v>45.06666666666667</v>
      </c>
      <c r="J157" s="124">
        <v>45.683333333333337</v>
      </c>
      <c r="K157" s="123">
        <v>44.45</v>
      </c>
      <c r="L157" s="123">
        <v>42.85</v>
      </c>
      <c r="M157" s="123">
        <v>41.499749999999999</v>
      </c>
    </row>
    <row r="158" spans="1:13">
      <c r="A158" s="65">
        <v>148</v>
      </c>
      <c r="B158" s="123" t="s">
        <v>69</v>
      </c>
      <c r="C158" s="126">
        <v>493.75</v>
      </c>
      <c r="D158" s="124">
        <v>490.7166666666667</v>
      </c>
      <c r="E158" s="124">
        <v>482.43333333333339</v>
      </c>
      <c r="F158" s="124">
        <v>471.11666666666667</v>
      </c>
      <c r="G158" s="124">
        <v>462.83333333333337</v>
      </c>
      <c r="H158" s="124">
        <v>502.03333333333342</v>
      </c>
      <c r="I158" s="124">
        <v>510.31666666666672</v>
      </c>
      <c r="J158" s="124">
        <v>521.63333333333344</v>
      </c>
      <c r="K158" s="123">
        <v>499</v>
      </c>
      <c r="L158" s="123">
        <v>479.4</v>
      </c>
      <c r="M158" s="123">
        <v>111.90752999999999</v>
      </c>
    </row>
    <row r="159" spans="1:13">
      <c r="A159" s="65">
        <v>149</v>
      </c>
      <c r="B159" s="123" t="s">
        <v>881</v>
      </c>
      <c r="C159" s="126">
        <v>134.69999999999999</v>
      </c>
      <c r="D159" s="124">
        <v>135.46666666666667</v>
      </c>
      <c r="E159" s="124">
        <v>133.43333333333334</v>
      </c>
      <c r="F159" s="124">
        <v>132.16666666666666</v>
      </c>
      <c r="G159" s="124">
        <v>130.13333333333333</v>
      </c>
      <c r="H159" s="124">
        <v>136.73333333333335</v>
      </c>
      <c r="I159" s="124">
        <v>138.76666666666671</v>
      </c>
      <c r="J159" s="124">
        <v>140.03333333333336</v>
      </c>
      <c r="K159" s="123">
        <v>137.5</v>
      </c>
      <c r="L159" s="123">
        <v>134.19999999999999</v>
      </c>
      <c r="M159" s="123">
        <v>7.6353799999999996</v>
      </c>
    </row>
    <row r="160" spans="1:13">
      <c r="A160" s="65">
        <v>150</v>
      </c>
      <c r="B160" s="123" t="s">
        <v>883</v>
      </c>
      <c r="C160" s="126">
        <v>220.55</v>
      </c>
      <c r="D160" s="124">
        <v>219.11666666666667</v>
      </c>
      <c r="E160" s="124">
        <v>216.53333333333336</v>
      </c>
      <c r="F160" s="124">
        <v>212.51666666666668</v>
      </c>
      <c r="G160" s="124">
        <v>209.93333333333337</v>
      </c>
      <c r="H160" s="124">
        <v>223.13333333333335</v>
      </c>
      <c r="I160" s="124">
        <v>225.71666666666667</v>
      </c>
      <c r="J160" s="124">
        <v>229.73333333333335</v>
      </c>
      <c r="K160" s="123">
        <v>221.7</v>
      </c>
      <c r="L160" s="123">
        <v>215.1</v>
      </c>
      <c r="M160" s="123">
        <v>4.8951099999999999</v>
      </c>
    </row>
    <row r="161" spans="1:13">
      <c r="A161" s="65">
        <v>151</v>
      </c>
      <c r="B161" s="123" t="s">
        <v>390</v>
      </c>
      <c r="C161" s="126">
        <v>235.5</v>
      </c>
      <c r="D161" s="124">
        <v>235.06666666666669</v>
      </c>
      <c r="E161" s="124">
        <v>233.43333333333339</v>
      </c>
      <c r="F161" s="124">
        <v>231.3666666666667</v>
      </c>
      <c r="G161" s="124">
        <v>229.73333333333341</v>
      </c>
      <c r="H161" s="124">
        <v>237.13333333333338</v>
      </c>
      <c r="I161" s="124">
        <v>238.76666666666665</v>
      </c>
      <c r="J161" s="124">
        <v>240.83333333333337</v>
      </c>
      <c r="K161" s="123">
        <v>236.7</v>
      </c>
      <c r="L161" s="123">
        <v>233</v>
      </c>
      <c r="M161" s="123">
        <v>0.63634000000000002</v>
      </c>
    </row>
    <row r="162" spans="1:13">
      <c r="A162" s="65">
        <v>152</v>
      </c>
      <c r="B162" s="123" t="s">
        <v>2272</v>
      </c>
      <c r="C162" s="126">
        <v>999.4</v>
      </c>
      <c r="D162" s="124">
        <v>998.2166666666667</v>
      </c>
      <c r="E162" s="124">
        <v>981.43333333333339</v>
      </c>
      <c r="F162" s="124">
        <v>963.4666666666667</v>
      </c>
      <c r="G162" s="124">
        <v>946.68333333333339</v>
      </c>
      <c r="H162" s="124">
        <v>1016.1833333333334</v>
      </c>
      <c r="I162" s="124">
        <v>1032.9666666666667</v>
      </c>
      <c r="J162" s="124">
        <v>1050.9333333333334</v>
      </c>
      <c r="K162" s="123">
        <v>1015</v>
      </c>
      <c r="L162" s="123">
        <v>980.25</v>
      </c>
      <c r="M162" s="123">
        <v>0.71631</v>
      </c>
    </row>
    <row r="163" spans="1:13">
      <c r="A163" s="65">
        <v>153</v>
      </c>
      <c r="B163" s="123" t="s">
        <v>198</v>
      </c>
      <c r="C163" s="126">
        <v>414.9</v>
      </c>
      <c r="D163" s="124">
        <v>421.9666666666667</v>
      </c>
      <c r="E163" s="124">
        <v>406.03333333333342</v>
      </c>
      <c r="F163" s="124">
        <v>397.16666666666674</v>
      </c>
      <c r="G163" s="124">
        <v>381.23333333333346</v>
      </c>
      <c r="H163" s="124">
        <v>430.83333333333337</v>
      </c>
      <c r="I163" s="124">
        <v>446.76666666666665</v>
      </c>
      <c r="J163" s="124">
        <v>455.63333333333333</v>
      </c>
      <c r="K163" s="123">
        <v>437.9</v>
      </c>
      <c r="L163" s="123">
        <v>413.1</v>
      </c>
      <c r="M163" s="123">
        <v>0.99648999999999999</v>
      </c>
    </row>
    <row r="164" spans="1:13">
      <c r="A164" s="65">
        <v>154</v>
      </c>
      <c r="B164" s="123" t="s">
        <v>2273</v>
      </c>
      <c r="C164" s="126">
        <v>413.5</v>
      </c>
      <c r="D164" s="124">
        <v>415.68333333333334</v>
      </c>
      <c r="E164" s="124">
        <v>403.4666666666667</v>
      </c>
      <c r="F164" s="124">
        <v>393.43333333333334</v>
      </c>
      <c r="G164" s="124">
        <v>381.2166666666667</v>
      </c>
      <c r="H164" s="124">
        <v>425.7166666666667</v>
      </c>
      <c r="I164" s="124">
        <v>437.93333333333328</v>
      </c>
      <c r="J164" s="124">
        <v>447.9666666666667</v>
      </c>
      <c r="K164" s="123">
        <v>427.9</v>
      </c>
      <c r="L164" s="123">
        <v>405.65</v>
      </c>
      <c r="M164" s="123">
        <v>0.50100999999999996</v>
      </c>
    </row>
    <row r="165" spans="1:13">
      <c r="A165" s="65">
        <v>155</v>
      </c>
      <c r="B165" s="123" t="s">
        <v>893</v>
      </c>
      <c r="C165" s="126">
        <v>348.95</v>
      </c>
      <c r="D165" s="124">
        <v>350.61666666666662</v>
      </c>
      <c r="E165" s="124">
        <v>345.63333333333321</v>
      </c>
      <c r="F165" s="124">
        <v>342.31666666666661</v>
      </c>
      <c r="G165" s="124">
        <v>337.3333333333332</v>
      </c>
      <c r="H165" s="124">
        <v>353.93333333333322</v>
      </c>
      <c r="I165" s="124">
        <v>358.91666666666669</v>
      </c>
      <c r="J165" s="124">
        <v>362.23333333333323</v>
      </c>
      <c r="K165" s="123">
        <v>355.6</v>
      </c>
      <c r="L165" s="123">
        <v>347.3</v>
      </c>
      <c r="M165" s="123">
        <v>3.8682300000000001</v>
      </c>
    </row>
    <row r="166" spans="1:13">
      <c r="A166" s="65">
        <v>156</v>
      </c>
      <c r="B166" s="123" t="s">
        <v>897</v>
      </c>
      <c r="C166" s="126">
        <v>6637</v>
      </c>
      <c r="D166" s="124">
        <v>6631.666666666667</v>
      </c>
      <c r="E166" s="124">
        <v>6565.3333333333339</v>
      </c>
      <c r="F166" s="124">
        <v>6493.666666666667</v>
      </c>
      <c r="G166" s="124">
        <v>6427.3333333333339</v>
      </c>
      <c r="H166" s="124">
        <v>6703.3333333333339</v>
      </c>
      <c r="I166" s="124">
        <v>6769.6666666666679</v>
      </c>
      <c r="J166" s="124">
        <v>6841.3333333333339</v>
      </c>
      <c r="K166" s="123">
        <v>6698</v>
      </c>
      <c r="L166" s="123">
        <v>6560</v>
      </c>
      <c r="M166" s="123">
        <v>9.8600000000000007E-3</v>
      </c>
    </row>
    <row r="167" spans="1:13">
      <c r="A167" s="65">
        <v>157</v>
      </c>
      <c r="B167" s="123" t="s">
        <v>905</v>
      </c>
      <c r="C167" s="126">
        <v>2466.6999999999998</v>
      </c>
      <c r="D167" s="124">
        <v>2461.5666666666666</v>
      </c>
      <c r="E167" s="124">
        <v>2445.1333333333332</v>
      </c>
      <c r="F167" s="124">
        <v>2423.5666666666666</v>
      </c>
      <c r="G167" s="124">
        <v>2407.1333333333332</v>
      </c>
      <c r="H167" s="124">
        <v>2483.1333333333332</v>
      </c>
      <c r="I167" s="124">
        <v>2499.5666666666666</v>
      </c>
      <c r="J167" s="124">
        <v>2521.1333333333332</v>
      </c>
      <c r="K167" s="123">
        <v>2478</v>
      </c>
      <c r="L167" s="123">
        <v>2440</v>
      </c>
      <c r="M167" s="123">
        <v>0.13345000000000001</v>
      </c>
    </row>
    <row r="168" spans="1:13">
      <c r="A168" s="65">
        <v>158</v>
      </c>
      <c r="B168" s="123" t="s">
        <v>70</v>
      </c>
      <c r="C168" s="126">
        <v>634.25</v>
      </c>
      <c r="D168" s="124">
        <v>637.13333333333333</v>
      </c>
      <c r="E168" s="124">
        <v>627.26666666666665</v>
      </c>
      <c r="F168" s="124">
        <v>620.2833333333333</v>
      </c>
      <c r="G168" s="124">
        <v>610.41666666666663</v>
      </c>
      <c r="H168" s="124">
        <v>644.11666666666667</v>
      </c>
      <c r="I168" s="124">
        <v>653.98333333333323</v>
      </c>
      <c r="J168" s="124">
        <v>660.9666666666667</v>
      </c>
      <c r="K168" s="123">
        <v>647</v>
      </c>
      <c r="L168" s="123">
        <v>630.15</v>
      </c>
      <c r="M168" s="123">
        <v>18.22288</v>
      </c>
    </row>
    <row r="169" spans="1:13">
      <c r="A169" s="65">
        <v>159</v>
      </c>
      <c r="B169" s="123" t="s">
        <v>912</v>
      </c>
      <c r="C169" s="126">
        <v>152.5</v>
      </c>
      <c r="D169" s="124">
        <v>151.6</v>
      </c>
      <c r="E169" s="124">
        <v>149.79999999999998</v>
      </c>
      <c r="F169" s="124">
        <v>147.1</v>
      </c>
      <c r="G169" s="124">
        <v>145.29999999999998</v>
      </c>
      <c r="H169" s="124">
        <v>154.29999999999998</v>
      </c>
      <c r="I169" s="124">
        <v>156.1</v>
      </c>
      <c r="J169" s="124">
        <v>158.79999999999998</v>
      </c>
      <c r="K169" s="123">
        <v>153.4</v>
      </c>
      <c r="L169" s="123">
        <v>148.9</v>
      </c>
      <c r="M169" s="123">
        <v>2.4911400000000001</v>
      </c>
    </row>
    <row r="170" spans="1:13">
      <c r="A170" s="65">
        <v>160</v>
      </c>
      <c r="B170" s="123" t="s">
        <v>71</v>
      </c>
      <c r="C170" s="126">
        <v>22.75</v>
      </c>
      <c r="D170" s="124">
        <v>22.833333333333332</v>
      </c>
      <c r="E170" s="124">
        <v>22.266666666666666</v>
      </c>
      <c r="F170" s="124">
        <v>21.783333333333335</v>
      </c>
      <c r="G170" s="124">
        <v>21.216666666666669</v>
      </c>
      <c r="H170" s="124">
        <v>23.316666666666663</v>
      </c>
      <c r="I170" s="124">
        <v>23.883333333333333</v>
      </c>
      <c r="J170" s="124">
        <v>24.36666666666666</v>
      </c>
      <c r="K170" s="123">
        <v>23.4</v>
      </c>
      <c r="L170" s="123">
        <v>22.35</v>
      </c>
      <c r="M170" s="123">
        <v>558.49464999999998</v>
      </c>
    </row>
    <row r="171" spans="1:13">
      <c r="A171" s="65">
        <v>161</v>
      </c>
      <c r="B171" s="123" t="s">
        <v>915</v>
      </c>
      <c r="C171" s="126">
        <v>497.75</v>
      </c>
      <c r="D171" s="124">
        <v>499.88333333333338</v>
      </c>
      <c r="E171" s="124">
        <v>489.96666666666675</v>
      </c>
      <c r="F171" s="124">
        <v>482.18333333333339</v>
      </c>
      <c r="G171" s="124">
        <v>472.26666666666677</v>
      </c>
      <c r="H171" s="124">
        <v>507.66666666666674</v>
      </c>
      <c r="I171" s="124">
        <v>517.58333333333337</v>
      </c>
      <c r="J171" s="124">
        <v>525.36666666666679</v>
      </c>
      <c r="K171" s="123">
        <v>509.8</v>
      </c>
      <c r="L171" s="123">
        <v>492.1</v>
      </c>
      <c r="M171" s="123">
        <v>8.9647699999999997</v>
      </c>
    </row>
    <row r="172" spans="1:13">
      <c r="A172" s="65">
        <v>162</v>
      </c>
      <c r="B172" s="123" t="s">
        <v>919</v>
      </c>
      <c r="C172" s="126">
        <v>962.75</v>
      </c>
      <c r="D172" s="124">
        <v>970.05000000000007</v>
      </c>
      <c r="E172" s="124">
        <v>950.10000000000014</v>
      </c>
      <c r="F172" s="124">
        <v>937.45</v>
      </c>
      <c r="G172" s="124">
        <v>917.50000000000011</v>
      </c>
      <c r="H172" s="124">
        <v>982.70000000000016</v>
      </c>
      <c r="I172" s="124">
        <v>1002.6500000000002</v>
      </c>
      <c r="J172" s="124">
        <v>1015.3000000000002</v>
      </c>
      <c r="K172" s="123">
        <v>990</v>
      </c>
      <c r="L172" s="123">
        <v>957.4</v>
      </c>
      <c r="M172" s="123">
        <v>0.71396000000000004</v>
      </c>
    </row>
    <row r="173" spans="1:13">
      <c r="A173" s="65">
        <v>163</v>
      </c>
      <c r="B173" s="123" t="s">
        <v>350</v>
      </c>
      <c r="C173" s="126">
        <v>1075</v>
      </c>
      <c r="D173" s="124">
        <v>1088.3833333333334</v>
      </c>
      <c r="E173" s="124">
        <v>1050.7166666666669</v>
      </c>
      <c r="F173" s="124">
        <v>1026.4333333333334</v>
      </c>
      <c r="G173" s="124">
        <v>988.76666666666688</v>
      </c>
      <c r="H173" s="124">
        <v>1112.666666666667</v>
      </c>
      <c r="I173" s="124">
        <v>1150.3333333333335</v>
      </c>
      <c r="J173" s="124">
        <v>1174.616666666667</v>
      </c>
      <c r="K173" s="123">
        <v>1126.05</v>
      </c>
      <c r="L173" s="123">
        <v>1064.0999999999999</v>
      </c>
      <c r="M173" s="123">
        <v>11.06813</v>
      </c>
    </row>
    <row r="174" spans="1:13">
      <c r="A174" s="65">
        <v>164</v>
      </c>
      <c r="B174" s="123" t="s">
        <v>72</v>
      </c>
      <c r="C174" s="126">
        <v>620.04999999999995</v>
      </c>
      <c r="D174" s="124">
        <v>622.48333333333323</v>
      </c>
      <c r="E174" s="124">
        <v>612.56666666666649</v>
      </c>
      <c r="F174" s="124">
        <v>605.08333333333326</v>
      </c>
      <c r="G174" s="124">
        <v>595.16666666666652</v>
      </c>
      <c r="H174" s="124">
        <v>629.96666666666647</v>
      </c>
      <c r="I174" s="124">
        <v>639.88333333333321</v>
      </c>
      <c r="J174" s="124">
        <v>647.36666666666645</v>
      </c>
      <c r="K174" s="123">
        <v>632.4</v>
      </c>
      <c r="L174" s="123">
        <v>615</v>
      </c>
      <c r="M174" s="123">
        <v>5.5018000000000002</v>
      </c>
    </row>
    <row r="175" spans="1:13">
      <c r="A175" s="65">
        <v>165</v>
      </c>
      <c r="B175" s="123" t="s">
        <v>923</v>
      </c>
      <c r="C175" s="126">
        <v>819</v>
      </c>
      <c r="D175" s="124">
        <v>824</v>
      </c>
      <c r="E175" s="124">
        <v>810</v>
      </c>
      <c r="F175" s="124">
        <v>801</v>
      </c>
      <c r="G175" s="124">
        <v>787</v>
      </c>
      <c r="H175" s="124">
        <v>833</v>
      </c>
      <c r="I175" s="124">
        <v>847</v>
      </c>
      <c r="J175" s="124">
        <v>856</v>
      </c>
      <c r="K175" s="123">
        <v>838</v>
      </c>
      <c r="L175" s="123">
        <v>815</v>
      </c>
      <c r="M175" s="123">
        <v>0.84519</v>
      </c>
    </row>
    <row r="176" spans="1:13">
      <c r="A176" s="65">
        <v>166</v>
      </c>
      <c r="B176" s="123" t="s">
        <v>318</v>
      </c>
      <c r="C176" s="126">
        <v>152.35</v>
      </c>
      <c r="D176" s="124">
        <v>151.58333333333334</v>
      </c>
      <c r="E176" s="124">
        <v>149.36666666666667</v>
      </c>
      <c r="F176" s="124">
        <v>146.38333333333333</v>
      </c>
      <c r="G176" s="124">
        <v>144.16666666666666</v>
      </c>
      <c r="H176" s="124">
        <v>154.56666666666669</v>
      </c>
      <c r="I176" s="124">
        <v>156.78333333333333</v>
      </c>
      <c r="J176" s="124">
        <v>159.76666666666671</v>
      </c>
      <c r="K176" s="123">
        <v>153.80000000000001</v>
      </c>
      <c r="L176" s="123">
        <v>148.6</v>
      </c>
      <c r="M176" s="123">
        <v>4.0649499999999996</v>
      </c>
    </row>
    <row r="177" spans="1:13">
      <c r="A177" s="65">
        <v>167</v>
      </c>
      <c r="B177" s="123" t="s">
        <v>355</v>
      </c>
      <c r="C177" s="126">
        <v>136.85</v>
      </c>
      <c r="D177" s="124">
        <v>137.81666666666666</v>
      </c>
      <c r="E177" s="124">
        <v>134.78333333333333</v>
      </c>
      <c r="F177" s="124">
        <v>132.71666666666667</v>
      </c>
      <c r="G177" s="124">
        <v>129.68333333333334</v>
      </c>
      <c r="H177" s="124">
        <v>139.88333333333333</v>
      </c>
      <c r="I177" s="124">
        <v>142.91666666666663</v>
      </c>
      <c r="J177" s="124">
        <v>144.98333333333332</v>
      </c>
      <c r="K177" s="123">
        <v>140.85</v>
      </c>
      <c r="L177" s="123">
        <v>135.75</v>
      </c>
      <c r="M177" s="123">
        <v>18.183759999999999</v>
      </c>
    </row>
    <row r="178" spans="1:13">
      <c r="A178" s="65">
        <v>168</v>
      </c>
      <c r="B178" s="123" t="s">
        <v>73</v>
      </c>
      <c r="C178" s="126">
        <v>1193</v>
      </c>
      <c r="D178" s="124">
        <v>1196.25</v>
      </c>
      <c r="E178" s="124">
        <v>1180.6500000000001</v>
      </c>
      <c r="F178" s="124">
        <v>1168.3000000000002</v>
      </c>
      <c r="G178" s="124">
        <v>1152.7000000000003</v>
      </c>
      <c r="H178" s="124">
        <v>1208.5999999999999</v>
      </c>
      <c r="I178" s="124">
        <v>1224.1999999999998</v>
      </c>
      <c r="J178" s="124">
        <v>1236.5499999999997</v>
      </c>
      <c r="K178" s="123">
        <v>1211.8499999999999</v>
      </c>
      <c r="L178" s="123">
        <v>1183.9000000000001</v>
      </c>
      <c r="M178" s="123">
        <v>8.8642900000000004</v>
      </c>
    </row>
    <row r="179" spans="1:13">
      <c r="A179" s="65">
        <v>169</v>
      </c>
      <c r="B179" s="123" t="s">
        <v>934</v>
      </c>
      <c r="C179" s="126">
        <v>141.5</v>
      </c>
      <c r="D179" s="124">
        <v>140.63333333333335</v>
      </c>
      <c r="E179" s="124">
        <v>137.41666666666671</v>
      </c>
      <c r="F179" s="124">
        <v>133.33333333333337</v>
      </c>
      <c r="G179" s="124">
        <v>130.11666666666673</v>
      </c>
      <c r="H179" s="124">
        <v>144.7166666666667</v>
      </c>
      <c r="I179" s="124">
        <v>147.93333333333334</v>
      </c>
      <c r="J179" s="124">
        <v>152.01666666666668</v>
      </c>
      <c r="K179" s="123">
        <v>143.85</v>
      </c>
      <c r="L179" s="123">
        <v>136.55000000000001</v>
      </c>
      <c r="M179" s="123">
        <v>14.27956</v>
      </c>
    </row>
    <row r="180" spans="1:13">
      <c r="A180" s="65">
        <v>170</v>
      </c>
      <c r="B180" s="123" t="s">
        <v>938</v>
      </c>
      <c r="C180" s="126">
        <v>379.45</v>
      </c>
      <c r="D180" s="124">
        <v>381.06666666666666</v>
      </c>
      <c r="E180" s="124">
        <v>374.38333333333333</v>
      </c>
      <c r="F180" s="124">
        <v>369.31666666666666</v>
      </c>
      <c r="G180" s="124">
        <v>362.63333333333333</v>
      </c>
      <c r="H180" s="124">
        <v>386.13333333333333</v>
      </c>
      <c r="I180" s="124">
        <v>392.81666666666661</v>
      </c>
      <c r="J180" s="124">
        <v>397.88333333333333</v>
      </c>
      <c r="K180" s="123">
        <v>387.75</v>
      </c>
      <c r="L180" s="123">
        <v>376</v>
      </c>
      <c r="M180" s="123">
        <v>0.15337000000000001</v>
      </c>
    </row>
    <row r="181" spans="1:13">
      <c r="A181" s="65">
        <v>171</v>
      </c>
      <c r="B181" s="123" t="s">
        <v>942</v>
      </c>
      <c r="C181" s="126">
        <v>545.5</v>
      </c>
      <c r="D181" s="124">
        <v>548.76666666666665</v>
      </c>
      <c r="E181" s="124">
        <v>541.73333333333335</v>
      </c>
      <c r="F181" s="124">
        <v>537.9666666666667</v>
      </c>
      <c r="G181" s="124">
        <v>530.93333333333339</v>
      </c>
      <c r="H181" s="124">
        <v>552.5333333333333</v>
      </c>
      <c r="I181" s="124">
        <v>559.56666666666661</v>
      </c>
      <c r="J181" s="124">
        <v>563.33333333333326</v>
      </c>
      <c r="K181" s="123">
        <v>555.79999999999995</v>
      </c>
      <c r="L181" s="123">
        <v>545</v>
      </c>
      <c r="M181" s="123">
        <v>4.0370000000000003E-2</v>
      </c>
    </row>
    <row r="182" spans="1:13">
      <c r="A182" s="65">
        <v>172</v>
      </c>
      <c r="B182" s="123" t="s">
        <v>944</v>
      </c>
      <c r="C182" s="126">
        <v>593.04999999999995</v>
      </c>
      <c r="D182" s="124">
        <v>585.86666666666667</v>
      </c>
      <c r="E182" s="124">
        <v>570.23333333333335</v>
      </c>
      <c r="F182" s="124">
        <v>547.41666666666663</v>
      </c>
      <c r="G182" s="124">
        <v>531.7833333333333</v>
      </c>
      <c r="H182" s="124">
        <v>608.68333333333339</v>
      </c>
      <c r="I182" s="124">
        <v>624.31666666666683</v>
      </c>
      <c r="J182" s="124">
        <v>647.13333333333344</v>
      </c>
      <c r="K182" s="123">
        <v>601.5</v>
      </c>
      <c r="L182" s="123">
        <v>563.04999999999995</v>
      </c>
      <c r="M182" s="123">
        <v>11.280720000000001</v>
      </c>
    </row>
    <row r="183" spans="1:13">
      <c r="A183" s="65">
        <v>173</v>
      </c>
      <c r="B183" s="123" t="s">
        <v>316</v>
      </c>
      <c r="C183" s="126">
        <v>149.05000000000001</v>
      </c>
      <c r="D183" s="124">
        <v>150.68333333333334</v>
      </c>
      <c r="E183" s="124">
        <v>146.41666666666669</v>
      </c>
      <c r="F183" s="124">
        <v>143.78333333333336</v>
      </c>
      <c r="G183" s="124">
        <v>139.51666666666671</v>
      </c>
      <c r="H183" s="124">
        <v>153.31666666666666</v>
      </c>
      <c r="I183" s="124">
        <v>157.58333333333331</v>
      </c>
      <c r="J183" s="124">
        <v>160.21666666666664</v>
      </c>
      <c r="K183" s="123">
        <v>154.94999999999999</v>
      </c>
      <c r="L183" s="123">
        <v>148.05000000000001</v>
      </c>
      <c r="M183" s="123">
        <v>20.950050000000001</v>
      </c>
    </row>
    <row r="184" spans="1:13">
      <c r="A184" s="65">
        <v>174</v>
      </c>
      <c r="B184" s="123" t="s">
        <v>182</v>
      </c>
      <c r="C184" s="126">
        <v>6477.05</v>
      </c>
      <c r="D184" s="124">
        <v>6511.3833333333341</v>
      </c>
      <c r="E184" s="124">
        <v>6365.6166666666686</v>
      </c>
      <c r="F184" s="124">
        <v>6254.1833333333343</v>
      </c>
      <c r="G184" s="124">
        <v>6108.4166666666688</v>
      </c>
      <c r="H184" s="124">
        <v>6622.8166666666684</v>
      </c>
      <c r="I184" s="124">
        <v>6768.583333333333</v>
      </c>
      <c r="J184" s="124">
        <v>6880.0166666666682</v>
      </c>
      <c r="K184" s="123">
        <v>6657.15</v>
      </c>
      <c r="L184" s="123">
        <v>6399.95</v>
      </c>
      <c r="M184" s="123">
        <v>0.19864000000000001</v>
      </c>
    </row>
    <row r="185" spans="1:13">
      <c r="A185" s="65">
        <v>175</v>
      </c>
      <c r="B185" s="123" t="s">
        <v>199</v>
      </c>
      <c r="C185" s="126">
        <v>208</v>
      </c>
      <c r="D185" s="124">
        <v>208.43333333333331</v>
      </c>
      <c r="E185" s="124">
        <v>206.56666666666661</v>
      </c>
      <c r="F185" s="124">
        <v>205.1333333333333</v>
      </c>
      <c r="G185" s="124">
        <v>203.26666666666659</v>
      </c>
      <c r="H185" s="124">
        <v>209.86666666666662</v>
      </c>
      <c r="I185" s="124">
        <v>211.73333333333335</v>
      </c>
      <c r="J185" s="124">
        <v>213.16666666666663</v>
      </c>
      <c r="K185" s="123">
        <v>210.3</v>
      </c>
      <c r="L185" s="123">
        <v>207</v>
      </c>
      <c r="M185" s="123">
        <v>1.4533</v>
      </c>
    </row>
    <row r="186" spans="1:13">
      <c r="A186" s="65">
        <v>176</v>
      </c>
      <c r="B186" s="123" t="s">
        <v>955</v>
      </c>
      <c r="C186" s="126">
        <v>825.4</v>
      </c>
      <c r="D186" s="124">
        <v>835.61666666666667</v>
      </c>
      <c r="E186" s="124">
        <v>811.2833333333333</v>
      </c>
      <c r="F186" s="124">
        <v>797.16666666666663</v>
      </c>
      <c r="G186" s="124">
        <v>772.83333333333326</v>
      </c>
      <c r="H186" s="124">
        <v>849.73333333333335</v>
      </c>
      <c r="I186" s="124">
        <v>874.06666666666661</v>
      </c>
      <c r="J186" s="124">
        <v>888.18333333333339</v>
      </c>
      <c r="K186" s="123">
        <v>859.95</v>
      </c>
      <c r="L186" s="123">
        <v>821.5</v>
      </c>
      <c r="M186" s="123">
        <v>1.2627999999999999</v>
      </c>
    </row>
    <row r="187" spans="1:13">
      <c r="A187" s="65">
        <v>177</v>
      </c>
      <c r="B187" s="123" t="s">
        <v>957</v>
      </c>
      <c r="C187" s="126">
        <v>845.25</v>
      </c>
      <c r="D187" s="124">
        <v>854.6</v>
      </c>
      <c r="E187" s="124">
        <v>831.65000000000009</v>
      </c>
      <c r="F187" s="124">
        <v>818.05000000000007</v>
      </c>
      <c r="G187" s="124">
        <v>795.10000000000014</v>
      </c>
      <c r="H187" s="124">
        <v>868.2</v>
      </c>
      <c r="I187" s="124">
        <v>891.15000000000009</v>
      </c>
      <c r="J187" s="124">
        <v>904.75</v>
      </c>
      <c r="K187" s="123">
        <v>877.55</v>
      </c>
      <c r="L187" s="123">
        <v>841</v>
      </c>
      <c r="M187" s="123">
        <v>0.81625999999999999</v>
      </c>
    </row>
    <row r="188" spans="1:13">
      <c r="A188" s="65">
        <v>178</v>
      </c>
      <c r="B188" s="123" t="s">
        <v>959</v>
      </c>
      <c r="C188" s="126">
        <v>867.35</v>
      </c>
      <c r="D188" s="124">
        <v>870.15</v>
      </c>
      <c r="E188" s="124">
        <v>852.3</v>
      </c>
      <c r="F188" s="124">
        <v>837.25</v>
      </c>
      <c r="G188" s="124">
        <v>819.4</v>
      </c>
      <c r="H188" s="124">
        <v>885.19999999999993</v>
      </c>
      <c r="I188" s="124">
        <v>903.05000000000007</v>
      </c>
      <c r="J188" s="124">
        <v>918.09999999999991</v>
      </c>
      <c r="K188" s="123">
        <v>888</v>
      </c>
      <c r="L188" s="123">
        <v>855.1</v>
      </c>
      <c r="M188" s="123">
        <v>0.13822000000000001</v>
      </c>
    </row>
    <row r="189" spans="1:13">
      <c r="A189" s="65">
        <v>179</v>
      </c>
      <c r="B189" s="123" t="s">
        <v>961</v>
      </c>
      <c r="C189" s="126">
        <v>900.7</v>
      </c>
      <c r="D189" s="124">
        <v>897.2166666666667</v>
      </c>
      <c r="E189" s="124">
        <v>886.48333333333335</v>
      </c>
      <c r="F189" s="124">
        <v>872.26666666666665</v>
      </c>
      <c r="G189" s="124">
        <v>861.5333333333333</v>
      </c>
      <c r="H189" s="124">
        <v>911.43333333333339</v>
      </c>
      <c r="I189" s="124">
        <v>922.16666666666674</v>
      </c>
      <c r="J189" s="124">
        <v>936.38333333333344</v>
      </c>
      <c r="K189" s="123">
        <v>907.95</v>
      </c>
      <c r="L189" s="123">
        <v>883</v>
      </c>
      <c r="M189" s="123">
        <v>9.0289999999999995E-2</v>
      </c>
    </row>
    <row r="190" spans="1:13">
      <c r="A190" s="65">
        <v>180</v>
      </c>
      <c r="B190" s="123" t="s">
        <v>968</v>
      </c>
      <c r="C190" s="126">
        <v>43.9</v>
      </c>
      <c r="D190" s="124">
        <v>44.15</v>
      </c>
      <c r="E190" s="124">
        <v>43.25</v>
      </c>
      <c r="F190" s="124">
        <v>42.6</v>
      </c>
      <c r="G190" s="124">
        <v>41.7</v>
      </c>
      <c r="H190" s="124">
        <v>44.8</v>
      </c>
      <c r="I190" s="124">
        <v>45.699999999999989</v>
      </c>
      <c r="J190" s="124">
        <v>46.349999999999994</v>
      </c>
      <c r="K190" s="123">
        <v>45.05</v>
      </c>
      <c r="L190" s="123">
        <v>43.5</v>
      </c>
      <c r="M190" s="123">
        <v>11.9305</v>
      </c>
    </row>
    <row r="191" spans="1:13">
      <c r="A191" s="65">
        <v>181</v>
      </c>
      <c r="B191" s="123" t="s">
        <v>74</v>
      </c>
      <c r="C191" s="126">
        <v>580.54999999999995</v>
      </c>
      <c r="D191" s="124">
        <v>581.61666666666667</v>
      </c>
      <c r="E191" s="124">
        <v>572.73333333333335</v>
      </c>
      <c r="F191" s="124">
        <v>564.91666666666663</v>
      </c>
      <c r="G191" s="124">
        <v>556.0333333333333</v>
      </c>
      <c r="H191" s="124">
        <v>589.43333333333339</v>
      </c>
      <c r="I191" s="124">
        <v>598.31666666666683</v>
      </c>
      <c r="J191" s="124">
        <v>606.13333333333344</v>
      </c>
      <c r="K191" s="123">
        <v>590.5</v>
      </c>
      <c r="L191" s="123">
        <v>573.79999999999995</v>
      </c>
      <c r="M191" s="123">
        <v>21.217320000000001</v>
      </c>
    </row>
    <row r="192" spans="1:13">
      <c r="A192" s="65">
        <v>182</v>
      </c>
      <c r="B192" s="123" t="s">
        <v>975</v>
      </c>
      <c r="C192" s="126">
        <v>39.85</v>
      </c>
      <c r="D192" s="124">
        <v>40.116666666666667</v>
      </c>
      <c r="E192" s="124">
        <v>39.333333333333336</v>
      </c>
      <c r="F192" s="124">
        <v>38.81666666666667</v>
      </c>
      <c r="G192" s="124">
        <v>38.033333333333339</v>
      </c>
      <c r="H192" s="124">
        <v>40.633333333333333</v>
      </c>
      <c r="I192" s="124">
        <v>41.416666666666664</v>
      </c>
      <c r="J192" s="124">
        <v>41.93333333333333</v>
      </c>
      <c r="K192" s="123">
        <v>40.9</v>
      </c>
      <c r="L192" s="123">
        <v>39.6</v>
      </c>
      <c r="M192" s="123">
        <v>110.35283</v>
      </c>
    </row>
    <row r="193" spans="1:13">
      <c r="A193" s="65">
        <v>183</v>
      </c>
      <c r="B193" s="123" t="s">
        <v>980</v>
      </c>
      <c r="C193" s="126">
        <v>57.65</v>
      </c>
      <c r="D193" s="124">
        <v>58.083333333333336</v>
      </c>
      <c r="E193" s="124">
        <v>56.766666666666673</v>
      </c>
      <c r="F193" s="124">
        <v>55.88333333333334</v>
      </c>
      <c r="G193" s="124">
        <v>54.566666666666677</v>
      </c>
      <c r="H193" s="124">
        <v>58.966666666666669</v>
      </c>
      <c r="I193" s="124">
        <v>60.283333333333331</v>
      </c>
      <c r="J193" s="124">
        <v>61.166666666666664</v>
      </c>
      <c r="K193" s="123">
        <v>59.4</v>
      </c>
      <c r="L193" s="123">
        <v>57.2</v>
      </c>
      <c r="M193" s="123">
        <v>20.46604</v>
      </c>
    </row>
    <row r="194" spans="1:13">
      <c r="A194" s="65">
        <v>184</v>
      </c>
      <c r="B194" s="123" t="s">
        <v>75</v>
      </c>
      <c r="C194" s="126">
        <v>1009.55</v>
      </c>
      <c r="D194" s="124">
        <v>1006.5333333333333</v>
      </c>
      <c r="E194" s="124">
        <v>993.06666666666661</v>
      </c>
      <c r="F194" s="124">
        <v>976.58333333333326</v>
      </c>
      <c r="G194" s="124">
        <v>963.11666666666656</v>
      </c>
      <c r="H194" s="124">
        <v>1023.0166666666667</v>
      </c>
      <c r="I194" s="124">
        <v>1036.4833333333333</v>
      </c>
      <c r="J194" s="124">
        <v>1052.9666666666667</v>
      </c>
      <c r="K194" s="123">
        <v>1020</v>
      </c>
      <c r="L194" s="123">
        <v>990.05</v>
      </c>
      <c r="M194" s="123">
        <v>26.537269999999999</v>
      </c>
    </row>
    <row r="195" spans="1:13">
      <c r="A195" s="65">
        <v>185</v>
      </c>
      <c r="B195" s="123" t="s">
        <v>76</v>
      </c>
      <c r="C195" s="126">
        <v>1908.3</v>
      </c>
      <c r="D195" s="124">
        <v>1904.7666666666667</v>
      </c>
      <c r="E195" s="124">
        <v>1887.0333333333333</v>
      </c>
      <c r="F195" s="124">
        <v>1865.7666666666667</v>
      </c>
      <c r="G195" s="124">
        <v>1848.0333333333333</v>
      </c>
      <c r="H195" s="124">
        <v>1926.0333333333333</v>
      </c>
      <c r="I195" s="124">
        <v>1943.7666666666664</v>
      </c>
      <c r="J195" s="124">
        <v>1965.0333333333333</v>
      </c>
      <c r="K195" s="123">
        <v>1922.5</v>
      </c>
      <c r="L195" s="123">
        <v>1883.5</v>
      </c>
      <c r="M195" s="123">
        <v>46.222810000000003</v>
      </c>
    </row>
    <row r="196" spans="1:13">
      <c r="A196" s="65">
        <v>186</v>
      </c>
      <c r="B196" s="123" t="s">
        <v>77</v>
      </c>
      <c r="C196" s="126">
        <v>1974.95</v>
      </c>
      <c r="D196" s="124">
        <v>1968.4833333333333</v>
      </c>
      <c r="E196" s="124">
        <v>1956.9666666666667</v>
      </c>
      <c r="F196" s="124">
        <v>1938.9833333333333</v>
      </c>
      <c r="G196" s="124">
        <v>1927.4666666666667</v>
      </c>
      <c r="H196" s="124">
        <v>1986.4666666666667</v>
      </c>
      <c r="I196" s="124">
        <v>1997.9833333333336</v>
      </c>
      <c r="J196" s="124">
        <v>2015.9666666666667</v>
      </c>
      <c r="K196" s="123">
        <v>1980</v>
      </c>
      <c r="L196" s="123">
        <v>1950.5</v>
      </c>
      <c r="M196" s="123">
        <v>21.809170000000002</v>
      </c>
    </row>
    <row r="197" spans="1:13">
      <c r="A197" s="65">
        <v>187</v>
      </c>
      <c r="B197" s="123" t="s">
        <v>78</v>
      </c>
      <c r="C197" s="126">
        <v>59.35</v>
      </c>
      <c r="D197" s="124">
        <v>59.550000000000004</v>
      </c>
      <c r="E197" s="124">
        <v>58.45000000000001</v>
      </c>
      <c r="F197" s="124">
        <v>57.550000000000004</v>
      </c>
      <c r="G197" s="124">
        <v>56.45000000000001</v>
      </c>
      <c r="H197" s="124">
        <v>60.45000000000001</v>
      </c>
      <c r="I197" s="124">
        <v>61.550000000000004</v>
      </c>
      <c r="J197" s="124">
        <v>62.45000000000001</v>
      </c>
      <c r="K197" s="123">
        <v>60.65</v>
      </c>
      <c r="L197" s="123">
        <v>58.65</v>
      </c>
      <c r="M197" s="123">
        <v>123.0684</v>
      </c>
    </row>
    <row r="198" spans="1:13">
      <c r="A198" s="65">
        <v>188</v>
      </c>
      <c r="B198" s="123" t="s">
        <v>990</v>
      </c>
      <c r="C198" s="126">
        <v>162.35</v>
      </c>
      <c r="D198" s="124">
        <v>163.25</v>
      </c>
      <c r="E198" s="124">
        <v>160.5</v>
      </c>
      <c r="F198" s="124">
        <v>158.65</v>
      </c>
      <c r="G198" s="124">
        <v>155.9</v>
      </c>
      <c r="H198" s="124">
        <v>165.1</v>
      </c>
      <c r="I198" s="124">
        <v>167.85</v>
      </c>
      <c r="J198" s="124">
        <v>169.7</v>
      </c>
      <c r="K198" s="123">
        <v>166</v>
      </c>
      <c r="L198" s="123">
        <v>161.4</v>
      </c>
      <c r="M198" s="123">
        <v>1.19004</v>
      </c>
    </row>
    <row r="199" spans="1:13">
      <c r="A199" s="65">
        <v>189</v>
      </c>
      <c r="B199" s="123" t="s">
        <v>79</v>
      </c>
      <c r="C199" s="126">
        <v>3571.2</v>
      </c>
      <c r="D199" s="124">
        <v>3597.3666666666668</v>
      </c>
      <c r="E199" s="124">
        <v>3534.8333333333335</v>
      </c>
      <c r="F199" s="124">
        <v>3498.4666666666667</v>
      </c>
      <c r="G199" s="124">
        <v>3435.9333333333334</v>
      </c>
      <c r="H199" s="124">
        <v>3633.7333333333336</v>
      </c>
      <c r="I199" s="124">
        <v>3696.2666666666664</v>
      </c>
      <c r="J199" s="124">
        <v>3732.6333333333337</v>
      </c>
      <c r="K199" s="123">
        <v>3659.9</v>
      </c>
      <c r="L199" s="123">
        <v>3561</v>
      </c>
      <c r="M199" s="123">
        <v>4.8783599999999998</v>
      </c>
    </row>
    <row r="200" spans="1:13">
      <c r="A200" s="65">
        <v>190</v>
      </c>
      <c r="B200" s="123" t="s">
        <v>80</v>
      </c>
      <c r="C200" s="126">
        <v>381.35</v>
      </c>
      <c r="D200" s="124">
        <v>383.43333333333339</v>
      </c>
      <c r="E200" s="124">
        <v>375.06666666666678</v>
      </c>
      <c r="F200" s="124">
        <v>368.78333333333336</v>
      </c>
      <c r="G200" s="124">
        <v>360.41666666666674</v>
      </c>
      <c r="H200" s="124">
        <v>389.71666666666681</v>
      </c>
      <c r="I200" s="124">
        <v>398.08333333333337</v>
      </c>
      <c r="J200" s="124">
        <v>404.36666666666684</v>
      </c>
      <c r="K200" s="123">
        <v>391.8</v>
      </c>
      <c r="L200" s="123">
        <v>377.15</v>
      </c>
      <c r="M200" s="123">
        <v>22.208459999999999</v>
      </c>
    </row>
    <row r="201" spans="1:13">
      <c r="A201" s="65">
        <v>191</v>
      </c>
      <c r="B201" s="123" t="s">
        <v>999</v>
      </c>
      <c r="C201" s="126">
        <v>30.75</v>
      </c>
      <c r="D201" s="124">
        <v>30.849999999999998</v>
      </c>
      <c r="E201" s="124">
        <v>30.349999999999994</v>
      </c>
      <c r="F201" s="124">
        <v>29.949999999999996</v>
      </c>
      <c r="G201" s="124">
        <v>29.449999999999992</v>
      </c>
      <c r="H201" s="124">
        <v>31.249999999999996</v>
      </c>
      <c r="I201" s="124">
        <v>31.750000000000004</v>
      </c>
      <c r="J201" s="124">
        <v>32.15</v>
      </c>
      <c r="K201" s="123">
        <v>31.35</v>
      </c>
      <c r="L201" s="123">
        <v>30.45</v>
      </c>
      <c r="M201" s="123">
        <v>47.651519999999998</v>
      </c>
    </row>
    <row r="202" spans="1:13">
      <c r="A202" s="65">
        <v>192</v>
      </c>
      <c r="B202" s="123" t="s">
        <v>1007</v>
      </c>
      <c r="C202" s="126">
        <v>376.85</v>
      </c>
      <c r="D202" s="124">
        <v>376.2833333333333</v>
      </c>
      <c r="E202" s="124">
        <v>371.06666666666661</v>
      </c>
      <c r="F202" s="124">
        <v>365.2833333333333</v>
      </c>
      <c r="G202" s="124">
        <v>360.06666666666661</v>
      </c>
      <c r="H202" s="124">
        <v>382.06666666666661</v>
      </c>
      <c r="I202" s="124">
        <v>387.2833333333333</v>
      </c>
      <c r="J202" s="124">
        <v>393.06666666666661</v>
      </c>
      <c r="K202" s="123">
        <v>381.5</v>
      </c>
      <c r="L202" s="123">
        <v>370.5</v>
      </c>
      <c r="M202" s="123">
        <v>0.63260000000000005</v>
      </c>
    </row>
    <row r="203" spans="1:13">
      <c r="A203" s="65">
        <v>193</v>
      </c>
      <c r="B203" s="123" t="s">
        <v>81</v>
      </c>
      <c r="C203" s="126">
        <v>258.95</v>
      </c>
      <c r="D203" s="124">
        <v>260.73333333333329</v>
      </c>
      <c r="E203" s="124">
        <v>254.61666666666656</v>
      </c>
      <c r="F203" s="124">
        <v>250.28333333333325</v>
      </c>
      <c r="G203" s="124">
        <v>244.16666666666652</v>
      </c>
      <c r="H203" s="124">
        <v>265.06666666666661</v>
      </c>
      <c r="I203" s="124">
        <v>271.18333333333328</v>
      </c>
      <c r="J203" s="124">
        <v>275.51666666666665</v>
      </c>
      <c r="K203" s="123">
        <v>266.85000000000002</v>
      </c>
      <c r="L203" s="123">
        <v>256.39999999999998</v>
      </c>
      <c r="M203" s="123">
        <v>152.54979</v>
      </c>
    </row>
    <row r="204" spans="1:13">
      <c r="A204" s="65">
        <v>194</v>
      </c>
      <c r="B204" s="123" t="s">
        <v>1011</v>
      </c>
      <c r="C204" s="126">
        <v>87.25</v>
      </c>
      <c r="D204" s="124">
        <v>88.25</v>
      </c>
      <c r="E204" s="124">
        <v>86.05</v>
      </c>
      <c r="F204" s="124">
        <v>84.85</v>
      </c>
      <c r="G204" s="124">
        <v>82.649999999999991</v>
      </c>
      <c r="H204" s="124">
        <v>89.45</v>
      </c>
      <c r="I204" s="124">
        <v>91.649999999999991</v>
      </c>
      <c r="J204" s="124">
        <v>92.850000000000009</v>
      </c>
      <c r="K204" s="123">
        <v>90.45</v>
      </c>
      <c r="L204" s="123">
        <v>87.05</v>
      </c>
      <c r="M204" s="123">
        <v>30.17334</v>
      </c>
    </row>
    <row r="205" spans="1:13">
      <c r="A205" s="65">
        <v>195</v>
      </c>
      <c r="B205" s="123" t="s">
        <v>82</v>
      </c>
      <c r="C205" s="126">
        <v>384.15</v>
      </c>
      <c r="D205" s="124">
        <v>387.48333333333335</v>
      </c>
      <c r="E205" s="124">
        <v>379.11666666666667</v>
      </c>
      <c r="F205" s="124">
        <v>374.08333333333331</v>
      </c>
      <c r="G205" s="124">
        <v>365.71666666666664</v>
      </c>
      <c r="H205" s="124">
        <v>392.51666666666671</v>
      </c>
      <c r="I205" s="124">
        <v>400.88333333333338</v>
      </c>
      <c r="J205" s="124">
        <v>405.91666666666674</v>
      </c>
      <c r="K205" s="123">
        <v>395.85</v>
      </c>
      <c r="L205" s="123">
        <v>382.45</v>
      </c>
      <c r="M205" s="123">
        <v>87.400130000000004</v>
      </c>
    </row>
    <row r="206" spans="1:13">
      <c r="A206" s="65">
        <v>196</v>
      </c>
      <c r="B206" s="123" t="s">
        <v>83</v>
      </c>
      <c r="C206" s="126">
        <v>1372.75</v>
      </c>
      <c r="D206" s="124">
        <v>1370.1000000000001</v>
      </c>
      <c r="E206" s="124">
        <v>1362.2000000000003</v>
      </c>
      <c r="F206" s="124">
        <v>1351.65</v>
      </c>
      <c r="G206" s="124">
        <v>1343.7500000000002</v>
      </c>
      <c r="H206" s="124">
        <v>1380.6500000000003</v>
      </c>
      <c r="I206" s="124">
        <v>1388.5500000000004</v>
      </c>
      <c r="J206" s="124">
        <v>1399.1000000000004</v>
      </c>
      <c r="K206" s="123">
        <v>1378</v>
      </c>
      <c r="L206" s="123">
        <v>1359.55</v>
      </c>
      <c r="M206" s="123">
        <v>21.258939999999999</v>
      </c>
    </row>
    <row r="207" spans="1:13">
      <c r="A207" s="65">
        <v>197</v>
      </c>
      <c r="B207" s="123" t="s">
        <v>84</v>
      </c>
      <c r="C207" s="126">
        <v>298.55</v>
      </c>
      <c r="D207" s="124">
        <v>298.14999999999998</v>
      </c>
      <c r="E207" s="124">
        <v>295.29999999999995</v>
      </c>
      <c r="F207" s="124">
        <v>292.04999999999995</v>
      </c>
      <c r="G207" s="124">
        <v>289.19999999999993</v>
      </c>
      <c r="H207" s="124">
        <v>301.39999999999998</v>
      </c>
      <c r="I207" s="124">
        <v>304.25</v>
      </c>
      <c r="J207" s="124">
        <v>307.5</v>
      </c>
      <c r="K207" s="123">
        <v>301</v>
      </c>
      <c r="L207" s="123">
        <v>294.89999999999998</v>
      </c>
      <c r="M207" s="123">
        <v>37.276719999999997</v>
      </c>
    </row>
    <row r="208" spans="1:13">
      <c r="A208" s="65">
        <v>198</v>
      </c>
      <c r="B208" s="123" t="s">
        <v>1024</v>
      </c>
      <c r="C208" s="126">
        <v>259.05</v>
      </c>
      <c r="D208" s="124">
        <v>259.9666666666667</v>
      </c>
      <c r="E208" s="124">
        <v>256.13333333333338</v>
      </c>
      <c r="F208" s="124">
        <v>253.2166666666667</v>
      </c>
      <c r="G208" s="124">
        <v>249.38333333333338</v>
      </c>
      <c r="H208" s="124">
        <v>262.88333333333338</v>
      </c>
      <c r="I208" s="124">
        <v>266.71666666666664</v>
      </c>
      <c r="J208" s="124">
        <v>269.63333333333338</v>
      </c>
      <c r="K208" s="123">
        <v>263.8</v>
      </c>
      <c r="L208" s="123">
        <v>257.05</v>
      </c>
      <c r="M208" s="123">
        <v>5.901E-2</v>
      </c>
    </row>
    <row r="209" spans="1:13">
      <c r="A209" s="65">
        <v>199</v>
      </c>
      <c r="B209" s="123" t="s">
        <v>1026</v>
      </c>
      <c r="C209" s="126">
        <v>17195.400000000001</v>
      </c>
      <c r="D209" s="124">
        <v>17419.45</v>
      </c>
      <c r="E209" s="124">
        <v>16943.95</v>
      </c>
      <c r="F209" s="124">
        <v>16692.5</v>
      </c>
      <c r="G209" s="124">
        <v>16217</v>
      </c>
      <c r="H209" s="124">
        <v>17670.900000000001</v>
      </c>
      <c r="I209" s="124">
        <v>18146.400000000001</v>
      </c>
      <c r="J209" s="124">
        <v>18397.850000000002</v>
      </c>
      <c r="K209" s="123">
        <v>17894.95</v>
      </c>
      <c r="L209" s="123">
        <v>17168</v>
      </c>
      <c r="M209" s="123">
        <v>1.7330000000000002E-2</v>
      </c>
    </row>
    <row r="210" spans="1:13">
      <c r="A210" s="65">
        <v>200</v>
      </c>
      <c r="B210" s="123" t="s">
        <v>303</v>
      </c>
      <c r="C210" s="126">
        <v>466.9</v>
      </c>
      <c r="D210" s="124">
        <v>471.56666666666666</v>
      </c>
      <c r="E210" s="124">
        <v>459.33333333333331</v>
      </c>
      <c r="F210" s="124">
        <v>451.76666666666665</v>
      </c>
      <c r="G210" s="124">
        <v>439.5333333333333</v>
      </c>
      <c r="H210" s="124">
        <v>479.13333333333333</v>
      </c>
      <c r="I210" s="124">
        <v>491.36666666666667</v>
      </c>
      <c r="J210" s="124">
        <v>498.93333333333334</v>
      </c>
      <c r="K210" s="123">
        <v>483.8</v>
      </c>
      <c r="L210" s="123">
        <v>464</v>
      </c>
      <c r="M210" s="123">
        <v>0.61468999999999996</v>
      </c>
    </row>
    <row r="211" spans="1:13">
      <c r="A211" s="65">
        <v>201</v>
      </c>
      <c r="B211" s="123" t="s">
        <v>1033</v>
      </c>
      <c r="C211" s="126">
        <v>105.2</v>
      </c>
      <c r="D211" s="124">
        <v>105.75</v>
      </c>
      <c r="E211" s="124">
        <v>103.95</v>
      </c>
      <c r="F211" s="124">
        <v>102.7</v>
      </c>
      <c r="G211" s="124">
        <v>100.9</v>
      </c>
      <c r="H211" s="124">
        <v>107</v>
      </c>
      <c r="I211" s="124">
        <v>108.80000000000001</v>
      </c>
      <c r="J211" s="124">
        <v>110.05</v>
      </c>
      <c r="K211" s="123">
        <v>107.55</v>
      </c>
      <c r="L211" s="123">
        <v>104.5</v>
      </c>
      <c r="M211" s="123">
        <v>2.9900699999999998</v>
      </c>
    </row>
    <row r="212" spans="1:13">
      <c r="A212" s="65">
        <v>202</v>
      </c>
      <c r="B212" s="123" t="s">
        <v>85</v>
      </c>
      <c r="C212" s="126">
        <v>231.25</v>
      </c>
      <c r="D212" s="124">
        <v>232.46666666666667</v>
      </c>
      <c r="E212" s="124">
        <v>228.18333333333334</v>
      </c>
      <c r="F212" s="124">
        <v>225.11666666666667</v>
      </c>
      <c r="G212" s="124">
        <v>220.83333333333334</v>
      </c>
      <c r="H212" s="124">
        <v>235.53333333333333</v>
      </c>
      <c r="I212" s="124">
        <v>239.81666666666669</v>
      </c>
      <c r="J212" s="124">
        <v>242.88333333333333</v>
      </c>
      <c r="K212" s="123">
        <v>236.75</v>
      </c>
      <c r="L212" s="123">
        <v>229.4</v>
      </c>
      <c r="M212" s="123">
        <v>37.040799999999997</v>
      </c>
    </row>
    <row r="213" spans="1:13">
      <c r="A213" s="65">
        <v>203</v>
      </c>
      <c r="B213" s="123" t="s">
        <v>86</v>
      </c>
      <c r="C213" s="126">
        <v>1394</v>
      </c>
      <c r="D213" s="124">
        <v>1382.1666666666667</v>
      </c>
      <c r="E213" s="124">
        <v>1359.8833333333334</v>
      </c>
      <c r="F213" s="124">
        <v>1325.7666666666667</v>
      </c>
      <c r="G213" s="124">
        <v>1303.4833333333333</v>
      </c>
      <c r="H213" s="124">
        <v>1416.2833333333335</v>
      </c>
      <c r="I213" s="124">
        <v>1438.5666666666668</v>
      </c>
      <c r="J213" s="124">
        <v>1472.6833333333336</v>
      </c>
      <c r="K213" s="123">
        <v>1404.45</v>
      </c>
      <c r="L213" s="123">
        <v>1348.05</v>
      </c>
      <c r="M213" s="123">
        <v>32.642989999999998</v>
      </c>
    </row>
    <row r="214" spans="1:13">
      <c r="A214" s="65">
        <v>204</v>
      </c>
      <c r="B214" s="123" t="s">
        <v>87</v>
      </c>
      <c r="C214" s="126">
        <v>360.8</v>
      </c>
      <c r="D214" s="124">
        <v>358.76666666666665</v>
      </c>
      <c r="E214" s="124">
        <v>352.73333333333329</v>
      </c>
      <c r="F214" s="124">
        <v>344.66666666666663</v>
      </c>
      <c r="G214" s="124">
        <v>338.63333333333327</v>
      </c>
      <c r="H214" s="124">
        <v>366.83333333333331</v>
      </c>
      <c r="I214" s="124">
        <v>372.86666666666662</v>
      </c>
      <c r="J214" s="124">
        <v>380.93333333333334</v>
      </c>
      <c r="K214" s="123">
        <v>364.8</v>
      </c>
      <c r="L214" s="123">
        <v>350.7</v>
      </c>
      <c r="M214" s="123">
        <v>301.83654999999999</v>
      </c>
    </row>
    <row r="215" spans="1:13">
      <c r="A215" s="65">
        <v>205</v>
      </c>
      <c r="B215" s="123" t="s">
        <v>2288</v>
      </c>
      <c r="C215" s="126">
        <v>429.9</v>
      </c>
      <c r="D215" s="124">
        <v>431.68333333333339</v>
      </c>
      <c r="E215" s="124">
        <v>424.56666666666678</v>
      </c>
      <c r="F215" s="124">
        <v>419.23333333333341</v>
      </c>
      <c r="G215" s="124">
        <v>412.11666666666679</v>
      </c>
      <c r="H215" s="124">
        <v>437.01666666666677</v>
      </c>
      <c r="I215" s="124">
        <v>444.13333333333333</v>
      </c>
      <c r="J215" s="124">
        <v>449.46666666666675</v>
      </c>
      <c r="K215" s="123">
        <v>438.8</v>
      </c>
      <c r="L215" s="123">
        <v>426.35</v>
      </c>
      <c r="M215" s="123">
        <v>48.906739999999999</v>
      </c>
    </row>
    <row r="216" spans="1:13">
      <c r="A216" s="65">
        <v>206</v>
      </c>
      <c r="B216" s="123" t="s">
        <v>356</v>
      </c>
      <c r="C216" s="126">
        <v>106.85</v>
      </c>
      <c r="D216" s="124">
        <v>108.91666666666667</v>
      </c>
      <c r="E216" s="124">
        <v>103.23333333333335</v>
      </c>
      <c r="F216" s="124">
        <v>99.616666666666674</v>
      </c>
      <c r="G216" s="124">
        <v>93.933333333333351</v>
      </c>
      <c r="H216" s="124">
        <v>112.53333333333335</v>
      </c>
      <c r="I216" s="124">
        <v>118.21666666666665</v>
      </c>
      <c r="J216" s="124">
        <v>121.83333333333334</v>
      </c>
      <c r="K216" s="123">
        <v>114.6</v>
      </c>
      <c r="L216" s="123">
        <v>105.3</v>
      </c>
      <c r="M216" s="123">
        <v>59.61965</v>
      </c>
    </row>
    <row r="217" spans="1:13">
      <c r="A217" s="65">
        <v>207</v>
      </c>
      <c r="B217" s="123" t="s">
        <v>1043</v>
      </c>
      <c r="C217" s="126">
        <v>3973.75</v>
      </c>
      <c r="D217" s="124">
        <v>3967.9666666666667</v>
      </c>
      <c r="E217" s="124">
        <v>3945.9333333333334</v>
      </c>
      <c r="F217" s="124">
        <v>3918.1166666666668</v>
      </c>
      <c r="G217" s="124">
        <v>3896.0833333333335</v>
      </c>
      <c r="H217" s="124">
        <v>3995.7833333333333</v>
      </c>
      <c r="I217" s="124">
        <v>4017.8166666666671</v>
      </c>
      <c r="J217" s="124">
        <v>4045.6333333333332</v>
      </c>
      <c r="K217" s="123">
        <v>3990</v>
      </c>
      <c r="L217" s="123">
        <v>3940.15</v>
      </c>
      <c r="M217" s="123">
        <v>6.2599999999999999E-3</v>
      </c>
    </row>
    <row r="218" spans="1:13">
      <c r="A218" s="65">
        <v>208</v>
      </c>
      <c r="B218" s="123" t="s">
        <v>88</v>
      </c>
      <c r="C218" s="126">
        <v>65.099999999999994</v>
      </c>
      <c r="D218" s="124">
        <v>66.483333333333334</v>
      </c>
      <c r="E218" s="124">
        <v>62.966666666666669</v>
      </c>
      <c r="F218" s="124">
        <v>60.833333333333329</v>
      </c>
      <c r="G218" s="124">
        <v>57.316666666666663</v>
      </c>
      <c r="H218" s="124">
        <v>68.616666666666674</v>
      </c>
      <c r="I218" s="124">
        <v>72.133333333333354</v>
      </c>
      <c r="J218" s="124">
        <v>74.26666666666668</v>
      </c>
      <c r="K218" s="123">
        <v>70</v>
      </c>
      <c r="L218" s="123">
        <v>64.349999999999994</v>
      </c>
      <c r="M218" s="123">
        <v>459.39715000000001</v>
      </c>
    </row>
    <row r="219" spans="1:13">
      <c r="A219" s="65">
        <v>209</v>
      </c>
      <c r="B219" s="123" t="s">
        <v>89</v>
      </c>
      <c r="C219" s="126">
        <v>95.1</v>
      </c>
      <c r="D219" s="124">
        <v>94.75</v>
      </c>
      <c r="E219" s="124">
        <v>92.05</v>
      </c>
      <c r="F219" s="124">
        <v>89</v>
      </c>
      <c r="G219" s="124">
        <v>86.3</v>
      </c>
      <c r="H219" s="124">
        <v>97.8</v>
      </c>
      <c r="I219" s="124">
        <v>100.49999999999999</v>
      </c>
      <c r="J219" s="124">
        <v>103.55</v>
      </c>
      <c r="K219" s="123">
        <v>97.45</v>
      </c>
      <c r="L219" s="123">
        <v>91.7</v>
      </c>
      <c r="M219" s="123">
        <v>253.95317</v>
      </c>
    </row>
    <row r="220" spans="1:13">
      <c r="A220" s="65">
        <v>210</v>
      </c>
      <c r="B220" s="123" t="s">
        <v>90</v>
      </c>
      <c r="C220" s="126">
        <v>56.6</v>
      </c>
      <c r="D220" s="124">
        <v>57.1</v>
      </c>
      <c r="E220" s="124">
        <v>55.75</v>
      </c>
      <c r="F220" s="124">
        <v>54.9</v>
      </c>
      <c r="G220" s="124">
        <v>53.55</v>
      </c>
      <c r="H220" s="124">
        <v>57.95</v>
      </c>
      <c r="I220" s="124">
        <v>59.300000000000011</v>
      </c>
      <c r="J220" s="124">
        <v>60.150000000000006</v>
      </c>
      <c r="K220" s="123">
        <v>58.45</v>
      </c>
      <c r="L220" s="123">
        <v>56.25</v>
      </c>
      <c r="M220" s="123">
        <v>290.61223000000001</v>
      </c>
    </row>
    <row r="221" spans="1:13">
      <c r="A221" s="65">
        <v>211</v>
      </c>
      <c r="B221" s="123" t="s">
        <v>1048</v>
      </c>
      <c r="C221" s="126">
        <v>58.2</v>
      </c>
      <c r="D221" s="124">
        <v>58.550000000000004</v>
      </c>
      <c r="E221" s="124">
        <v>57.600000000000009</v>
      </c>
      <c r="F221" s="124">
        <v>57.000000000000007</v>
      </c>
      <c r="G221" s="124">
        <v>56.050000000000011</v>
      </c>
      <c r="H221" s="124">
        <v>59.150000000000006</v>
      </c>
      <c r="I221" s="124">
        <v>60.100000000000009</v>
      </c>
      <c r="J221" s="124">
        <v>60.7</v>
      </c>
      <c r="K221" s="123">
        <v>59.5</v>
      </c>
      <c r="L221" s="123">
        <v>57.95</v>
      </c>
      <c r="M221" s="123">
        <v>120.0896</v>
      </c>
    </row>
    <row r="222" spans="1:13">
      <c r="A222" s="65">
        <v>212</v>
      </c>
      <c r="B222" s="123" t="s">
        <v>91</v>
      </c>
      <c r="C222" s="126">
        <v>30.75</v>
      </c>
      <c r="D222" s="124">
        <v>31.016666666666669</v>
      </c>
      <c r="E222" s="124">
        <v>30.333333333333339</v>
      </c>
      <c r="F222" s="124">
        <v>29.916666666666671</v>
      </c>
      <c r="G222" s="124">
        <v>29.233333333333341</v>
      </c>
      <c r="H222" s="124">
        <v>31.433333333333337</v>
      </c>
      <c r="I222" s="124">
        <v>32.116666666666667</v>
      </c>
      <c r="J222" s="124">
        <v>32.533333333333331</v>
      </c>
      <c r="K222" s="123">
        <v>31.7</v>
      </c>
      <c r="L222" s="123">
        <v>30.6</v>
      </c>
      <c r="M222" s="123">
        <v>146.84907000000001</v>
      </c>
    </row>
    <row r="223" spans="1:13">
      <c r="A223" s="65">
        <v>213</v>
      </c>
      <c r="B223" s="123" t="s">
        <v>1053</v>
      </c>
      <c r="C223" s="126">
        <v>843.05</v>
      </c>
      <c r="D223" s="124">
        <v>841.56666666666661</v>
      </c>
      <c r="E223" s="124">
        <v>835.13333333333321</v>
      </c>
      <c r="F223" s="124">
        <v>827.21666666666658</v>
      </c>
      <c r="G223" s="124">
        <v>820.78333333333319</v>
      </c>
      <c r="H223" s="124">
        <v>849.48333333333323</v>
      </c>
      <c r="I223" s="124">
        <v>855.91666666666663</v>
      </c>
      <c r="J223" s="124">
        <v>863.83333333333326</v>
      </c>
      <c r="K223" s="123">
        <v>848</v>
      </c>
      <c r="L223" s="123">
        <v>833.65</v>
      </c>
      <c r="M223" s="123">
        <v>7.4779999999999999E-2</v>
      </c>
    </row>
    <row r="224" spans="1:13">
      <c r="A224" s="65">
        <v>214</v>
      </c>
      <c r="B224" s="123" t="s">
        <v>92</v>
      </c>
      <c r="C224" s="126">
        <v>307.3</v>
      </c>
      <c r="D224" s="124">
        <v>309.78333333333336</v>
      </c>
      <c r="E224" s="124">
        <v>303.61666666666673</v>
      </c>
      <c r="F224" s="124">
        <v>299.93333333333339</v>
      </c>
      <c r="G224" s="124">
        <v>293.76666666666677</v>
      </c>
      <c r="H224" s="124">
        <v>313.4666666666667</v>
      </c>
      <c r="I224" s="124">
        <v>319.63333333333333</v>
      </c>
      <c r="J224" s="124">
        <v>323.31666666666666</v>
      </c>
      <c r="K224" s="123">
        <v>315.95</v>
      </c>
      <c r="L224" s="123">
        <v>306.10000000000002</v>
      </c>
      <c r="M224" s="123">
        <v>23.061530000000001</v>
      </c>
    </row>
    <row r="225" spans="1:13">
      <c r="A225" s="65">
        <v>215</v>
      </c>
      <c r="B225" s="123" t="s">
        <v>1057</v>
      </c>
      <c r="C225" s="126">
        <v>80.400000000000006</v>
      </c>
      <c r="D225" s="124">
        <v>81.266666666666666</v>
      </c>
      <c r="E225" s="124">
        <v>79.233333333333334</v>
      </c>
      <c r="F225" s="124">
        <v>78.066666666666663</v>
      </c>
      <c r="G225" s="124">
        <v>76.033333333333331</v>
      </c>
      <c r="H225" s="124">
        <v>82.433333333333337</v>
      </c>
      <c r="I225" s="124">
        <v>84.466666666666669</v>
      </c>
      <c r="J225" s="124">
        <v>85.63333333333334</v>
      </c>
      <c r="K225" s="123">
        <v>83.3</v>
      </c>
      <c r="L225" s="123">
        <v>80.099999999999994</v>
      </c>
      <c r="M225" s="123">
        <v>2.3838599999999999</v>
      </c>
    </row>
    <row r="226" spans="1:13">
      <c r="A226" s="65">
        <v>216</v>
      </c>
      <c r="B226" s="123" t="s">
        <v>200</v>
      </c>
      <c r="C226" s="126">
        <v>149.4</v>
      </c>
      <c r="D226" s="124">
        <v>150.93333333333334</v>
      </c>
      <c r="E226" s="124">
        <v>146.46666666666667</v>
      </c>
      <c r="F226" s="124">
        <v>143.53333333333333</v>
      </c>
      <c r="G226" s="124">
        <v>139.06666666666666</v>
      </c>
      <c r="H226" s="124">
        <v>153.86666666666667</v>
      </c>
      <c r="I226" s="124">
        <v>158.33333333333337</v>
      </c>
      <c r="J226" s="124">
        <v>161.26666666666668</v>
      </c>
      <c r="K226" s="123">
        <v>155.4</v>
      </c>
      <c r="L226" s="123">
        <v>148</v>
      </c>
      <c r="M226" s="123">
        <v>15.864520000000001</v>
      </c>
    </row>
    <row r="227" spans="1:13">
      <c r="A227" s="65">
        <v>217</v>
      </c>
      <c r="B227" s="123" t="s">
        <v>93</v>
      </c>
      <c r="C227" s="126">
        <v>175.1</v>
      </c>
      <c r="D227" s="124">
        <v>176.31666666666669</v>
      </c>
      <c r="E227" s="124">
        <v>171.53333333333339</v>
      </c>
      <c r="F227" s="124">
        <v>167.9666666666667</v>
      </c>
      <c r="G227" s="124">
        <v>163.18333333333339</v>
      </c>
      <c r="H227" s="124">
        <v>179.88333333333338</v>
      </c>
      <c r="I227" s="124">
        <v>184.66666666666669</v>
      </c>
      <c r="J227" s="124">
        <v>188.23333333333338</v>
      </c>
      <c r="K227" s="123">
        <v>181.1</v>
      </c>
      <c r="L227" s="123">
        <v>172.75</v>
      </c>
      <c r="M227" s="123">
        <v>51.608150000000002</v>
      </c>
    </row>
    <row r="228" spans="1:13">
      <c r="A228" s="65">
        <v>218</v>
      </c>
      <c r="B228" s="123" t="s">
        <v>1067</v>
      </c>
      <c r="C228" s="126">
        <v>377.75</v>
      </c>
      <c r="D228" s="124">
        <v>384.35000000000008</v>
      </c>
      <c r="E228" s="124">
        <v>368.75000000000017</v>
      </c>
      <c r="F228" s="124">
        <v>359.75000000000011</v>
      </c>
      <c r="G228" s="124">
        <v>344.1500000000002</v>
      </c>
      <c r="H228" s="124">
        <v>393.35000000000014</v>
      </c>
      <c r="I228" s="124">
        <v>408.95000000000005</v>
      </c>
      <c r="J228" s="124">
        <v>417.9500000000001</v>
      </c>
      <c r="K228" s="123">
        <v>399.95</v>
      </c>
      <c r="L228" s="123">
        <v>375.35</v>
      </c>
      <c r="M228" s="123">
        <v>26.897629999999999</v>
      </c>
    </row>
    <row r="229" spans="1:13">
      <c r="A229" s="65">
        <v>219</v>
      </c>
      <c r="B229" s="123" t="s">
        <v>1073</v>
      </c>
      <c r="C229" s="126">
        <v>1238.05</v>
      </c>
      <c r="D229" s="124">
        <v>1247.8</v>
      </c>
      <c r="E229" s="124">
        <v>1216.5999999999999</v>
      </c>
      <c r="F229" s="124">
        <v>1195.1499999999999</v>
      </c>
      <c r="G229" s="124">
        <v>1163.9499999999998</v>
      </c>
      <c r="H229" s="124">
        <v>1269.25</v>
      </c>
      <c r="I229" s="124">
        <v>1300.4500000000003</v>
      </c>
      <c r="J229" s="124">
        <v>1321.9</v>
      </c>
      <c r="K229" s="123">
        <v>1279</v>
      </c>
      <c r="L229" s="123">
        <v>1226.3499999999999</v>
      </c>
      <c r="M229" s="123">
        <v>21.990860000000001</v>
      </c>
    </row>
    <row r="230" spans="1:13">
      <c r="A230" s="65">
        <v>220</v>
      </c>
      <c r="B230" s="123" t="s">
        <v>1077</v>
      </c>
      <c r="C230" s="126">
        <v>297.5</v>
      </c>
      <c r="D230" s="124">
        <v>296.86666666666667</v>
      </c>
      <c r="E230" s="124">
        <v>288.73333333333335</v>
      </c>
      <c r="F230" s="124">
        <v>279.9666666666667</v>
      </c>
      <c r="G230" s="124">
        <v>271.83333333333337</v>
      </c>
      <c r="H230" s="124">
        <v>305.63333333333333</v>
      </c>
      <c r="I230" s="124">
        <v>313.76666666666665</v>
      </c>
      <c r="J230" s="124">
        <v>322.5333333333333</v>
      </c>
      <c r="K230" s="123">
        <v>305</v>
      </c>
      <c r="L230" s="123">
        <v>288.10000000000002</v>
      </c>
      <c r="M230" s="123">
        <v>6.4336000000000002</v>
      </c>
    </row>
    <row r="231" spans="1:13">
      <c r="A231" s="65">
        <v>221</v>
      </c>
      <c r="B231" s="123" t="s">
        <v>94</v>
      </c>
      <c r="C231" s="126">
        <v>1730.2</v>
      </c>
      <c r="D231" s="124">
        <v>1723.0833333333333</v>
      </c>
      <c r="E231" s="124">
        <v>1710.8166666666666</v>
      </c>
      <c r="F231" s="124">
        <v>1691.4333333333334</v>
      </c>
      <c r="G231" s="124">
        <v>1679.1666666666667</v>
      </c>
      <c r="H231" s="124">
        <v>1742.4666666666665</v>
      </c>
      <c r="I231" s="124">
        <v>1754.7333333333333</v>
      </c>
      <c r="J231" s="124">
        <v>1774.1166666666663</v>
      </c>
      <c r="K231" s="123">
        <v>1735.35</v>
      </c>
      <c r="L231" s="123">
        <v>1703.7</v>
      </c>
      <c r="M231" s="123">
        <v>21.693169999999999</v>
      </c>
    </row>
    <row r="232" spans="1:13">
      <c r="A232" s="65">
        <v>222</v>
      </c>
      <c r="B232" s="123" t="s">
        <v>1090</v>
      </c>
      <c r="C232" s="126">
        <v>158.19999999999999</v>
      </c>
      <c r="D232" s="124">
        <v>158.91666666666666</v>
      </c>
      <c r="E232" s="124">
        <v>154.43333333333331</v>
      </c>
      <c r="F232" s="124">
        <v>150.66666666666666</v>
      </c>
      <c r="G232" s="124">
        <v>146.18333333333331</v>
      </c>
      <c r="H232" s="124">
        <v>162.68333333333331</v>
      </c>
      <c r="I232" s="124">
        <v>167.16666666666666</v>
      </c>
      <c r="J232" s="124">
        <v>170.93333333333331</v>
      </c>
      <c r="K232" s="123">
        <v>163.4</v>
      </c>
      <c r="L232" s="123">
        <v>155.15</v>
      </c>
      <c r="M232" s="123">
        <v>109.72226000000001</v>
      </c>
    </row>
    <row r="233" spans="1:13">
      <c r="A233" s="65">
        <v>223</v>
      </c>
      <c r="B233" s="123" t="s">
        <v>191</v>
      </c>
      <c r="C233" s="126">
        <v>343.45</v>
      </c>
      <c r="D233" s="124">
        <v>344.26666666666665</v>
      </c>
      <c r="E233" s="124">
        <v>339.73333333333329</v>
      </c>
      <c r="F233" s="124">
        <v>336.01666666666665</v>
      </c>
      <c r="G233" s="124">
        <v>331.48333333333329</v>
      </c>
      <c r="H233" s="124">
        <v>347.98333333333329</v>
      </c>
      <c r="I233" s="124">
        <v>352.51666666666659</v>
      </c>
      <c r="J233" s="124">
        <v>356.23333333333329</v>
      </c>
      <c r="K233" s="123">
        <v>348.8</v>
      </c>
      <c r="L233" s="123">
        <v>340.55</v>
      </c>
      <c r="M233" s="123">
        <v>46.832830000000001</v>
      </c>
    </row>
    <row r="234" spans="1:13">
      <c r="A234" s="65">
        <v>224</v>
      </c>
      <c r="B234" s="123" t="s">
        <v>95</v>
      </c>
      <c r="C234" s="126">
        <v>1175.4000000000001</v>
      </c>
      <c r="D234" s="124">
        <v>1173.6833333333334</v>
      </c>
      <c r="E234" s="124">
        <v>1163.9666666666667</v>
      </c>
      <c r="F234" s="124">
        <v>1152.5333333333333</v>
      </c>
      <c r="G234" s="124">
        <v>1142.8166666666666</v>
      </c>
      <c r="H234" s="124">
        <v>1185.1166666666668</v>
      </c>
      <c r="I234" s="124">
        <v>1194.8333333333335</v>
      </c>
      <c r="J234" s="124">
        <v>1206.2666666666669</v>
      </c>
      <c r="K234" s="123">
        <v>1183.4000000000001</v>
      </c>
      <c r="L234" s="123">
        <v>1162.25</v>
      </c>
      <c r="M234" s="123">
        <v>67.744569999999996</v>
      </c>
    </row>
    <row r="235" spans="1:13">
      <c r="A235" s="65">
        <v>225</v>
      </c>
      <c r="B235" s="123" t="s">
        <v>1098</v>
      </c>
      <c r="C235" s="126">
        <v>267.60000000000002</v>
      </c>
      <c r="D235" s="124">
        <v>270.33333333333331</v>
      </c>
      <c r="E235" s="124">
        <v>262.66666666666663</v>
      </c>
      <c r="F235" s="124">
        <v>257.73333333333329</v>
      </c>
      <c r="G235" s="124">
        <v>250.06666666666661</v>
      </c>
      <c r="H235" s="124">
        <v>275.26666666666665</v>
      </c>
      <c r="I235" s="124">
        <v>282.93333333333328</v>
      </c>
      <c r="J235" s="124">
        <v>287.86666666666667</v>
      </c>
      <c r="K235" s="123">
        <v>278</v>
      </c>
      <c r="L235" s="123">
        <v>265.39999999999998</v>
      </c>
      <c r="M235" s="123">
        <v>0.59872999999999998</v>
      </c>
    </row>
    <row r="236" spans="1:13">
      <c r="A236" s="65">
        <v>226</v>
      </c>
      <c r="B236" s="123" t="s">
        <v>1100</v>
      </c>
      <c r="C236" s="126">
        <v>133.30000000000001</v>
      </c>
      <c r="D236" s="124">
        <v>132.31666666666666</v>
      </c>
      <c r="E236" s="124">
        <v>130.78333333333333</v>
      </c>
      <c r="F236" s="124">
        <v>128.26666666666668</v>
      </c>
      <c r="G236" s="124">
        <v>126.73333333333335</v>
      </c>
      <c r="H236" s="124">
        <v>134.83333333333331</v>
      </c>
      <c r="I236" s="124">
        <v>136.36666666666662</v>
      </c>
      <c r="J236" s="124">
        <v>138.8833333333333</v>
      </c>
      <c r="K236" s="123">
        <v>133.85</v>
      </c>
      <c r="L236" s="123">
        <v>129.80000000000001</v>
      </c>
      <c r="M236" s="123">
        <v>2.6032799999999998</v>
      </c>
    </row>
    <row r="237" spans="1:13">
      <c r="A237" s="65">
        <v>227</v>
      </c>
      <c r="B237" s="123" t="s">
        <v>1104</v>
      </c>
      <c r="C237" s="126">
        <v>176.85</v>
      </c>
      <c r="D237" s="124">
        <v>178.08333333333334</v>
      </c>
      <c r="E237" s="124">
        <v>174.26666666666668</v>
      </c>
      <c r="F237" s="124">
        <v>171.68333333333334</v>
      </c>
      <c r="G237" s="124">
        <v>167.86666666666667</v>
      </c>
      <c r="H237" s="124">
        <v>180.66666666666669</v>
      </c>
      <c r="I237" s="124">
        <v>184.48333333333335</v>
      </c>
      <c r="J237" s="124">
        <v>187.06666666666669</v>
      </c>
      <c r="K237" s="123">
        <v>181.9</v>
      </c>
      <c r="L237" s="123">
        <v>175.5</v>
      </c>
      <c r="M237" s="123">
        <v>3.5917400000000002</v>
      </c>
    </row>
    <row r="238" spans="1:13">
      <c r="A238" s="65">
        <v>228</v>
      </c>
      <c r="B238" s="123" t="s">
        <v>96</v>
      </c>
      <c r="C238" s="126">
        <v>23.3</v>
      </c>
      <c r="D238" s="124">
        <v>23.599999999999998</v>
      </c>
      <c r="E238" s="124">
        <v>22.749999999999996</v>
      </c>
      <c r="F238" s="124">
        <v>22.2</v>
      </c>
      <c r="G238" s="124">
        <v>21.349999999999998</v>
      </c>
      <c r="H238" s="124">
        <v>24.149999999999995</v>
      </c>
      <c r="I238" s="124">
        <v>24.999999999999996</v>
      </c>
      <c r="J238" s="124">
        <v>25.549999999999994</v>
      </c>
      <c r="K238" s="123">
        <v>24.45</v>
      </c>
      <c r="L238" s="123">
        <v>23.05</v>
      </c>
      <c r="M238" s="123">
        <v>30.65192</v>
      </c>
    </row>
    <row r="239" spans="1:13">
      <c r="A239" s="65">
        <v>229</v>
      </c>
      <c r="B239" s="123" t="s">
        <v>97</v>
      </c>
      <c r="C239" s="126">
        <v>392.3</v>
      </c>
      <c r="D239" s="124">
        <v>392.09999999999997</v>
      </c>
      <c r="E239" s="124">
        <v>389.19999999999993</v>
      </c>
      <c r="F239" s="124">
        <v>386.09999999999997</v>
      </c>
      <c r="G239" s="124">
        <v>383.19999999999993</v>
      </c>
      <c r="H239" s="124">
        <v>395.19999999999993</v>
      </c>
      <c r="I239" s="124">
        <v>398.09999999999991</v>
      </c>
      <c r="J239" s="124">
        <v>401.19999999999993</v>
      </c>
      <c r="K239" s="123">
        <v>395</v>
      </c>
      <c r="L239" s="123">
        <v>389</v>
      </c>
      <c r="M239" s="123">
        <v>70.284819999999996</v>
      </c>
    </row>
    <row r="240" spans="1:13">
      <c r="A240" s="65">
        <v>230</v>
      </c>
      <c r="B240" s="123" t="s">
        <v>201</v>
      </c>
      <c r="C240" s="126">
        <v>570.6</v>
      </c>
      <c r="D240" s="124">
        <v>572.69999999999993</v>
      </c>
      <c r="E240" s="124">
        <v>560.24999999999989</v>
      </c>
      <c r="F240" s="124">
        <v>549.9</v>
      </c>
      <c r="G240" s="124">
        <v>537.44999999999993</v>
      </c>
      <c r="H240" s="124">
        <v>583.04999999999984</v>
      </c>
      <c r="I240" s="124">
        <v>595.49999999999989</v>
      </c>
      <c r="J240" s="124">
        <v>605.8499999999998</v>
      </c>
      <c r="K240" s="123">
        <v>585.15</v>
      </c>
      <c r="L240" s="123">
        <v>562.35</v>
      </c>
      <c r="M240" s="123">
        <v>0.61473</v>
      </c>
    </row>
    <row r="241" spans="1:13">
      <c r="A241" s="65">
        <v>231</v>
      </c>
      <c r="B241" s="123" t="s">
        <v>98</v>
      </c>
      <c r="C241" s="126">
        <v>244</v>
      </c>
      <c r="D241" s="124">
        <v>242.6</v>
      </c>
      <c r="E241" s="124">
        <v>240.2</v>
      </c>
      <c r="F241" s="124">
        <v>236.4</v>
      </c>
      <c r="G241" s="124">
        <v>234</v>
      </c>
      <c r="H241" s="124">
        <v>246.39999999999998</v>
      </c>
      <c r="I241" s="124">
        <v>248.8</v>
      </c>
      <c r="J241" s="124">
        <v>252.59999999999997</v>
      </c>
      <c r="K241" s="123">
        <v>245</v>
      </c>
      <c r="L241" s="123">
        <v>238.8</v>
      </c>
      <c r="M241" s="123">
        <v>13.99633</v>
      </c>
    </row>
    <row r="242" spans="1:13">
      <c r="A242" s="65">
        <v>232</v>
      </c>
      <c r="B242" s="123" t="s">
        <v>99</v>
      </c>
      <c r="C242" s="126">
        <v>281.25</v>
      </c>
      <c r="D242" s="124">
        <v>281.01666666666671</v>
      </c>
      <c r="E242" s="124">
        <v>278.83333333333343</v>
      </c>
      <c r="F242" s="124">
        <v>276.41666666666674</v>
      </c>
      <c r="G242" s="124">
        <v>274.23333333333346</v>
      </c>
      <c r="H242" s="124">
        <v>283.43333333333339</v>
      </c>
      <c r="I242" s="124">
        <v>285.61666666666667</v>
      </c>
      <c r="J242" s="124">
        <v>288.03333333333336</v>
      </c>
      <c r="K242" s="123">
        <v>283.2</v>
      </c>
      <c r="L242" s="123">
        <v>278.60000000000002</v>
      </c>
      <c r="M242" s="123">
        <v>131.24518</v>
      </c>
    </row>
    <row r="243" spans="1:13">
      <c r="A243" s="65">
        <v>233</v>
      </c>
      <c r="B243" s="123" t="s">
        <v>1117</v>
      </c>
      <c r="C243" s="126">
        <v>207.7</v>
      </c>
      <c r="D243" s="124">
        <v>208.54999999999998</v>
      </c>
      <c r="E243" s="124">
        <v>205.14999999999998</v>
      </c>
      <c r="F243" s="124">
        <v>202.6</v>
      </c>
      <c r="G243" s="124">
        <v>199.2</v>
      </c>
      <c r="H243" s="124">
        <v>211.09999999999997</v>
      </c>
      <c r="I243" s="124">
        <v>214.5</v>
      </c>
      <c r="J243" s="124">
        <v>217.04999999999995</v>
      </c>
      <c r="K243" s="123">
        <v>211.95</v>
      </c>
      <c r="L243" s="123">
        <v>206</v>
      </c>
      <c r="M243" s="123">
        <v>0.81923999999999997</v>
      </c>
    </row>
    <row r="244" spans="1:13">
      <c r="A244" s="65">
        <v>234</v>
      </c>
      <c r="B244" s="123" t="s">
        <v>202</v>
      </c>
      <c r="C244" s="126">
        <v>74.900000000000006</v>
      </c>
      <c r="D244" s="124">
        <v>75.533333333333346</v>
      </c>
      <c r="E244" s="124">
        <v>73.866666666666688</v>
      </c>
      <c r="F244" s="124">
        <v>72.833333333333343</v>
      </c>
      <c r="G244" s="124">
        <v>71.166666666666686</v>
      </c>
      <c r="H244" s="124">
        <v>76.566666666666691</v>
      </c>
      <c r="I244" s="124">
        <v>78.233333333333348</v>
      </c>
      <c r="J244" s="124">
        <v>79.266666666666694</v>
      </c>
      <c r="K244" s="123">
        <v>77.2</v>
      </c>
      <c r="L244" s="123">
        <v>74.5</v>
      </c>
      <c r="M244" s="123">
        <v>3.6063100000000001</v>
      </c>
    </row>
    <row r="245" spans="1:13">
      <c r="A245" s="65">
        <v>235</v>
      </c>
      <c r="B245" s="123" t="s">
        <v>1126</v>
      </c>
      <c r="C245" s="126">
        <v>176.25</v>
      </c>
      <c r="D245" s="124">
        <v>175.5</v>
      </c>
      <c r="E245" s="124">
        <v>173</v>
      </c>
      <c r="F245" s="124">
        <v>169.75</v>
      </c>
      <c r="G245" s="124">
        <v>167.25</v>
      </c>
      <c r="H245" s="124">
        <v>178.75</v>
      </c>
      <c r="I245" s="124">
        <v>181.25</v>
      </c>
      <c r="J245" s="124">
        <v>184.5</v>
      </c>
      <c r="K245" s="123">
        <v>178</v>
      </c>
      <c r="L245" s="123">
        <v>172.25</v>
      </c>
      <c r="M245" s="123">
        <v>0.72223000000000004</v>
      </c>
    </row>
    <row r="246" spans="1:13">
      <c r="A246" s="65">
        <v>236</v>
      </c>
      <c r="B246" s="123" t="s">
        <v>1130</v>
      </c>
      <c r="C246" s="126">
        <v>182.1</v>
      </c>
      <c r="D246" s="124">
        <v>183.08333333333334</v>
      </c>
      <c r="E246" s="124">
        <v>178.36666666666667</v>
      </c>
      <c r="F246" s="124">
        <v>174.63333333333333</v>
      </c>
      <c r="G246" s="124">
        <v>169.91666666666666</v>
      </c>
      <c r="H246" s="124">
        <v>186.81666666666669</v>
      </c>
      <c r="I246" s="124">
        <v>191.53333333333333</v>
      </c>
      <c r="J246" s="124">
        <v>195.26666666666671</v>
      </c>
      <c r="K246" s="123">
        <v>187.8</v>
      </c>
      <c r="L246" s="123">
        <v>179.35</v>
      </c>
      <c r="M246" s="123">
        <v>13.20661</v>
      </c>
    </row>
    <row r="247" spans="1:13">
      <c r="A247" s="65">
        <v>237</v>
      </c>
      <c r="B247" s="123" t="s">
        <v>1137</v>
      </c>
      <c r="C247" s="126">
        <v>316.2</v>
      </c>
      <c r="D247" s="124">
        <v>320.08333333333331</v>
      </c>
      <c r="E247" s="124">
        <v>311.16666666666663</v>
      </c>
      <c r="F247" s="124">
        <v>306.13333333333333</v>
      </c>
      <c r="G247" s="124">
        <v>297.21666666666664</v>
      </c>
      <c r="H247" s="124">
        <v>325.11666666666662</v>
      </c>
      <c r="I247" s="124">
        <v>334.03333333333325</v>
      </c>
      <c r="J247" s="124">
        <v>339.06666666666661</v>
      </c>
      <c r="K247" s="123">
        <v>329</v>
      </c>
      <c r="L247" s="123">
        <v>315.05</v>
      </c>
      <c r="M247" s="123">
        <v>0.58304</v>
      </c>
    </row>
    <row r="248" spans="1:13">
      <c r="A248" s="65">
        <v>238</v>
      </c>
      <c r="B248" s="123" t="s">
        <v>1139</v>
      </c>
      <c r="C248" s="126">
        <v>198.3</v>
      </c>
      <c r="D248" s="124">
        <v>199.18333333333331</v>
      </c>
      <c r="E248" s="124">
        <v>195.91666666666663</v>
      </c>
      <c r="F248" s="124">
        <v>193.53333333333333</v>
      </c>
      <c r="G248" s="124">
        <v>190.26666666666665</v>
      </c>
      <c r="H248" s="124">
        <v>201.56666666666661</v>
      </c>
      <c r="I248" s="124">
        <v>204.83333333333331</v>
      </c>
      <c r="J248" s="124">
        <v>207.21666666666658</v>
      </c>
      <c r="K248" s="123">
        <v>202.45</v>
      </c>
      <c r="L248" s="123">
        <v>196.8</v>
      </c>
      <c r="M248" s="123">
        <v>0.3125</v>
      </c>
    </row>
    <row r="249" spans="1:13">
      <c r="A249" s="65">
        <v>239</v>
      </c>
      <c r="B249" s="123" t="s">
        <v>2270</v>
      </c>
      <c r="C249" s="126">
        <v>2646.2</v>
      </c>
      <c r="D249" s="124">
        <v>2646.65</v>
      </c>
      <c r="E249" s="124">
        <v>2608.5500000000002</v>
      </c>
      <c r="F249" s="124">
        <v>2570.9</v>
      </c>
      <c r="G249" s="124">
        <v>2532.8000000000002</v>
      </c>
      <c r="H249" s="124">
        <v>2684.3</v>
      </c>
      <c r="I249" s="124">
        <v>2722.3999999999996</v>
      </c>
      <c r="J249" s="124">
        <v>2760.05</v>
      </c>
      <c r="K249" s="123">
        <v>2684.75</v>
      </c>
      <c r="L249" s="123">
        <v>2609</v>
      </c>
      <c r="M249" s="123">
        <v>0.42232999999999998</v>
      </c>
    </row>
    <row r="250" spans="1:13">
      <c r="A250" s="65">
        <v>240</v>
      </c>
      <c r="B250" s="123" t="s">
        <v>349</v>
      </c>
      <c r="C250" s="126">
        <v>765.8</v>
      </c>
      <c r="D250" s="124">
        <v>769.26666666666677</v>
      </c>
      <c r="E250" s="124">
        <v>755.53333333333353</v>
      </c>
      <c r="F250" s="124">
        <v>745.26666666666677</v>
      </c>
      <c r="G250" s="124">
        <v>731.53333333333353</v>
      </c>
      <c r="H250" s="124">
        <v>779.53333333333353</v>
      </c>
      <c r="I250" s="124">
        <v>793.26666666666688</v>
      </c>
      <c r="J250" s="124">
        <v>803.53333333333353</v>
      </c>
      <c r="K250" s="123">
        <v>783</v>
      </c>
      <c r="L250" s="123">
        <v>759</v>
      </c>
      <c r="M250" s="123">
        <v>25.879799999999999</v>
      </c>
    </row>
    <row r="251" spans="1:13">
      <c r="A251" s="65">
        <v>241</v>
      </c>
      <c r="B251" s="123" t="s">
        <v>1144</v>
      </c>
      <c r="C251" s="126">
        <v>377.95</v>
      </c>
      <c r="D251" s="124">
        <v>379.91666666666669</v>
      </c>
      <c r="E251" s="124">
        <v>374.03333333333336</v>
      </c>
      <c r="F251" s="124">
        <v>370.11666666666667</v>
      </c>
      <c r="G251" s="124">
        <v>364.23333333333335</v>
      </c>
      <c r="H251" s="124">
        <v>383.83333333333337</v>
      </c>
      <c r="I251" s="124">
        <v>389.7166666666667</v>
      </c>
      <c r="J251" s="124">
        <v>393.63333333333338</v>
      </c>
      <c r="K251" s="123">
        <v>385.8</v>
      </c>
      <c r="L251" s="123">
        <v>376</v>
      </c>
      <c r="M251" s="123">
        <v>0.53454000000000002</v>
      </c>
    </row>
    <row r="252" spans="1:13">
      <c r="A252" s="65">
        <v>242</v>
      </c>
      <c r="B252" s="123" t="s">
        <v>100</v>
      </c>
      <c r="C252" s="126">
        <v>280.2</v>
      </c>
      <c r="D252" s="124">
        <v>277.09999999999997</v>
      </c>
      <c r="E252" s="124">
        <v>270.64999999999992</v>
      </c>
      <c r="F252" s="124">
        <v>261.09999999999997</v>
      </c>
      <c r="G252" s="124">
        <v>254.64999999999992</v>
      </c>
      <c r="H252" s="124">
        <v>286.64999999999992</v>
      </c>
      <c r="I252" s="124">
        <v>293.09999999999997</v>
      </c>
      <c r="J252" s="124">
        <v>302.64999999999992</v>
      </c>
      <c r="K252" s="123">
        <v>283.55</v>
      </c>
      <c r="L252" s="123">
        <v>267.55</v>
      </c>
      <c r="M252" s="123">
        <v>195.12586999999999</v>
      </c>
    </row>
    <row r="253" spans="1:13">
      <c r="A253" s="65">
        <v>243</v>
      </c>
      <c r="B253" s="123" t="s">
        <v>101</v>
      </c>
      <c r="C253" s="126">
        <v>145.6</v>
      </c>
      <c r="D253" s="124">
        <v>144.99999999999997</v>
      </c>
      <c r="E253" s="124">
        <v>143.29999999999995</v>
      </c>
      <c r="F253" s="124">
        <v>140.99999999999997</v>
      </c>
      <c r="G253" s="124">
        <v>139.29999999999995</v>
      </c>
      <c r="H253" s="124">
        <v>147.29999999999995</v>
      </c>
      <c r="I253" s="124">
        <v>148.99999999999994</v>
      </c>
      <c r="J253" s="124">
        <v>151.29999999999995</v>
      </c>
      <c r="K253" s="123">
        <v>146.69999999999999</v>
      </c>
      <c r="L253" s="123">
        <v>142.69999999999999</v>
      </c>
      <c r="M253" s="123">
        <v>65.839309999999998</v>
      </c>
    </row>
    <row r="254" spans="1:13">
      <c r="A254" s="65">
        <v>244</v>
      </c>
      <c r="B254" s="123" t="s">
        <v>1152</v>
      </c>
      <c r="C254" s="126">
        <v>1148.3</v>
      </c>
      <c r="D254" s="124">
        <v>1147.1166666666666</v>
      </c>
      <c r="E254" s="124">
        <v>1129.2833333333331</v>
      </c>
      <c r="F254" s="124">
        <v>1110.2666666666664</v>
      </c>
      <c r="G254" s="124">
        <v>1092.4333333333329</v>
      </c>
      <c r="H254" s="124">
        <v>1166.1333333333332</v>
      </c>
      <c r="I254" s="124">
        <v>1183.9666666666667</v>
      </c>
      <c r="J254" s="124">
        <v>1202.9833333333333</v>
      </c>
      <c r="K254" s="123">
        <v>1164.95</v>
      </c>
      <c r="L254" s="123">
        <v>1128.0999999999999</v>
      </c>
      <c r="M254" s="123">
        <v>0.52286999999999995</v>
      </c>
    </row>
    <row r="255" spans="1:13">
      <c r="A255" s="65">
        <v>245</v>
      </c>
      <c r="B255" s="123" t="s">
        <v>1154</v>
      </c>
      <c r="C255" s="126">
        <v>421.05</v>
      </c>
      <c r="D255" s="124">
        <v>422.34999999999997</v>
      </c>
      <c r="E255" s="124">
        <v>416.69999999999993</v>
      </c>
      <c r="F255" s="124">
        <v>412.34999999999997</v>
      </c>
      <c r="G255" s="124">
        <v>406.69999999999993</v>
      </c>
      <c r="H255" s="124">
        <v>426.69999999999993</v>
      </c>
      <c r="I255" s="124">
        <v>432.34999999999991</v>
      </c>
      <c r="J255" s="124">
        <v>436.69999999999993</v>
      </c>
      <c r="K255" s="123">
        <v>428</v>
      </c>
      <c r="L255" s="123">
        <v>418</v>
      </c>
      <c r="M255" s="123">
        <v>0.68586000000000003</v>
      </c>
    </row>
    <row r="256" spans="1:13">
      <c r="A256" s="65">
        <v>246</v>
      </c>
      <c r="B256" s="123" t="s">
        <v>1158</v>
      </c>
      <c r="C256" s="126">
        <v>179.65</v>
      </c>
      <c r="D256" s="124">
        <v>179.33333333333334</v>
      </c>
      <c r="E256" s="124">
        <v>175.31666666666669</v>
      </c>
      <c r="F256" s="124">
        <v>170.98333333333335</v>
      </c>
      <c r="G256" s="124">
        <v>166.9666666666667</v>
      </c>
      <c r="H256" s="124">
        <v>183.66666666666669</v>
      </c>
      <c r="I256" s="124">
        <v>187.68333333333334</v>
      </c>
      <c r="J256" s="124">
        <v>192.01666666666668</v>
      </c>
      <c r="K256" s="123">
        <v>183.35</v>
      </c>
      <c r="L256" s="123">
        <v>175</v>
      </c>
      <c r="M256" s="123">
        <v>19.240400000000001</v>
      </c>
    </row>
    <row r="257" spans="1:13">
      <c r="A257" s="65">
        <v>247</v>
      </c>
      <c r="B257" s="123" t="s">
        <v>1162</v>
      </c>
      <c r="C257" s="126">
        <v>160.4</v>
      </c>
      <c r="D257" s="124">
        <v>159.93333333333337</v>
      </c>
      <c r="E257" s="124">
        <v>157.06666666666672</v>
      </c>
      <c r="F257" s="124">
        <v>153.73333333333335</v>
      </c>
      <c r="G257" s="124">
        <v>150.8666666666667</v>
      </c>
      <c r="H257" s="124">
        <v>163.26666666666674</v>
      </c>
      <c r="I257" s="124">
        <v>166.13333333333335</v>
      </c>
      <c r="J257" s="124">
        <v>169.46666666666675</v>
      </c>
      <c r="K257" s="123">
        <v>162.80000000000001</v>
      </c>
      <c r="L257" s="123">
        <v>156.6</v>
      </c>
      <c r="M257" s="123">
        <v>8.5405099999999994</v>
      </c>
    </row>
    <row r="258" spans="1:13">
      <c r="A258" s="65">
        <v>248</v>
      </c>
      <c r="B258" s="123" t="s">
        <v>102</v>
      </c>
      <c r="C258" s="126">
        <v>22</v>
      </c>
      <c r="D258" s="124">
        <v>21.95</v>
      </c>
      <c r="E258" s="124">
        <v>21.299999999999997</v>
      </c>
      <c r="F258" s="124">
        <v>20.599999999999998</v>
      </c>
      <c r="G258" s="124">
        <v>19.949999999999996</v>
      </c>
      <c r="H258" s="124">
        <v>22.65</v>
      </c>
      <c r="I258" s="124">
        <v>23.299999999999997</v>
      </c>
      <c r="J258" s="124">
        <v>24</v>
      </c>
      <c r="K258" s="123">
        <v>22.6</v>
      </c>
      <c r="L258" s="123">
        <v>21.25</v>
      </c>
      <c r="M258" s="123">
        <v>695.32836999999995</v>
      </c>
    </row>
    <row r="259" spans="1:13">
      <c r="A259" s="65">
        <v>249</v>
      </c>
      <c r="B259" s="123" t="s">
        <v>103</v>
      </c>
      <c r="C259" s="126">
        <v>87.2</v>
      </c>
      <c r="D259" s="124">
        <v>88.516666666666666</v>
      </c>
      <c r="E259" s="124">
        <v>84.933333333333337</v>
      </c>
      <c r="F259" s="124">
        <v>82.666666666666671</v>
      </c>
      <c r="G259" s="124">
        <v>79.083333333333343</v>
      </c>
      <c r="H259" s="124">
        <v>90.783333333333331</v>
      </c>
      <c r="I259" s="124">
        <v>94.366666666666674</v>
      </c>
      <c r="J259" s="124">
        <v>96.633333333333326</v>
      </c>
      <c r="K259" s="123">
        <v>92.1</v>
      </c>
      <c r="L259" s="123">
        <v>86.25</v>
      </c>
      <c r="M259" s="123">
        <v>291.77285000000001</v>
      </c>
    </row>
    <row r="260" spans="1:13">
      <c r="A260" s="65">
        <v>250</v>
      </c>
      <c r="B260" s="123" t="s">
        <v>104</v>
      </c>
      <c r="C260" s="126">
        <v>290.8</v>
      </c>
      <c r="D260" s="124">
        <v>291.96666666666664</v>
      </c>
      <c r="E260" s="124">
        <v>286.93333333333328</v>
      </c>
      <c r="F260" s="124">
        <v>283.06666666666666</v>
      </c>
      <c r="G260" s="124">
        <v>278.0333333333333</v>
      </c>
      <c r="H260" s="124">
        <v>295.83333333333326</v>
      </c>
      <c r="I260" s="124">
        <v>300.86666666666667</v>
      </c>
      <c r="J260" s="124">
        <v>304.73333333333323</v>
      </c>
      <c r="K260" s="123">
        <v>297</v>
      </c>
      <c r="L260" s="123">
        <v>288.10000000000002</v>
      </c>
      <c r="M260" s="123">
        <v>73.305840000000003</v>
      </c>
    </row>
    <row r="261" spans="1:13">
      <c r="A261" s="65">
        <v>251</v>
      </c>
      <c r="B261" s="123" t="s">
        <v>1179</v>
      </c>
      <c r="C261" s="126">
        <v>902.15</v>
      </c>
      <c r="D261" s="124">
        <v>900.45000000000016</v>
      </c>
      <c r="E261" s="124">
        <v>886.90000000000032</v>
      </c>
      <c r="F261" s="124">
        <v>871.6500000000002</v>
      </c>
      <c r="G261" s="124">
        <v>858.10000000000036</v>
      </c>
      <c r="H261" s="124">
        <v>915.70000000000027</v>
      </c>
      <c r="I261" s="124">
        <v>929.25000000000023</v>
      </c>
      <c r="J261" s="124">
        <v>944.50000000000023</v>
      </c>
      <c r="K261" s="123">
        <v>914</v>
      </c>
      <c r="L261" s="123">
        <v>885.2</v>
      </c>
      <c r="M261" s="123">
        <v>3.70065</v>
      </c>
    </row>
    <row r="262" spans="1:13">
      <c r="A262" s="65">
        <v>252</v>
      </c>
      <c r="B262" s="123" t="s">
        <v>105</v>
      </c>
      <c r="C262" s="126">
        <v>2210.1999999999998</v>
      </c>
      <c r="D262" s="124">
        <v>2229.85</v>
      </c>
      <c r="E262" s="124">
        <v>2176.1999999999998</v>
      </c>
      <c r="F262" s="124">
        <v>2142.1999999999998</v>
      </c>
      <c r="G262" s="124">
        <v>2088.5499999999997</v>
      </c>
      <c r="H262" s="124">
        <v>2263.85</v>
      </c>
      <c r="I262" s="124">
        <v>2317.5000000000005</v>
      </c>
      <c r="J262" s="124">
        <v>2351.5</v>
      </c>
      <c r="K262" s="123">
        <v>2283.5</v>
      </c>
      <c r="L262" s="123">
        <v>2195.85</v>
      </c>
      <c r="M262" s="123">
        <v>16.488</v>
      </c>
    </row>
    <row r="263" spans="1:13">
      <c r="A263" s="65">
        <v>253</v>
      </c>
      <c r="B263" s="123" t="s">
        <v>106</v>
      </c>
      <c r="C263" s="126">
        <v>578.85</v>
      </c>
      <c r="D263" s="124">
        <v>580.71666666666658</v>
      </c>
      <c r="E263" s="124">
        <v>570.93333333333317</v>
      </c>
      <c r="F263" s="124">
        <v>563.01666666666654</v>
      </c>
      <c r="G263" s="124">
        <v>553.23333333333312</v>
      </c>
      <c r="H263" s="124">
        <v>588.63333333333321</v>
      </c>
      <c r="I263" s="124">
        <v>598.41666666666674</v>
      </c>
      <c r="J263" s="124">
        <v>606.33333333333326</v>
      </c>
      <c r="K263" s="123">
        <v>590.5</v>
      </c>
      <c r="L263" s="123">
        <v>572.79999999999995</v>
      </c>
      <c r="M263" s="123">
        <v>30.89348</v>
      </c>
    </row>
    <row r="264" spans="1:13">
      <c r="A264" s="65">
        <v>254</v>
      </c>
      <c r="B264" s="123" t="s">
        <v>1187</v>
      </c>
      <c r="C264" s="126">
        <v>357.05</v>
      </c>
      <c r="D264" s="124">
        <v>359.86666666666662</v>
      </c>
      <c r="E264" s="124">
        <v>352.28333333333325</v>
      </c>
      <c r="F264" s="124">
        <v>347.51666666666665</v>
      </c>
      <c r="G264" s="124">
        <v>339.93333333333328</v>
      </c>
      <c r="H264" s="124">
        <v>364.63333333333321</v>
      </c>
      <c r="I264" s="124">
        <v>372.21666666666658</v>
      </c>
      <c r="J264" s="124">
        <v>376.98333333333318</v>
      </c>
      <c r="K264" s="123">
        <v>367.45</v>
      </c>
      <c r="L264" s="123">
        <v>355.1</v>
      </c>
      <c r="M264" s="123">
        <v>1.93573</v>
      </c>
    </row>
    <row r="265" spans="1:13">
      <c r="A265" s="65">
        <v>255</v>
      </c>
      <c r="B265" s="123" t="s">
        <v>1191</v>
      </c>
      <c r="C265" s="126">
        <v>695.6</v>
      </c>
      <c r="D265" s="124">
        <v>701.7166666666667</v>
      </c>
      <c r="E265" s="124">
        <v>685.23333333333335</v>
      </c>
      <c r="F265" s="124">
        <v>674.86666666666667</v>
      </c>
      <c r="G265" s="124">
        <v>658.38333333333333</v>
      </c>
      <c r="H265" s="124">
        <v>712.08333333333337</v>
      </c>
      <c r="I265" s="124">
        <v>728.56666666666672</v>
      </c>
      <c r="J265" s="124">
        <v>738.93333333333339</v>
      </c>
      <c r="K265" s="123">
        <v>718.2</v>
      </c>
      <c r="L265" s="123">
        <v>691.35</v>
      </c>
      <c r="M265" s="123">
        <v>2.5827800000000001</v>
      </c>
    </row>
    <row r="266" spans="1:13">
      <c r="A266" s="65">
        <v>256</v>
      </c>
      <c r="B266" s="123" t="s">
        <v>1194</v>
      </c>
      <c r="C266" s="126">
        <v>471.7</v>
      </c>
      <c r="D266" s="124">
        <v>479.58333333333331</v>
      </c>
      <c r="E266" s="124">
        <v>460.16666666666663</v>
      </c>
      <c r="F266" s="124">
        <v>448.63333333333333</v>
      </c>
      <c r="G266" s="124">
        <v>429.21666666666664</v>
      </c>
      <c r="H266" s="124">
        <v>491.11666666666662</v>
      </c>
      <c r="I266" s="124">
        <v>510.53333333333325</v>
      </c>
      <c r="J266" s="124">
        <v>522.06666666666661</v>
      </c>
      <c r="K266" s="123">
        <v>499</v>
      </c>
      <c r="L266" s="123">
        <v>468.05</v>
      </c>
      <c r="M266" s="123">
        <v>1.7921199999999999</v>
      </c>
    </row>
    <row r="267" spans="1:13">
      <c r="A267" s="65">
        <v>257</v>
      </c>
      <c r="B267" s="123" t="s">
        <v>204</v>
      </c>
      <c r="C267" s="126">
        <v>488.85</v>
      </c>
      <c r="D267" s="124">
        <v>490.2833333333333</v>
      </c>
      <c r="E267" s="124">
        <v>480.56666666666661</v>
      </c>
      <c r="F267" s="124">
        <v>472.2833333333333</v>
      </c>
      <c r="G267" s="124">
        <v>462.56666666666661</v>
      </c>
      <c r="H267" s="124">
        <v>498.56666666666661</v>
      </c>
      <c r="I267" s="124">
        <v>508.2833333333333</v>
      </c>
      <c r="J267" s="124">
        <v>516.56666666666661</v>
      </c>
      <c r="K267" s="123">
        <v>500</v>
      </c>
      <c r="L267" s="123">
        <v>482</v>
      </c>
      <c r="M267" s="123">
        <v>2.6739099999999998</v>
      </c>
    </row>
    <row r="268" spans="1:13">
      <c r="A268" s="65">
        <v>258</v>
      </c>
      <c r="B268" s="123" t="s">
        <v>205</v>
      </c>
      <c r="C268" s="126">
        <v>111.7</v>
      </c>
      <c r="D268" s="124">
        <v>112.41666666666667</v>
      </c>
      <c r="E268" s="124">
        <v>110.03333333333335</v>
      </c>
      <c r="F268" s="124">
        <v>108.36666666666667</v>
      </c>
      <c r="G268" s="124">
        <v>105.98333333333335</v>
      </c>
      <c r="H268" s="124">
        <v>114.08333333333334</v>
      </c>
      <c r="I268" s="124">
        <v>116.46666666666667</v>
      </c>
      <c r="J268" s="124">
        <v>118.13333333333334</v>
      </c>
      <c r="K268" s="123">
        <v>114.8</v>
      </c>
      <c r="L268" s="123">
        <v>110.75</v>
      </c>
      <c r="M268" s="123">
        <v>27.101410000000001</v>
      </c>
    </row>
    <row r="269" spans="1:13">
      <c r="A269" s="65">
        <v>259</v>
      </c>
      <c r="B269" s="123" t="s">
        <v>1207</v>
      </c>
      <c r="C269" s="126">
        <v>364.3</v>
      </c>
      <c r="D269" s="124">
        <v>368.98333333333335</v>
      </c>
      <c r="E269" s="124">
        <v>358.06666666666672</v>
      </c>
      <c r="F269" s="124">
        <v>351.83333333333337</v>
      </c>
      <c r="G269" s="124">
        <v>340.91666666666674</v>
      </c>
      <c r="H269" s="124">
        <v>375.2166666666667</v>
      </c>
      <c r="I269" s="124">
        <v>386.13333333333333</v>
      </c>
      <c r="J269" s="124">
        <v>392.36666666666667</v>
      </c>
      <c r="K269" s="123">
        <v>379.9</v>
      </c>
      <c r="L269" s="123">
        <v>362.75</v>
      </c>
      <c r="M269" s="123">
        <v>1.6948799999999999</v>
      </c>
    </row>
    <row r="270" spans="1:13">
      <c r="A270" s="65">
        <v>260</v>
      </c>
      <c r="B270" s="123" t="s">
        <v>1215</v>
      </c>
      <c r="C270" s="126">
        <v>144.65</v>
      </c>
      <c r="D270" s="124">
        <v>145.04999999999998</v>
      </c>
      <c r="E270" s="124">
        <v>142.59999999999997</v>
      </c>
      <c r="F270" s="124">
        <v>140.54999999999998</v>
      </c>
      <c r="G270" s="124">
        <v>138.09999999999997</v>
      </c>
      <c r="H270" s="124">
        <v>147.09999999999997</v>
      </c>
      <c r="I270" s="124">
        <v>149.54999999999995</v>
      </c>
      <c r="J270" s="124">
        <v>151.59999999999997</v>
      </c>
      <c r="K270" s="123">
        <v>147.5</v>
      </c>
      <c r="L270" s="123">
        <v>143</v>
      </c>
      <c r="M270" s="123">
        <v>4.7457200000000004</v>
      </c>
    </row>
    <row r="271" spans="1:13">
      <c r="A271" s="65">
        <v>261</v>
      </c>
      <c r="B271" s="123" t="s">
        <v>1227</v>
      </c>
      <c r="C271" s="126">
        <v>298.39999999999998</v>
      </c>
      <c r="D271" s="124">
        <v>298.18333333333334</v>
      </c>
      <c r="E271" s="124">
        <v>294.56666666666666</v>
      </c>
      <c r="F271" s="124">
        <v>290.73333333333335</v>
      </c>
      <c r="G271" s="124">
        <v>287.11666666666667</v>
      </c>
      <c r="H271" s="124">
        <v>302.01666666666665</v>
      </c>
      <c r="I271" s="124">
        <v>305.63333333333333</v>
      </c>
      <c r="J271" s="124">
        <v>309.46666666666664</v>
      </c>
      <c r="K271" s="123">
        <v>301.8</v>
      </c>
      <c r="L271" s="123">
        <v>294.35000000000002</v>
      </c>
      <c r="M271" s="123">
        <v>0.60085999999999995</v>
      </c>
    </row>
    <row r="272" spans="1:13">
      <c r="A272" s="65">
        <v>262</v>
      </c>
      <c r="B272" s="123" t="s">
        <v>1231</v>
      </c>
      <c r="C272" s="126">
        <v>315.75</v>
      </c>
      <c r="D272" s="124">
        <v>313.90000000000003</v>
      </c>
      <c r="E272" s="124">
        <v>309.85000000000008</v>
      </c>
      <c r="F272" s="124">
        <v>303.95000000000005</v>
      </c>
      <c r="G272" s="124">
        <v>299.90000000000009</v>
      </c>
      <c r="H272" s="124">
        <v>319.80000000000007</v>
      </c>
      <c r="I272" s="124">
        <v>323.85000000000002</v>
      </c>
      <c r="J272" s="124">
        <v>329.75000000000006</v>
      </c>
      <c r="K272" s="123">
        <v>317.95</v>
      </c>
      <c r="L272" s="123">
        <v>308</v>
      </c>
      <c r="M272" s="123">
        <v>0.68013000000000001</v>
      </c>
    </row>
    <row r="273" spans="1:13">
      <c r="A273" s="65">
        <v>263</v>
      </c>
      <c r="B273" s="123" t="s">
        <v>1236</v>
      </c>
      <c r="C273" s="126">
        <v>372.95</v>
      </c>
      <c r="D273" s="124">
        <v>372.36666666666662</v>
      </c>
      <c r="E273" s="124">
        <v>366.73333333333323</v>
      </c>
      <c r="F273" s="124">
        <v>360.51666666666659</v>
      </c>
      <c r="G273" s="124">
        <v>354.88333333333321</v>
      </c>
      <c r="H273" s="124">
        <v>378.58333333333326</v>
      </c>
      <c r="I273" s="124">
        <v>384.21666666666658</v>
      </c>
      <c r="J273" s="124">
        <v>390.43333333333328</v>
      </c>
      <c r="K273" s="123">
        <v>378</v>
      </c>
      <c r="L273" s="123">
        <v>366.15</v>
      </c>
      <c r="M273" s="123">
        <v>2.4348999999999998</v>
      </c>
    </row>
    <row r="274" spans="1:13">
      <c r="A274" s="65">
        <v>264</v>
      </c>
      <c r="B274" s="123" t="s">
        <v>107</v>
      </c>
      <c r="C274" s="126">
        <v>1092.3499999999999</v>
      </c>
      <c r="D274" s="124">
        <v>1080.1499999999999</v>
      </c>
      <c r="E274" s="124">
        <v>1062.2999999999997</v>
      </c>
      <c r="F274" s="124">
        <v>1032.2499999999998</v>
      </c>
      <c r="G274" s="124">
        <v>1014.3999999999996</v>
      </c>
      <c r="H274" s="124">
        <v>1110.1999999999998</v>
      </c>
      <c r="I274" s="124">
        <v>1128.0499999999997</v>
      </c>
      <c r="J274" s="124">
        <v>1158.0999999999999</v>
      </c>
      <c r="K274" s="123">
        <v>1098</v>
      </c>
      <c r="L274" s="123">
        <v>1050.0999999999999</v>
      </c>
      <c r="M274" s="123">
        <v>40.613190000000003</v>
      </c>
    </row>
    <row r="275" spans="1:13">
      <c r="A275" s="65">
        <v>265</v>
      </c>
      <c r="B275" s="123" t="s">
        <v>203</v>
      </c>
      <c r="C275" s="126">
        <v>211.45</v>
      </c>
      <c r="D275" s="124">
        <v>210.6</v>
      </c>
      <c r="E275" s="124">
        <v>206.54999999999998</v>
      </c>
      <c r="F275" s="124">
        <v>201.64999999999998</v>
      </c>
      <c r="G275" s="124">
        <v>197.59999999999997</v>
      </c>
      <c r="H275" s="124">
        <v>215.5</v>
      </c>
      <c r="I275" s="124">
        <v>219.55</v>
      </c>
      <c r="J275" s="124">
        <v>224.45000000000002</v>
      </c>
      <c r="K275" s="123">
        <v>214.65</v>
      </c>
      <c r="L275" s="123">
        <v>205.7</v>
      </c>
      <c r="M275" s="123">
        <v>40.976730000000003</v>
      </c>
    </row>
    <row r="276" spans="1:13">
      <c r="A276" s="65">
        <v>266</v>
      </c>
      <c r="B276" s="123" t="s">
        <v>1253</v>
      </c>
      <c r="C276" s="126">
        <v>795.95</v>
      </c>
      <c r="D276" s="124">
        <v>795.05000000000007</v>
      </c>
      <c r="E276" s="124">
        <v>786.90000000000009</v>
      </c>
      <c r="F276" s="124">
        <v>777.85</v>
      </c>
      <c r="G276" s="124">
        <v>769.7</v>
      </c>
      <c r="H276" s="124">
        <v>804.10000000000014</v>
      </c>
      <c r="I276" s="124">
        <v>812.25</v>
      </c>
      <c r="J276" s="124">
        <v>821.30000000000018</v>
      </c>
      <c r="K276" s="123">
        <v>803.2</v>
      </c>
      <c r="L276" s="123">
        <v>786</v>
      </c>
      <c r="M276" s="123">
        <v>8.2460000000000006E-2</v>
      </c>
    </row>
    <row r="277" spans="1:13">
      <c r="A277" s="65">
        <v>267</v>
      </c>
      <c r="B277" s="123" t="s">
        <v>1254</v>
      </c>
      <c r="C277" s="126">
        <v>619.1</v>
      </c>
      <c r="D277" s="124">
        <v>616.25</v>
      </c>
      <c r="E277" s="124">
        <v>611.45000000000005</v>
      </c>
      <c r="F277" s="124">
        <v>603.80000000000007</v>
      </c>
      <c r="G277" s="124">
        <v>599.00000000000011</v>
      </c>
      <c r="H277" s="124">
        <v>623.9</v>
      </c>
      <c r="I277" s="124">
        <v>628.69999999999993</v>
      </c>
      <c r="J277" s="124">
        <v>636.34999999999991</v>
      </c>
      <c r="K277" s="123">
        <v>621.04999999999995</v>
      </c>
      <c r="L277" s="123">
        <v>608.6</v>
      </c>
      <c r="M277" s="123">
        <v>0.88807999999999998</v>
      </c>
    </row>
    <row r="278" spans="1:13">
      <c r="A278" s="65">
        <v>268</v>
      </c>
      <c r="B278" s="123" t="s">
        <v>229</v>
      </c>
      <c r="C278" s="126">
        <v>511.5</v>
      </c>
      <c r="D278" s="124">
        <v>515.11666666666667</v>
      </c>
      <c r="E278" s="124">
        <v>504.23333333333335</v>
      </c>
      <c r="F278" s="124">
        <v>496.9666666666667</v>
      </c>
      <c r="G278" s="124">
        <v>486.08333333333337</v>
      </c>
      <c r="H278" s="124">
        <v>522.38333333333333</v>
      </c>
      <c r="I278" s="124">
        <v>533.26666666666677</v>
      </c>
      <c r="J278" s="124">
        <v>540.5333333333333</v>
      </c>
      <c r="K278" s="123">
        <v>526</v>
      </c>
      <c r="L278" s="123">
        <v>507.85</v>
      </c>
      <c r="M278" s="123">
        <v>5.9158999999999997</v>
      </c>
    </row>
    <row r="279" spans="1:13">
      <c r="A279" s="65">
        <v>269</v>
      </c>
      <c r="B279" s="123" t="s">
        <v>108</v>
      </c>
      <c r="C279" s="126">
        <v>153.5</v>
      </c>
      <c r="D279" s="124">
        <v>154.48333333333332</v>
      </c>
      <c r="E279" s="124">
        <v>152.06666666666663</v>
      </c>
      <c r="F279" s="124">
        <v>150.63333333333333</v>
      </c>
      <c r="G279" s="124">
        <v>148.21666666666664</v>
      </c>
      <c r="H279" s="124">
        <v>155.91666666666663</v>
      </c>
      <c r="I279" s="124">
        <v>158.33333333333331</v>
      </c>
      <c r="J279" s="124">
        <v>159.76666666666662</v>
      </c>
      <c r="K279" s="123">
        <v>156.9</v>
      </c>
      <c r="L279" s="123">
        <v>153.05000000000001</v>
      </c>
      <c r="M279" s="123">
        <v>23.054559999999999</v>
      </c>
    </row>
    <row r="280" spans="1:13">
      <c r="A280" s="65">
        <v>270</v>
      </c>
      <c r="B280" s="123" t="s">
        <v>1263</v>
      </c>
      <c r="C280" s="126">
        <v>101.6</v>
      </c>
      <c r="D280" s="124">
        <v>102.3</v>
      </c>
      <c r="E280" s="124">
        <v>100.6</v>
      </c>
      <c r="F280" s="124">
        <v>99.6</v>
      </c>
      <c r="G280" s="124">
        <v>97.899999999999991</v>
      </c>
      <c r="H280" s="124">
        <v>103.3</v>
      </c>
      <c r="I280" s="124">
        <v>105.00000000000001</v>
      </c>
      <c r="J280" s="124">
        <v>106</v>
      </c>
      <c r="K280" s="123">
        <v>104</v>
      </c>
      <c r="L280" s="123">
        <v>101.3</v>
      </c>
      <c r="M280" s="123">
        <v>6.2107999999999999</v>
      </c>
    </row>
    <row r="281" spans="1:13">
      <c r="A281" s="65">
        <v>271</v>
      </c>
      <c r="B281" s="123" t="s">
        <v>109</v>
      </c>
      <c r="C281" s="126">
        <v>176.65</v>
      </c>
      <c r="D281" s="124">
        <v>177.88333333333333</v>
      </c>
      <c r="E281" s="124">
        <v>173.86666666666665</v>
      </c>
      <c r="F281" s="124">
        <v>171.08333333333331</v>
      </c>
      <c r="G281" s="124">
        <v>167.06666666666663</v>
      </c>
      <c r="H281" s="124">
        <v>180.66666666666666</v>
      </c>
      <c r="I281" s="124">
        <v>184.68333333333331</v>
      </c>
      <c r="J281" s="124">
        <v>187.46666666666667</v>
      </c>
      <c r="K281" s="123">
        <v>181.9</v>
      </c>
      <c r="L281" s="123">
        <v>175.1</v>
      </c>
      <c r="M281" s="123">
        <v>137.23122000000001</v>
      </c>
    </row>
    <row r="282" spans="1:13">
      <c r="A282" s="65">
        <v>272</v>
      </c>
      <c r="B282" s="123" t="s">
        <v>1266</v>
      </c>
      <c r="C282" s="126">
        <v>136.05000000000001</v>
      </c>
      <c r="D282" s="124">
        <v>135.95000000000002</v>
      </c>
      <c r="E282" s="124">
        <v>134.60000000000002</v>
      </c>
      <c r="F282" s="124">
        <v>133.15</v>
      </c>
      <c r="G282" s="124">
        <v>131.80000000000001</v>
      </c>
      <c r="H282" s="124">
        <v>137.40000000000003</v>
      </c>
      <c r="I282" s="124">
        <v>138.75</v>
      </c>
      <c r="J282" s="124">
        <v>140.20000000000005</v>
      </c>
      <c r="K282" s="123">
        <v>137.30000000000001</v>
      </c>
      <c r="L282" s="123">
        <v>134.5</v>
      </c>
      <c r="M282" s="123">
        <v>3.7005699999999999</v>
      </c>
    </row>
    <row r="283" spans="1:13">
      <c r="A283" s="65">
        <v>273</v>
      </c>
      <c r="B283" s="123" t="s">
        <v>1268</v>
      </c>
      <c r="C283" s="126">
        <v>898.9</v>
      </c>
      <c r="D283" s="124">
        <v>902.9666666666667</v>
      </c>
      <c r="E283" s="124">
        <v>890.93333333333339</v>
      </c>
      <c r="F283" s="124">
        <v>882.9666666666667</v>
      </c>
      <c r="G283" s="124">
        <v>870.93333333333339</v>
      </c>
      <c r="H283" s="124">
        <v>910.93333333333339</v>
      </c>
      <c r="I283" s="124">
        <v>922.9666666666667</v>
      </c>
      <c r="J283" s="124">
        <v>930.93333333333339</v>
      </c>
      <c r="K283" s="123">
        <v>915</v>
      </c>
      <c r="L283" s="123">
        <v>895</v>
      </c>
      <c r="M283" s="123">
        <v>2.9511699999999998</v>
      </c>
    </row>
    <row r="284" spans="1:13">
      <c r="A284" s="65">
        <v>274</v>
      </c>
      <c r="B284" s="123" t="s">
        <v>1274</v>
      </c>
      <c r="C284" s="126">
        <v>6205.05</v>
      </c>
      <c r="D284" s="124">
        <v>6198.6833333333334</v>
      </c>
      <c r="E284" s="124">
        <v>6167.3666666666668</v>
      </c>
      <c r="F284" s="124">
        <v>6129.6833333333334</v>
      </c>
      <c r="G284" s="124">
        <v>6098.3666666666668</v>
      </c>
      <c r="H284" s="124">
        <v>6236.3666666666668</v>
      </c>
      <c r="I284" s="124">
        <v>6267.6833333333343</v>
      </c>
      <c r="J284" s="124">
        <v>6305.3666666666668</v>
      </c>
      <c r="K284" s="123">
        <v>6230</v>
      </c>
      <c r="L284" s="123">
        <v>6161</v>
      </c>
      <c r="M284" s="123">
        <v>2.2519999999999998E-2</v>
      </c>
    </row>
    <row r="285" spans="1:13">
      <c r="A285" s="65">
        <v>275</v>
      </c>
      <c r="B285" s="123" t="s">
        <v>110</v>
      </c>
      <c r="C285" s="126">
        <v>555.85</v>
      </c>
      <c r="D285" s="124">
        <v>560.68333333333339</v>
      </c>
      <c r="E285" s="124">
        <v>549.16666666666674</v>
      </c>
      <c r="F285" s="124">
        <v>542.48333333333335</v>
      </c>
      <c r="G285" s="124">
        <v>530.9666666666667</v>
      </c>
      <c r="H285" s="124">
        <v>567.36666666666679</v>
      </c>
      <c r="I285" s="124">
        <v>578.88333333333344</v>
      </c>
      <c r="J285" s="124">
        <v>585.56666666666683</v>
      </c>
      <c r="K285" s="123">
        <v>572.20000000000005</v>
      </c>
      <c r="L285" s="123">
        <v>554</v>
      </c>
      <c r="M285" s="123">
        <v>14.14268</v>
      </c>
    </row>
    <row r="286" spans="1:13">
      <c r="A286" s="65">
        <v>276</v>
      </c>
      <c r="B286" s="123" t="s">
        <v>111</v>
      </c>
      <c r="C286" s="126">
        <v>1416.5</v>
      </c>
      <c r="D286" s="124">
        <v>1411.8500000000001</v>
      </c>
      <c r="E286" s="124">
        <v>1396.6500000000003</v>
      </c>
      <c r="F286" s="124">
        <v>1376.8000000000002</v>
      </c>
      <c r="G286" s="124">
        <v>1361.6000000000004</v>
      </c>
      <c r="H286" s="124">
        <v>1431.7000000000003</v>
      </c>
      <c r="I286" s="124">
        <v>1446.9</v>
      </c>
      <c r="J286" s="124">
        <v>1466.7500000000002</v>
      </c>
      <c r="K286" s="123">
        <v>1427.05</v>
      </c>
      <c r="L286" s="123">
        <v>1392</v>
      </c>
      <c r="M286" s="123">
        <v>61.134749999999997</v>
      </c>
    </row>
    <row r="287" spans="1:13">
      <c r="A287" s="65">
        <v>277</v>
      </c>
      <c r="B287" s="123" t="s">
        <v>2225</v>
      </c>
      <c r="C287" s="126">
        <v>1227.8499999999999</v>
      </c>
      <c r="D287" s="124">
        <v>1232.8166666666666</v>
      </c>
      <c r="E287" s="124">
        <v>1196.1333333333332</v>
      </c>
      <c r="F287" s="124">
        <v>1164.4166666666665</v>
      </c>
      <c r="G287" s="124">
        <v>1127.7333333333331</v>
      </c>
      <c r="H287" s="124">
        <v>1264.5333333333333</v>
      </c>
      <c r="I287" s="124">
        <v>1301.2166666666667</v>
      </c>
      <c r="J287" s="124">
        <v>1332.9333333333334</v>
      </c>
      <c r="K287" s="123">
        <v>1269.5</v>
      </c>
      <c r="L287" s="123">
        <v>1201.0999999999999</v>
      </c>
      <c r="M287" s="123">
        <v>3.3678699999999999</v>
      </c>
    </row>
    <row r="288" spans="1:13">
      <c r="A288" s="65">
        <v>278</v>
      </c>
      <c r="B288" s="123" t="s">
        <v>2286</v>
      </c>
      <c r="C288" s="126">
        <v>1340.15</v>
      </c>
      <c r="D288" s="124">
        <v>1313.7333333333333</v>
      </c>
      <c r="E288" s="124">
        <v>1201.6666666666667</v>
      </c>
      <c r="F288" s="124">
        <v>1063.1833333333334</v>
      </c>
      <c r="G288" s="124">
        <v>951.11666666666679</v>
      </c>
      <c r="H288" s="124">
        <v>1452.2166666666667</v>
      </c>
      <c r="I288" s="124">
        <v>1564.2833333333333</v>
      </c>
      <c r="J288" s="124">
        <v>1702.7666666666667</v>
      </c>
      <c r="K288" s="123">
        <v>1425.8</v>
      </c>
      <c r="L288" s="123">
        <v>1175.25</v>
      </c>
      <c r="M288" s="123">
        <v>6.15266</v>
      </c>
    </row>
    <row r="289" spans="1:13">
      <c r="A289" s="65">
        <v>279</v>
      </c>
      <c r="B289" s="123" t="s">
        <v>112</v>
      </c>
      <c r="C289" s="126">
        <v>949.65</v>
      </c>
      <c r="D289" s="124">
        <v>954.93333333333339</v>
      </c>
      <c r="E289" s="124">
        <v>939.86666666666679</v>
      </c>
      <c r="F289" s="124">
        <v>930.08333333333337</v>
      </c>
      <c r="G289" s="124">
        <v>915.01666666666677</v>
      </c>
      <c r="H289" s="124">
        <v>964.71666666666681</v>
      </c>
      <c r="I289" s="124">
        <v>979.78333333333342</v>
      </c>
      <c r="J289" s="124">
        <v>989.56666666666683</v>
      </c>
      <c r="K289" s="123">
        <v>970</v>
      </c>
      <c r="L289" s="123">
        <v>945.15</v>
      </c>
      <c r="M289" s="123">
        <v>26.114850000000001</v>
      </c>
    </row>
    <row r="290" spans="1:13">
      <c r="A290" s="65">
        <v>280</v>
      </c>
      <c r="B290" s="123" t="s">
        <v>113</v>
      </c>
      <c r="C290" s="126">
        <v>757.8</v>
      </c>
      <c r="D290" s="124">
        <v>756.05000000000007</v>
      </c>
      <c r="E290" s="124">
        <v>750.10000000000014</v>
      </c>
      <c r="F290" s="124">
        <v>742.40000000000009</v>
      </c>
      <c r="G290" s="124">
        <v>736.45000000000016</v>
      </c>
      <c r="H290" s="124">
        <v>763.75000000000011</v>
      </c>
      <c r="I290" s="124">
        <v>769.70000000000016</v>
      </c>
      <c r="J290" s="124">
        <v>777.40000000000009</v>
      </c>
      <c r="K290" s="123">
        <v>762</v>
      </c>
      <c r="L290" s="123">
        <v>748.35</v>
      </c>
      <c r="M290" s="123">
        <v>28.780480000000001</v>
      </c>
    </row>
    <row r="291" spans="1:13">
      <c r="A291" s="65">
        <v>281</v>
      </c>
      <c r="B291" s="123" t="s">
        <v>114</v>
      </c>
      <c r="C291" s="126">
        <v>481.8</v>
      </c>
      <c r="D291" s="124">
        <v>487</v>
      </c>
      <c r="E291" s="124">
        <v>466</v>
      </c>
      <c r="F291" s="124">
        <v>450.2</v>
      </c>
      <c r="G291" s="124">
        <v>429.2</v>
      </c>
      <c r="H291" s="124">
        <v>502.8</v>
      </c>
      <c r="I291" s="124">
        <v>523.79999999999995</v>
      </c>
      <c r="J291" s="124">
        <v>539.6</v>
      </c>
      <c r="K291" s="123">
        <v>508</v>
      </c>
      <c r="L291" s="123">
        <v>471.2</v>
      </c>
      <c r="M291" s="123">
        <v>41.036090000000002</v>
      </c>
    </row>
    <row r="292" spans="1:13">
      <c r="A292" s="65">
        <v>282</v>
      </c>
      <c r="B292" s="123" t="s">
        <v>1316</v>
      </c>
      <c r="C292" s="126">
        <v>169.65</v>
      </c>
      <c r="D292" s="124">
        <v>169.23333333333335</v>
      </c>
      <c r="E292" s="124">
        <v>164.56666666666669</v>
      </c>
      <c r="F292" s="124">
        <v>159.48333333333335</v>
      </c>
      <c r="G292" s="124">
        <v>154.81666666666669</v>
      </c>
      <c r="H292" s="124">
        <v>174.31666666666669</v>
      </c>
      <c r="I292" s="124">
        <v>178.98333333333332</v>
      </c>
      <c r="J292" s="124">
        <v>184.06666666666669</v>
      </c>
      <c r="K292" s="123">
        <v>173.9</v>
      </c>
      <c r="L292" s="123">
        <v>164.15</v>
      </c>
      <c r="M292" s="123">
        <v>1.13612</v>
      </c>
    </row>
    <row r="293" spans="1:13">
      <c r="A293" s="65">
        <v>283</v>
      </c>
      <c r="B293" s="123" t="s">
        <v>1320</v>
      </c>
      <c r="C293" s="126">
        <v>233.7</v>
      </c>
      <c r="D293" s="124">
        <v>234.71666666666667</v>
      </c>
      <c r="E293" s="124">
        <v>229.38333333333333</v>
      </c>
      <c r="F293" s="124">
        <v>225.06666666666666</v>
      </c>
      <c r="G293" s="124">
        <v>219.73333333333332</v>
      </c>
      <c r="H293" s="124">
        <v>239.03333333333333</v>
      </c>
      <c r="I293" s="124">
        <v>244.36666666666665</v>
      </c>
      <c r="J293" s="124">
        <v>248.68333333333334</v>
      </c>
      <c r="K293" s="123">
        <v>240.05</v>
      </c>
      <c r="L293" s="123">
        <v>230.4</v>
      </c>
      <c r="M293" s="123">
        <v>1.58653</v>
      </c>
    </row>
    <row r="294" spans="1:13">
      <c r="A294" s="65">
        <v>284</v>
      </c>
      <c r="B294" s="123" t="s">
        <v>1336</v>
      </c>
      <c r="C294" s="126">
        <v>118.55</v>
      </c>
      <c r="D294" s="124">
        <v>118.56666666666668</v>
      </c>
      <c r="E294" s="124">
        <v>117.13333333333335</v>
      </c>
      <c r="F294" s="124">
        <v>115.71666666666668</v>
      </c>
      <c r="G294" s="124">
        <v>114.28333333333336</v>
      </c>
      <c r="H294" s="124">
        <v>119.98333333333335</v>
      </c>
      <c r="I294" s="124">
        <v>121.41666666666666</v>
      </c>
      <c r="J294" s="124">
        <v>122.83333333333334</v>
      </c>
      <c r="K294" s="123">
        <v>120</v>
      </c>
      <c r="L294" s="123">
        <v>117.15</v>
      </c>
      <c r="M294" s="123">
        <v>69.898700000000005</v>
      </c>
    </row>
    <row r="295" spans="1:13">
      <c r="A295" s="65">
        <v>285</v>
      </c>
      <c r="B295" s="123" t="s">
        <v>1348</v>
      </c>
      <c r="C295" s="126">
        <v>396.9</v>
      </c>
      <c r="D295" s="124">
        <v>399.55</v>
      </c>
      <c r="E295" s="124">
        <v>392.35</v>
      </c>
      <c r="F295" s="124">
        <v>387.8</v>
      </c>
      <c r="G295" s="124">
        <v>380.6</v>
      </c>
      <c r="H295" s="124">
        <v>404.1</v>
      </c>
      <c r="I295" s="124">
        <v>411.29999999999995</v>
      </c>
      <c r="J295" s="124">
        <v>415.85</v>
      </c>
      <c r="K295" s="123">
        <v>406.75</v>
      </c>
      <c r="L295" s="123">
        <v>395</v>
      </c>
      <c r="M295" s="123">
        <v>1.2355400000000001</v>
      </c>
    </row>
    <row r="296" spans="1:13">
      <c r="A296" s="65">
        <v>286</v>
      </c>
      <c r="B296" s="123" t="s">
        <v>242</v>
      </c>
      <c r="C296" s="126">
        <v>307.45</v>
      </c>
      <c r="D296" s="124">
        <v>308.24999999999994</v>
      </c>
      <c r="E296" s="124">
        <v>303.59999999999991</v>
      </c>
      <c r="F296" s="124">
        <v>299.74999999999994</v>
      </c>
      <c r="G296" s="124">
        <v>295.09999999999991</v>
      </c>
      <c r="H296" s="124">
        <v>312.09999999999991</v>
      </c>
      <c r="I296" s="124">
        <v>316.74999999999989</v>
      </c>
      <c r="J296" s="124">
        <v>320.59999999999991</v>
      </c>
      <c r="K296" s="123">
        <v>312.89999999999998</v>
      </c>
      <c r="L296" s="123">
        <v>304.39999999999998</v>
      </c>
      <c r="M296" s="123">
        <v>17.01755</v>
      </c>
    </row>
    <row r="297" spans="1:13">
      <c r="A297" s="65">
        <v>287</v>
      </c>
      <c r="B297" s="123" t="s">
        <v>1355</v>
      </c>
      <c r="C297" s="126">
        <v>44.65</v>
      </c>
      <c r="D297" s="124">
        <v>44.949999999999996</v>
      </c>
      <c r="E297" s="124">
        <v>44.099999999999994</v>
      </c>
      <c r="F297" s="124">
        <v>43.55</v>
      </c>
      <c r="G297" s="124">
        <v>42.699999999999996</v>
      </c>
      <c r="H297" s="124">
        <v>45.499999999999993</v>
      </c>
      <c r="I297" s="124">
        <v>46.35</v>
      </c>
      <c r="J297" s="124">
        <v>46.899999999999991</v>
      </c>
      <c r="K297" s="123">
        <v>45.8</v>
      </c>
      <c r="L297" s="123">
        <v>44.4</v>
      </c>
      <c r="M297" s="123">
        <v>25.58334</v>
      </c>
    </row>
    <row r="298" spans="1:13">
      <c r="A298" s="65">
        <v>288</v>
      </c>
      <c r="B298" s="123" t="s">
        <v>115</v>
      </c>
      <c r="C298" s="126">
        <v>9278.2000000000007</v>
      </c>
      <c r="D298" s="124">
        <v>9337.7333333333336</v>
      </c>
      <c r="E298" s="124">
        <v>9190.4666666666672</v>
      </c>
      <c r="F298" s="124">
        <v>9102.7333333333336</v>
      </c>
      <c r="G298" s="124">
        <v>8955.4666666666672</v>
      </c>
      <c r="H298" s="124">
        <v>9425.4666666666672</v>
      </c>
      <c r="I298" s="124">
        <v>9572.7333333333336</v>
      </c>
      <c r="J298" s="124">
        <v>9660.4666666666672</v>
      </c>
      <c r="K298" s="123">
        <v>9485</v>
      </c>
      <c r="L298" s="123">
        <v>9250</v>
      </c>
      <c r="M298" s="123">
        <v>7.0522400000000003</v>
      </c>
    </row>
    <row r="299" spans="1:13">
      <c r="A299" s="65">
        <v>289</v>
      </c>
      <c r="B299" s="123" t="s">
        <v>2229</v>
      </c>
      <c r="C299" s="126">
        <v>116.1</v>
      </c>
      <c r="D299" s="124">
        <v>115.55</v>
      </c>
      <c r="E299" s="124">
        <v>111.5</v>
      </c>
      <c r="F299" s="124">
        <v>106.9</v>
      </c>
      <c r="G299" s="124">
        <v>102.85000000000001</v>
      </c>
      <c r="H299" s="124">
        <v>120.14999999999999</v>
      </c>
      <c r="I299" s="124">
        <v>124.19999999999997</v>
      </c>
      <c r="J299" s="124">
        <v>128.79999999999998</v>
      </c>
      <c r="K299" s="123">
        <v>119.6</v>
      </c>
      <c r="L299" s="123">
        <v>110.95</v>
      </c>
      <c r="M299" s="123">
        <v>6.2599299999999998</v>
      </c>
    </row>
    <row r="300" spans="1:13">
      <c r="A300" s="65">
        <v>290</v>
      </c>
      <c r="B300" s="123" t="s">
        <v>357</v>
      </c>
      <c r="C300" s="126">
        <v>3367.55</v>
      </c>
      <c r="D300" s="124">
        <v>3401.1</v>
      </c>
      <c r="E300" s="124">
        <v>3322.25</v>
      </c>
      <c r="F300" s="124">
        <v>3276.9500000000003</v>
      </c>
      <c r="G300" s="124">
        <v>3198.1000000000004</v>
      </c>
      <c r="H300" s="124">
        <v>3446.3999999999996</v>
      </c>
      <c r="I300" s="124">
        <v>3525.2499999999991</v>
      </c>
      <c r="J300" s="124">
        <v>3570.5499999999993</v>
      </c>
      <c r="K300" s="123">
        <v>3479.95</v>
      </c>
      <c r="L300" s="123">
        <v>3355.8</v>
      </c>
      <c r="M300" s="123">
        <v>10.141</v>
      </c>
    </row>
    <row r="301" spans="1:13">
      <c r="A301" s="65">
        <v>291</v>
      </c>
      <c r="B301" s="123" t="s">
        <v>116</v>
      </c>
      <c r="C301" s="126">
        <v>177.7</v>
      </c>
      <c r="D301" s="124">
        <v>178.53333333333333</v>
      </c>
      <c r="E301" s="124">
        <v>175.81666666666666</v>
      </c>
      <c r="F301" s="124">
        <v>173.93333333333334</v>
      </c>
      <c r="G301" s="124">
        <v>171.21666666666667</v>
      </c>
      <c r="H301" s="124">
        <v>180.41666666666666</v>
      </c>
      <c r="I301" s="124">
        <v>183.1333333333333</v>
      </c>
      <c r="J301" s="124">
        <v>185.01666666666665</v>
      </c>
      <c r="K301" s="123">
        <v>181.25</v>
      </c>
      <c r="L301" s="123">
        <v>176.65</v>
      </c>
      <c r="M301" s="123">
        <v>1.9128099999999999</v>
      </c>
    </row>
    <row r="302" spans="1:13">
      <c r="A302" s="65">
        <v>292</v>
      </c>
      <c r="B302" s="123" t="s">
        <v>1379</v>
      </c>
      <c r="C302" s="126">
        <v>1523.3</v>
      </c>
      <c r="D302" s="124">
        <v>1514.4166666666667</v>
      </c>
      <c r="E302" s="124">
        <v>1488.8833333333334</v>
      </c>
      <c r="F302" s="124">
        <v>1454.4666666666667</v>
      </c>
      <c r="G302" s="124">
        <v>1428.9333333333334</v>
      </c>
      <c r="H302" s="124">
        <v>1548.8333333333335</v>
      </c>
      <c r="I302" s="124">
        <v>1574.3666666666668</v>
      </c>
      <c r="J302" s="124">
        <v>1608.7833333333335</v>
      </c>
      <c r="K302" s="123">
        <v>1539.95</v>
      </c>
      <c r="L302" s="123">
        <v>1480</v>
      </c>
      <c r="M302" s="123">
        <v>0.32349</v>
      </c>
    </row>
    <row r="303" spans="1:13">
      <c r="A303" s="65">
        <v>293</v>
      </c>
      <c r="B303" s="123" t="s">
        <v>2201</v>
      </c>
      <c r="C303" s="126">
        <v>1036.55</v>
      </c>
      <c r="D303" s="124">
        <v>1041.7</v>
      </c>
      <c r="E303" s="124">
        <v>1024.8500000000001</v>
      </c>
      <c r="F303" s="124">
        <v>1013.1500000000001</v>
      </c>
      <c r="G303" s="124">
        <v>996.30000000000018</v>
      </c>
      <c r="H303" s="124">
        <v>1053.4000000000001</v>
      </c>
      <c r="I303" s="124">
        <v>1070.25</v>
      </c>
      <c r="J303" s="124">
        <v>1081.95</v>
      </c>
      <c r="K303" s="123">
        <v>1058.55</v>
      </c>
      <c r="L303" s="123">
        <v>1030</v>
      </c>
      <c r="M303" s="123">
        <v>3.09612</v>
      </c>
    </row>
    <row r="304" spans="1:13">
      <c r="A304" s="65">
        <v>294</v>
      </c>
      <c r="B304" s="123" t="s">
        <v>1382</v>
      </c>
      <c r="C304" s="126">
        <v>365.85</v>
      </c>
      <c r="D304" s="124">
        <v>366.95</v>
      </c>
      <c r="E304" s="124">
        <v>361.9</v>
      </c>
      <c r="F304" s="124">
        <v>357.95</v>
      </c>
      <c r="G304" s="124">
        <v>352.9</v>
      </c>
      <c r="H304" s="124">
        <v>370.9</v>
      </c>
      <c r="I304" s="124">
        <v>375.95000000000005</v>
      </c>
      <c r="J304" s="124">
        <v>379.9</v>
      </c>
      <c r="K304" s="123">
        <v>372</v>
      </c>
      <c r="L304" s="123">
        <v>363</v>
      </c>
      <c r="M304" s="123">
        <v>0.21542</v>
      </c>
    </row>
    <row r="305" spans="1:13">
      <c r="A305" s="65">
        <v>295</v>
      </c>
      <c r="B305" s="123" t="s">
        <v>1384</v>
      </c>
      <c r="C305" s="126">
        <v>210.9</v>
      </c>
      <c r="D305" s="124">
        <v>211.03333333333333</v>
      </c>
      <c r="E305" s="124">
        <v>208.16666666666666</v>
      </c>
      <c r="F305" s="124">
        <v>205.43333333333334</v>
      </c>
      <c r="G305" s="124">
        <v>202.56666666666666</v>
      </c>
      <c r="H305" s="124">
        <v>213.76666666666665</v>
      </c>
      <c r="I305" s="124">
        <v>216.63333333333333</v>
      </c>
      <c r="J305" s="124">
        <v>219.36666666666665</v>
      </c>
      <c r="K305" s="123">
        <v>213.9</v>
      </c>
      <c r="L305" s="123">
        <v>208.3</v>
      </c>
      <c r="M305" s="123">
        <v>1.99091</v>
      </c>
    </row>
    <row r="306" spans="1:13">
      <c r="A306" s="65">
        <v>296</v>
      </c>
      <c r="B306" s="123" t="s">
        <v>1386</v>
      </c>
      <c r="C306" s="126">
        <v>1323.4</v>
      </c>
      <c r="D306" s="124">
        <v>1330.4666666666667</v>
      </c>
      <c r="E306" s="124">
        <v>1302.9333333333334</v>
      </c>
      <c r="F306" s="124">
        <v>1282.4666666666667</v>
      </c>
      <c r="G306" s="124">
        <v>1254.9333333333334</v>
      </c>
      <c r="H306" s="124">
        <v>1350.9333333333334</v>
      </c>
      <c r="I306" s="124">
        <v>1378.4666666666667</v>
      </c>
      <c r="J306" s="124">
        <v>1398.9333333333334</v>
      </c>
      <c r="K306" s="123">
        <v>1358</v>
      </c>
      <c r="L306" s="123">
        <v>1310</v>
      </c>
      <c r="M306" s="123">
        <v>1.6377299999999999</v>
      </c>
    </row>
    <row r="307" spans="1:13">
      <c r="A307" s="65">
        <v>297</v>
      </c>
      <c r="B307" s="123" t="s">
        <v>117</v>
      </c>
      <c r="C307" s="126">
        <v>749.55</v>
      </c>
      <c r="D307" s="124">
        <v>755.6</v>
      </c>
      <c r="E307" s="124">
        <v>740.95</v>
      </c>
      <c r="F307" s="124">
        <v>732.35</v>
      </c>
      <c r="G307" s="124">
        <v>717.7</v>
      </c>
      <c r="H307" s="124">
        <v>764.2</v>
      </c>
      <c r="I307" s="124">
        <v>778.84999999999991</v>
      </c>
      <c r="J307" s="124">
        <v>787.45</v>
      </c>
      <c r="K307" s="123">
        <v>770.25</v>
      </c>
      <c r="L307" s="123">
        <v>747</v>
      </c>
      <c r="M307" s="123">
        <v>18.00526</v>
      </c>
    </row>
    <row r="308" spans="1:13">
      <c r="A308" s="65">
        <v>298</v>
      </c>
      <c r="B308" s="123" t="s">
        <v>1394</v>
      </c>
      <c r="C308" s="126">
        <v>62.65</v>
      </c>
      <c r="D308" s="124">
        <v>62.95000000000001</v>
      </c>
      <c r="E308" s="124">
        <v>62.15000000000002</v>
      </c>
      <c r="F308" s="124">
        <v>61.650000000000013</v>
      </c>
      <c r="G308" s="124">
        <v>60.850000000000023</v>
      </c>
      <c r="H308" s="124">
        <v>63.450000000000017</v>
      </c>
      <c r="I308" s="124">
        <v>64.250000000000014</v>
      </c>
      <c r="J308" s="124">
        <v>64.750000000000014</v>
      </c>
      <c r="K308" s="123">
        <v>63.75</v>
      </c>
      <c r="L308" s="123">
        <v>62.45</v>
      </c>
      <c r="M308" s="123">
        <v>10.8977</v>
      </c>
    </row>
    <row r="309" spans="1:13">
      <c r="A309" s="65">
        <v>299</v>
      </c>
      <c r="B309" s="123" t="s">
        <v>1398</v>
      </c>
      <c r="C309" s="126">
        <v>238.55</v>
      </c>
      <c r="D309" s="124">
        <v>240.5</v>
      </c>
      <c r="E309" s="124">
        <v>233.55</v>
      </c>
      <c r="F309" s="124">
        <v>228.55</v>
      </c>
      <c r="G309" s="124">
        <v>221.60000000000002</v>
      </c>
      <c r="H309" s="124">
        <v>245.5</v>
      </c>
      <c r="I309" s="124">
        <v>252.45</v>
      </c>
      <c r="J309" s="124">
        <v>257.45</v>
      </c>
      <c r="K309" s="123">
        <v>247.45</v>
      </c>
      <c r="L309" s="123">
        <v>235.5</v>
      </c>
      <c r="M309" s="123">
        <v>3.7128999999999999</v>
      </c>
    </row>
    <row r="310" spans="1:13">
      <c r="A310" s="65">
        <v>300</v>
      </c>
      <c r="B310" s="123" t="s">
        <v>1404</v>
      </c>
      <c r="C310" s="126">
        <v>2555.6</v>
      </c>
      <c r="D310" s="124">
        <v>2568.6666666666665</v>
      </c>
      <c r="E310" s="124">
        <v>2526.9333333333329</v>
      </c>
      <c r="F310" s="124">
        <v>2498.2666666666664</v>
      </c>
      <c r="G310" s="124">
        <v>2456.5333333333328</v>
      </c>
      <c r="H310" s="124">
        <v>2597.333333333333</v>
      </c>
      <c r="I310" s="124">
        <v>2639.0666666666666</v>
      </c>
      <c r="J310" s="124">
        <v>2667.7333333333331</v>
      </c>
      <c r="K310" s="123">
        <v>2610.4</v>
      </c>
      <c r="L310" s="123">
        <v>2540</v>
      </c>
      <c r="M310" s="123">
        <v>0.18156</v>
      </c>
    </row>
    <row r="311" spans="1:13">
      <c r="A311" s="65">
        <v>301</v>
      </c>
      <c r="B311" s="123" t="s">
        <v>118</v>
      </c>
      <c r="C311" s="126">
        <v>370.15</v>
      </c>
      <c r="D311" s="124">
        <v>374.7</v>
      </c>
      <c r="E311" s="124">
        <v>363.45</v>
      </c>
      <c r="F311" s="124">
        <v>356.75</v>
      </c>
      <c r="G311" s="124">
        <v>345.5</v>
      </c>
      <c r="H311" s="124">
        <v>381.4</v>
      </c>
      <c r="I311" s="124">
        <v>392.65</v>
      </c>
      <c r="J311" s="124">
        <v>399.34999999999997</v>
      </c>
      <c r="K311" s="123">
        <v>385.95</v>
      </c>
      <c r="L311" s="123">
        <v>368</v>
      </c>
      <c r="M311" s="123">
        <v>46.86177</v>
      </c>
    </row>
    <row r="312" spans="1:13">
      <c r="A312" s="65">
        <v>302</v>
      </c>
      <c r="B312" s="123" t="s">
        <v>1413</v>
      </c>
      <c r="C312" s="126">
        <v>1357.1</v>
      </c>
      <c r="D312" s="124">
        <v>1372.7833333333335</v>
      </c>
      <c r="E312" s="124">
        <v>1320.616666666667</v>
      </c>
      <c r="F312" s="124">
        <v>1284.1333333333334</v>
      </c>
      <c r="G312" s="124">
        <v>1231.9666666666669</v>
      </c>
      <c r="H312" s="124">
        <v>1409.2666666666671</v>
      </c>
      <c r="I312" s="124">
        <v>1461.4333333333336</v>
      </c>
      <c r="J312" s="124">
        <v>1497.9166666666672</v>
      </c>
      <c r="K312" s="123">
        <v>1424.95</v>
      </c>
      <c r="L312" s="123">
        <v>1336.3</v>
      </c>
      <c r="M312" s="123">
        <v>1.9123300000000001</v>
      </c>
    </row>
    <row r="313" spans="1:13">
      <c r="A313" s="65">
        <v>303</v>
      </c>
      <c r="B313" s="123" t="s">
        <v>206</v>
      </c>
      <c r="C313" s="126">
        <v>823.8</v>
      </c>
      <c r="D313" s="124">
        <v>819.33333333333337</v>
      </c>
      <c r="E313" s="124">
        <v>799.4666666666667</v>
      </c>
      <c r="F313" s="124">
        <v>775.13333333333333</v>
      </c>
      <c r="G313" s="124">
        <v>755.26666666666665</v>
      </c>
      <c r="H313" s="124">
        <v>843.66666666666674</v>
      </c>
      <c r="I313" s="124">
        <v>863.5333333333333</v>
      </c>
      <c r="J313" s="124">
        <v>887.86666666666679</v>
      </c>
      <c r="K313" s="123">
        <v>839.2</v>
      </c>
      <c r="L313" s="123">
        <v>795</v>
      </c>
      <c r="M313" s="123">
        <v>5.5131100000000002</v>
      </c>
    </row>
    <row r="314" spans="1:13">
      <c r="A314" s="65">
        <v>304</v>
      </c>
      <c r="B314" s="123" t="s">
        <v>119</v>
      </c>
      <c r="C314" s="126">
        <v>67543.649999999994</v>
      </c>
      <c r="D314" s="124">
        <v>68013.049999999988</v>
      </c>
      <c r="E314" s="124">
        <v>66586.14999999998</v>
      </c>
      <c r="F314" s="124">
        <v>65628.649999999994</v>
      </c>
      <c r="G314" s="124">
        <v>64201.749999999985</v>
      </c>
      <c r="H314" s="124">
        <v>68970.549999999974</v>
      </c>
      <c r="I314" s="124">
        <v>70397.45</v>
      </c>
      <c r="J314" s="124">
        <v>71354.949999999968</v>
      </c>
      <c r="K314" s="123">
        <v>69439.95</v>
      </c>
      <c r="L314" s="123">
        <v>67055.55</v>
      </c>
      <c r="M314" s="123">
        <v>7.1569999999999995E-2</v>
      </c>
    </row>
    <row r="315" spans="1:13">
      <c r="A315" s="65">
        <v>305</v>
      </c>
      <c r="B315" s="123" t="s">
        <v>1419</v>
      </c>
      <c r="C315" s="126">
        <v>127.55</v>
      </c>
      <c r="D315" s="124">
        <v>128.83333333333334</v>
      </c>
      <c r="E315" s="124">
        <v>125.16666666666669</v>
      </c>
      <c r="F315" s="124">
        <v>122.78333333333335</v>
      </c>
      <c r="G315" s="124">
        <v>119.11666666666669</v>
      </c>
      <c r="H315" s="124">
        <v>131.2166666666667</v>
      </c>
      <c r="I315" s="124">
        <v>134.88333333333338</v>
      </c>
      <c r="J315" s="124">
        <v>137.26666666666668</v>
      </c>
      <c r="K315" s="123">
        <v>132.5</v>
      </c>
      <c r="L315" s="123">
        <v>126.45</v>
      </c>
      <c r="M315" s="123">
        <v>23.682400000000001</v>
      </c>
    </row>
    <row r="316" spans="1:13">
      <c r="A316" s="65">
        <v>306</v>
      </c>
      <c r="B316" s="123" t="s">
        <v>1421</v>
      </c>
      <c r="C316" s="126">
        <v>25.5</v>
      </c>
      <c r="D316" s="124">
        <v>25.433333333333334</v>
      </c>
      <c r="E316" s="124">
        <v>24.816666666666666</v>
      </c>
      <c r="F316" s="124">
        <v>24.133333333333333</v>
      </c>
      <c r="G316" s="124">
        <v>23.516666666666666</v>
      </c>
      <c r="H316" s="124">
        <v>26.116666666666667</v>
      </c>
      <c r="I316" s="124">
        <v>26.733333333333334</v>
      </c>
      <c r="J316" s="124">
        <v>27.416666666666668</v>
      </c>
      <c r="K316" s="123">
        <v>26.05</v>
      </c>
      <c r="L316" s="123">
        <v>24.75</v>
      </c>
      <c r="M316" s="123">
        <v>17.76071</v>
      </c>
    </row>
    <row r="317" spans="1:13">
      <c r="A317" s="65">
        <v>307</v>
      </c>
      <c r="B317" s="123" t="s">
        <v>1435</v>
      </c>
      <c r="C317" s="126">
        <v>425.95</v>
      </c>
      <c r="D317" s="124">
        <v>428.68333333333339</v>
      </c>
      <c r="E317" s="124">
        <v>421.36666666666679</v>
      </c>
      <c r="F317" s="124">
        <v>416.78333333333342</v>
      </c>
      <c r="G317" s="124">
        <v>409.46666666666681</v>
      </c>
      <c r="H317" s="124">
        <v>433.26666666666677</v>
      </c>
      <c r="I317" s="124">
        <v>440.58333333333337</v>
      </c>
      <c r="J317" s="124">
        <v>445.16666666666674</v>
      </c>
      <c r="K317" s="123">
        <v>436</v>
      </c>
      <c r="L317" s="123">
        <v>424.1</v>
      </c>
      <c r="M317" s="123">
        <v>8.8422800000000006</v>
      </c>
    </row>
    <row r="318" spans="1:13">
      <c r="A318" s="65">
        <v>308</v>
      </c>
      <c r="B318" s="123" t="s">
        <v>386</v>
      </c>
      <c r="C318" s="126">
        <v>998.5</v>
      </c>
      <c r="D318" s="124">
        <v>995.75</v>
      </c>
      <c r="E318" s="124">
        <v>991.75</v>
      </c>
      <c r="F318" s="124">
        <v>985</v>
      </c>
      <c r="G318" s="124">
        <v>981</v>
      </c>
      <c r="H318" s="124">
        <v>1002.5</v>
      </c>
      <c r="I318" s="124">
        <v>1006.5</v>
      </c>
      <c r="J318" s="124">
        <v>1013.25</v>
      </c>
      <c r="K318" s="123">
        <v>999.75</v>
      </c>
      <c r="L318" s="123">
        <v>989</v>
      </c>
      <c r="M318" s="123">
        <v>1.75383</v>
      </c>
    </row>
    <row r="319" spans="1:13">
      <c r="A319" s="65">
        <v>309</v>
      </c>
      <c r="B319" s="123" t="s">
        <v>1452</v>
      </c>
      <c r="C319" s="126">
        <v>76.900000000000006</v>
      </c>
      <c r="D319" s="124">
        <v>76.966666666666683</v>
      </c>
      <c r="E319" s="124">
        <v>75.983333333333363</v>
      </c>
      <c r="F319" s="124">
        <v>75.066666666666677</v>
      </c>
      <c r="G319" s="124">
        <v>74.083333333333357</v>
      </c>
      <c r="H319" s="124">
        <v>77.883333333333368</v>
      </c>
      <c r="I319" s="124">
        <v>78.866666666666688</v>
      </c>
      <c r="J319" s="124">
        <v>79.783333333333374</v>
      </c>
      <c r="K319" s="123">
        <v>77.95</v>
      </c>
      <c r="L319" s="123">
        <v>76.05</v>
      </c>
      <c r="M319" s="123">
        <v>100.8891</v>
      </c>
    </row>
    <row r="320" spans="1:13">
      <c r="A320" s="65">
        <v>310</v>
      </c>
      <c r="B320" s="123" t="s">
        <v>1454</v>
      </c>
      <c r="C320" s="126">
        <v>1390.75</v>
      </c>
      <c r="D320" s="124">
        <v>1386.95</v>
      </c>
      <c r="E320" s="124">
        <v>1373.8500000000001</v>
      </c>
      <c r="F320" s="124">
        <v>1356.95</v>
      </c>
      <c r="G320" s="124">
        <v>1343.8500000000001</v>
      </c>
      <c r="H320" s="124">
        <v>1403.8500000000001</v>
      </c>
      <c r="I320" s="124">
        <v>1416.95</v>
      </c>
      <c r="J320" s="124">
        <v>1433.8500000000001</v>
      </c>
      <c r="K320" s="123">
        <v>1400.05</v>
      </c>
      <c r="L320" s="123">
        <v>1370.05</v>
      </c>
      <c r="M320" s="123">
        <v>0.36360999999999999</v>
      </c>
    </row>
    <row r="321" spans="1:13">
      <c r="A321" s="65">
        <v>311</v>
      </c>
      <c r="B321" s="123" t="s">
        <v>1456</v>
      </c>
      <c r="C321" s="126">
        <v>826.65</v>
      </c>
      <c r="D321" s="124">
        <v>826.93333333333339</v>
      </c>
      <c r="E321" s="124">
        <v>819.16666666666674</v>
      </c>
      <c r="F321" s="124">
        <v>811.68333333333339</v>
      </c>
      <c r="G321" s="124">
        <v>803.91666666666674</v>
      </c>
      <c r="H321" s="124">
        <v>834.41666666666674</v>
      </c>
      <c r="I321" s="124">
        <v>842.18333333333339</v>
      </c>
      <c r="J321" s="124">
        <v>849.66666666666674</v>
      </c>
      <c r="K321" s="123">
        <v>834.7</v>
      </c>
      <c r="L321" s="123">
        <v>819.45</v>
      </c>
      <c r="M321" s="123">
        <v>0.11785</v>
      </c>
    </row>
    <row r="322" spans="1:13">
      <c r="A322" s="65">
        <v>312</v>
      </c>
      <c r="B322" s="123" t="s">
        <v>1457</v>
      </c>
      <c r="C322" s="126">
        <v>190.85</v>
      </c>
      <c r="D322" s="124">
        <v>192.43333333333331</v>
      </c>
      <c r="E322" s="124">
        <v>188.41666666666663</v>
      </c>
      <c r="F322" s="124">
        <v>185.98333333333332</v>
      </c>
      <c r="G322" s="124">
        <v>181.96666666666664</v>
      </c>
      <c r="H322" s="124">
        <v>194.86666666666662</v>
      </c>
      <c r="I322" s="124">
        <v>198.88333333333333</v>
      </c>
      <c r="J322" s="124">
        <v>201.31666666666661</v>
      </c>
      <c r="K322" s="123">
        <v>196.45</v>
      </c>
      <c r="L322" s="123">
        <v>190</v>
      </c>
      <c r="M322" s="123">
        <v>2.6284700000000001</v>
      </c>
    </row>
    <row r="323" spans="1:13">
      <c r="A323" s="65">
        <v>313</v>
      </c>
      <c r="B323" s="123" t="s">
        <v>1459</v>
      </c>
      <c r="C323" s="126">
        <v>147.75</v>
      </c>
      <c r="D323" s="124">
        <v>147.71666666666667</v>
      </c>
      <c r="E323" s="124">
        <v>141.73333333333335</v>
      </c>
      <c r="F323" s="124">
        <v>135.71666666666667</v>
      </c>
      <c r="G323" s="124">
        <v>129.73333333333335</v>
      </c>
      <c r="H323" s="124">
        <v>153.73333333333335</v>
      </c>
      <c r="I323" s="124">
        <v>159.71666666666664</v>
      </c>
      <c r="J323" s="124">
        <v>165.73333333333335</v>
      </c>
      <c r="K323" s="123">
        <v>153.69999999999999</v>
      </c>
      <c r="L323" s="123">
        <v>141.69999999999999</v>
      </c>
      <c r="M323" s="123">
        <v>2.3982899999999998</v>
      </c>
    </row>
    <row r="324" spans="1:13">
      <c r="A324" s="65">
        <v>314</v>
      </c>
      <c r="B324" s="123" t="s">
        <v>379</v>
      </c>
      <c r="C324" s="126">
        <v>234.95</v>
      </c>
      <c r="D324" s="124">
        <v>236.46666666666667</v>
      </c>
      <c r="E324" s="124">
        <v>232.48333333333335</v>
      </c>
      <c r="F324" s="124">
        <v>230.01666666666668</v>
      </c>
      <c r="G324" s="124">
        <v>226.03333333333336</v>
      </c>
      <c r="H324" s="124">
        <v>238.93333333333334</v>
      </c>
      <c r="I324" s="124">
        <v>242.91666666666663</v>
      </c>
      <c r="J324" s="124">
        <v>245.38333333333333</v>
      </c>
      <c r="K324" s="123">
        <v>240.45</v>
      </c>
      <c r="L324" s="123">
        <v>234</v>
      </c>
      <c r="M324" s="123">
        <v>21.003029999999999</v>
      </c>
    </row>
    <row r="325" spans="1:13">
      <c r="A325" s="65">
        <v>315</v>
      </c>
      <c r="B325" s="123" t="s">
        <v>1462</v>
      </c>
      <c r="C325" s="126">
        <v>162.1</v>
      </c>
      <c r="D325" s="124">
        <v>163.83333333333334</v>
      </c>
      <c r="E325" s="124">
        <v>159.26666666666668</v>
      </c>
      <c r="F325" s="124">
        <v>156.43333333333334</v>
      </c>
      <c r="G325" s="124">
        <v>151.86666666666667</v>
      </c>
      <c r="H325" s="124">
        <v>166.66666666666669</v>
      </c>
      <c r="I325" s="124">
        <v>171.23333333333335</v>
      </c>
      <c r="J325" s="124">
        <v>174.06666666666669</v>
      </c>
      <c r="K325" s="123">
        <v>168.4</v>
      </c>
      <c r="L325" s="123">
        <v>161</v>
      </c>
      <c r="M325" s="123">
        <v>2.5981700000000001</v>
      </c>
    </row>
    <row r="326" spans="1:13">
      <c r="A326" s="65">
        <v>316</v>
      </c>
      <c r="B326" s="123" t="s">
        <v>243</v>
      </c>
      <c r="C326" s="126">
        <v>127.9</v>
      </c>
      <c r="D326" s="124">
        <v>128.83333333333334</v>
      </c>
      <c r="E326" s="124">
        <v>125.2166666666667</v>
      </c>
      <c r="F326" s="124">
        <v>122.53333333333336</v>
      </c>
      <c r="G326" s="124">
        <v>118.91666666666671</v>
      </c>
      <c r="H326" s="124">
        <v>131.51666666666668</v>
      </c>
      <c r="I326" s="124">
        <v>135.1333333333333</v>
      </c>
      <c r="J326" s="124">
        <v>137.81666666666666</v>
      </c>
      <c r="K326" s="123">
        <v>132.44999999999999</v>
      </c>
      <c r="L326" s="123">
        <v>126.15</v>
      </c>
      <c r="M326" s="123">
        <v>122.86533</v>
      </c>
    </row>
    <row r="327" spans="1:13">
      <c r="A327" s="65">
        <v>317</v>
      </c>
      <c r="B327" s="123" t="s">
        <v>1475</v>
      </c>
      <c r="C327" s="126">
        <v>52.85</v>
      </c>
      <c r="D327" s="124">
        <v>53.583333333333336</v>
      </c>
      <c r="E327" s="124">
        <v>52.016666666666673</v>
      </c>
      <c r="F327" s="124">
        <v>51.183333333333337</v>
      </c>
      <c r="G327" s="124">
        <v>49.616666666666674</v>
      </c>
      <c r="H327" s="124">
        <v>54.416666666666671</v>
      </c>
      <c r="I327" s="124">
        <v>55.983333333333334</v>
      </c>
      <c r="J327" s="124">
        <v>56.81666666666667</v>
      </c>
      <c r="K327" s="123">
        <v>55.15</v>
      </c>
      <c r="L327" s="123">
        <v>52.75</v>
      </c>
      <c r="M327" s="123">
        <v>10.8331</v>
      </c>
    </row>
    <row r="328" spans="1:13">
      <c r="A328" s="65">
        <v>318</v>
      </c>
      <c r="B328" s="123" t="s">
        <v>1482</v>
      </c>
      <c r="C328" s="126">
        <v>289.60000000000002</v>
      </c>
      <c r="D328" s="124">
        <v>288.7</v>
      </c>
      <c r="E328" s="124">
        <v>287.39999999999998</v>
      </c>
      <c r="F328" s="124">
        <v>285.2</v>
      </c>
      <c r="G328" s="124">
        <v>283.89999999999998</v>
      </c>
      <c r="H328" s="124">
        <v>290.89999999999998</v>
      </c>
      <c r="I328" s="124">
        <v>292.20000000000005</v>
      </c>
      <c r="J328" s="124">
        <v>294.39999999999998</v>
      </c>
      <c r="K328" s="123">
        <v>290</v>
      </c>
      <c r="L328" s="123">
        <v>286.5</v>
      </c>
      <c r="M328" s="123">
        <v>0.21623999999999999</v>
      </c>
    </row>
    <row r="329" spans="1:13">
      <c r="A329" s="65">
        <v>319</v>
      </c>
      <c r="B329" s="123" t="s">
        <v>120</v>
      </c>
      <c r="C329" s="126">
        <v>29.7</v>
      </c>
      <c r="D329" s="124">
        <v>29.783333333333331</v>
      </c>
      <c r="E329" s="124">
        <v>29.466666666666661</v>
      </c>
      <c r="F329" s="124">
        <v>29.233333333333331</v>
      </c>
      <c r="G329" s="124">
        <v>28.916666666666661</v>
      </c>
      <c r="H329" s="124">
        <v>30.016666666666662</v>
      </c>
      <c r="I329" s="124">
        <v>30.333333333333332</v>
      </c>
      <c r="J329" s="124">
        <v>30.566666666666663</v>
      </c>
      <c r="K329" s="123">
        <v>30.1</v>
      </c>
      <c r="L329" s="123">
        <v>29.55</v>
      </c>
      <c r="M329" s="123">
        <v>452.17746</v>
      </c>
    </row>
    <row r="330" spans="1:13">
      <c r="A330" s="65">
        <v>320</v>
      </c>
      <c r="B330" s="123" t="s">
        <v>1491</v>
      </c>
      <c r="C330" s="126">
        <v>914.1</v>
      </c>
      <c r="D330" s="124">
        <v>894.94999999999993</v>
      </c>
      <c r="E330" s="124">
        <v>861.14999999999986</v>
      </c>
      <c r="F330" s="124">
        <v>808.19999999999993</v>
      </c>
      <c r="G330" s="124">
        <v>774.39999999999986</v>
      </c>
      <c r="H330" s="124">
        <v>947.89999999999986</v>
      </c>
      <c r="I330" s="124">
        <v>981.69999999999982</v>
      </c>
      <c r="J330" s="124">
        <v>1034.6499999999999</v>
      </c>
      <c r="K330" s="123">
        <v>928.75</v>
      </c>
      <c r="L330" s="123">
        <v>842</v>
      </c>
      <c r="M330" s="123">
        <v>46.624310000000001</v>
      </c>
    </row>
    <row r="331" spans="1:13">
      <c r="A331" s="65">
        <v>321</v>
      </c>
      <c r="B331" s="123" t="s">
        <v>1495</v>
      </c>
      <c r="C331" s="126">
        <v>1947.15</v>
      </c>
      <c r="D331" s="124">
        <v>1944.25</v>
      </c>
      <c r="E331" s="124">
        <v>1908.5</v>
      </c>
      <c r="F331" s="124">
        <v>1869.85</v>
      </c>
      <c r="G331" s="124">
        <v>1834.1</v>
      </c>
      <c r="H331" s="124">
        <v>1982.9</v>
      </c>
      <c r="I331" s="124">
        <v>2018.65</v>
      </c>
      <c r="J331" s="124">
        <v>2057.3000000000002</v>
      </c>
      <c r="K331" s="123">
        <v>1980</v>
      </c>
      <c r="L331" s="123">
        <v>1905.6</v>
      </c>
      <c r="M331" s="123">
        <v>0.86619999999999997</v>
      </c>
    </row>
    <row r="332" spans="1:13">
      <c r="A332" s="65">
        <v>322</v>
      </c>
      <c r="B332" s="123" t="s">
        <v>2237</v>
      </c>
      <c r="C332" s="126">
        <v>103.5</v>
      </c>
      <c r="D332" s="124">
        <v>104.7</v>
      </c>
      <c r="E332" s="124">
        <v>101.5</v>
      </c>
      <c r="F332" s="124">
        <v>99.5</v>
      </c>
      <c r="G332" s="124">
        <v>96.3</v>
      </c>
      <c r="H332" s="124">
        <v>106.7</v>
      </c>
      <c r="I332" s="124">
        <v>109.90000000000002</v>
      </c>
      <c r="J332" s="124">
        <v>111.9</v>
      </c>
      <c r="K332" s="123">
        <v>107.9</v>
      </c>
      <c r="L332" s="123">
        <v>102.7</v>
      </c>
      <c r="M332" s="123">
        <v>41.672640000000001</v>
      </c>
    </row>
    <row r="333" spans="1:13">
      <c r="A333" s="65">
        <v>323</v>
      </c>
      <c r="B333" s="123" t="s">
        <v>121</v>
      </c>
      <c r="C333" s="126">
        <v>143.69999999999999</v>
      </c>
      <c r="D333" s="124">
        <v>144.5</v>
      </c>
      <c r="E333" s="124">
        <v>141.75</v>
      </c>
      <c r="F333" s="124">
        <v>139.80000000000001</v>
      </c>
      <c r="G333" s="124">
        <v>137.05000000000001</v>
      </c>
      <c r="H333" s="124">
        <v>146.44999999999999</v>
      </c>
      <c r="I333" s="124">
        <v>149.19999999999999</v>
      </c>
      <c r="J333" s="124">
        <v>151.14999999999998</v>
      </c>
      <c r="K333" s="123">
        <v>147.25</v>
      </c>
      <c r="L333" s="123">
        <v>142.55000000000001</v>
      </c>
      <c r="M333" s="123">
        <v>145.78695999999999</v>
      </c>
    </row>
    <row r="334" spans="1:13">
      <c r="A334" s="65">
        <v>324</v>
      </c>
      <c r="B334" s="123" t="s">
        <v>122</v>
      </c>
      <c r="C334" s="126">
        <v>171.95</v>
      </c>
      <c r="D334" s="124">
        <v>172.95000000000002</v>
      </c>
      <c r="E334" s="124">
        <v>170.40000000000003</v>
      </c>
      <c r="F334" s="124">
        <v>168.85000000000002</v>
      </c>
      <c r="G334" s="124">
        <v>166.30000000000004</v>
      </c>
      <c r="H334" s="124">
        <v>174.50000000000003</v>
      </c>
      <c r="I334" s="124">
        <v>177.05000000000004</v>
      </c>
      <c r="J334" s="124">
        <v>178.60000000000002</v>
      </c>
      <c r="K334" s="123">
        <v>175.5</v>
      </c>
      <c r="L334" s="123">
        <v>171.4</v>
      </c>
      <c r="M334" s="123">
        <v>113.04494</v>
      </c>
    </row>
    <row r="335" spans="1:13">
      <c r="A335" s="65">
        <v>325</v>
      </c>
      <c r="B335" s="123" t="s">
        <v>1511</v>
      </c>
      <c r="C335" s="126">
        <v>528.15</v>
      </c>
      <c r="D335" s="124">
        <v>531.5333333333333</v>
      </c>
      <c r="E335" s="124">
        <v>517.16666666666663</v>
      </c>
      <c r="F335" s="124">
        <v>506.18333333333328</v>
      </c>
      <c r="G335" s="124">
        <v>491.81666666666661</v>
      </c>
      <c r="H335" s="124">
        <v>542.51666666666665</v>
      </c>
      <c r="I335" s="124">
        <v>556.88333333333344</v>
      </c>
      <c r="J335" s="124">
        <v>567.86666666666667</v>
      </c>
      <c r="K335" s="123">
        <v>545.9</v>
      </c>
      <c r="L335" s="123">
        <v>520.54999999999995</v>
      </c>
      <c r="M335" s="123">
        <v>2.5596100000000002</v>
      </c>
    </row>
    <row r="336" spans="1:13">
      <c r="A336" s="65">
        <v>326</v>
      </c>
      <c r="B336" s="123" t="s">
        <v>123</v>
      </c>
      <c r="C336" s="126">
        <v>4230.8</v>
      </c>
      <c r="D336" s="124">
        <v>4233.6166666666668</v>
      </c>
      <c r="E336" s="124">
        <v>4161.2833333333338</v>
      </c>
      <c r="F336" s="124">
        <v>4091.7666666666673</v>
      </c>
      <c r="G336" s="124">
        <v>4019.4333333333343</v>
      </c>
      <c r="H336" s="124">
        <v>4303.1333333333332</v>
      </c>
      <c r="I336" s="124">
        <v>4375.4666666666653</v>
      </c>
      <c r="J336" s="124">
        <v>4444.9833333333327</v>
      </c>
      <c r="K336" s="123">
        <v>4305.95</v>
      </c>
      <c r="L336" s="123">
        <v>4164.1000000000004</v>
      </c>
      <c r="M336" s="123">
        <v>0.48984</v>
      </c>
    </row>
    <row r="337" spans="1:13">
      <c r="A337" s="65">
        <v>327</v>
      </c>
      <c r="B337" s="123" t="s">
        <v>207</v>
      </c>
      <c r="C337" s="126">
        <v>381.7</v>
      </c>
      <c r="D337" s="124">
        <v>382.86666666666662</v>
      </c>
      <c r="E337" s="124">
        <v>377.93333333333322</v>
      </c>
      <c r="F337" s="124">
        <v>374.16666666666663</v>
      </c>
      <c r="G337" s="124">
        <v>369.23333333333323</v>
      </c>
      <c r="H337" s="124">
        <v>386.63333333333321</v>
      </c>
      <c r="I337" s="124">
        <v>391.56666666666661</v>
      </c>
      <c r="J337" s="124">
        <v>395.3333333333332</v>
      </c>
      <c r="K337" s="123">
        <v>387.8</v>
      </c>
      <c r="L337" s="123">
        <v>379.1</v>
      </c>
      <c r="M337" s="123">
        <v>10.47503</v>
      </c>
    </row>
    <row r="338" spans="1:13">
      <c r="A338" s="65">
        <v>328</v>
      </c>
      <c r="B338" s="123" t="s">
        <v>1521</v>
      </c>
      <c r="C338" s="126">
        <v>229.5</v>
      </c>
      <c r="D338" s="124">
        <v>229.29999999999998</v>
      </c>
      <c r="E338" s="124">
        <v>226.84999999999997</v>
      </c>
      <c r="F338" s="124">
        <v>224.2</v>
      </c>
      <c r="G338" s="124">
        <v>221.74999999999997</v>
      </c>
      <c r="H338" s="124">
        <v>231.94999999999996</v>
      </c>
      <c r="I338" s="124">
        <v>234.39999999999995</v>
      </c>
      <c r="J338" s="124">
        <v>237.04999999999995</v>
      </c>
      <c r="K338" s="123">
        <v>231.75</v>
      </c>
      <c r="L338" s="123">
        <v>226.65</v>
      </c>
      <c r="M338" s="123">
        <v>2.6031900000000001</v>
      </c>
    </row>
    <row r="339" spans="1:13">
      <c r="A339" s="65">
        <v>329</v>
      </c>
      <c r="B339" s="123" t="s">
        <v>124</v>
      </c>
      <c r="C339" s="126">
        <v>208.5</v>
      </c>
      <c r="D339" s="124">
        <v>209.48333333333335</v>
      </c>
      <c r="E339" s="124">
        <v>206.1166666666667</v>
      </c>
      <c r="F339" s="124">
        <v>203.73333333333335</v>
      </c>
      <c r="G339" s="124">
        <v>200.3666666666667</v>
      </c>
      <c r="H339" s="124">
        <v>211.8666666666667</v>
      </c>
      <c r="I339" s="124">
        <v>215.23333333333338</v>
      </c>
      <c r="J339" s="124">
        <v>217.6166666666667</v>
      </c>
      <c r="K339" s="123">
        <v>212.85</v>
      </c>
      <c r="L339" s="123">
        <v>207.1</v>
      </c>
      <c r="M339" s="123">
        <v>102.47172999999999</v>
      </c>
    </row>
    <row r="340" spans="1:13">
      <c r="A340" s="65">
        <v>330</v>
      </c>
      <c r="B340" s="123" t="s">
        <v>125</v>
      </c>
      <c r="C340" s="126">
        <v>123.2</v>
      </c>
      <c r="D340" s="124">
        <v>127.08333333333333</v>
      </c>
      <c r="E340" s="124">
        <v>117.81666666666666</v>
      </c>
      <c r="F340" s="124">
        <v>112.43333333333334</v>
      </c>
      <c r="G340" s="124">
        <v>103.16666666666667</v>
      </c>
      <c r="H340" s="124">
        <v>132.46666666666664</v>
      </c>
      <c r="I340" s="124">
        <v>141.73333333333335</v>
      </c>
      <c r="J340" s="124">
        <v>147.11666666666665</v>
      </c>
      <c r="K340" s="123">
        <v>136.35</v>
      </c>
      <c r="L340" s="123">
        <v>121.7</v>
      </c>
      <c r="M340" s="123">
        <v>70.706500000000005</v>
      </c>
    </row>
    <row r="341" spans="1:13">
      <c r="A341" s="65">
        <v>331</v>
      </c>
      <c r="B341" s="123" t="s">
        <v>321</v>
      </c>
      <c r="C341" s="126">
        <v>164.35</v>
      </c>
      <c r="D341" s="124">
        <v>165.1</v>
      </c>
      <c r="E341" s="124">
        <v>162.19999999999999</v>
      </c>
      <c r="F341" s="124">
        <v>160.04999999999998</v>
      </c>
      <c r="G341" s="124">
        <v>157.14999999999998</v>
      </c>
      <c r="H341" s="124">
        <v>167.25</v>
      </c>
      <c r="I341" s="124">
        <v>170.15000000000003</v>
      </c>
      <c r="J341" s="124">
        <v>172.3</v>
      </c>
      <c r="K341" s="123">
        <v>168</v>
      </c>
      <c r="L341" s="123">
        <v>162.94999999999999</v>
      </c>
      <c r="M341" s="123">
        <v>0.61053000000000002</v>
      </c>
    </row>
    <row r="342" spans="1:13">
      <c r="A342" s="65">
        <v>332</v>
      </c>
      <c r="B342" s="123" t="s">
        <v>1542</v>
      </c>
      <c r="C342" s="126">
        <v>1897.3</v>
      </c>
      <c r="D342" s="124">
        <v>1896.3833333333332</v>
      </c>
      <c r="E342" s="124">
        <v>1881.8166666666664</v>
      </c>
      <c r="F342" s="124">
        <v>1866.3333333333333</v>
      </c>
      <c r="G342" s="124">
        <v>1851.7666666666664</v>
      </c>
      <c r="H342" s="124">
        <v>1911.8666666666663</v>
      </c>
      <c r="I342" s="124">
        <v>1926.4333333333329</v>
      </c>
      <c r="J342" s="124">
        <v>1941.9166666666663</v>
      </c>
      <c r="K342" s="123">
        <v>1910.95</v>
      </c>
      <c r="L342" s="123">
        <v>1880.9</v>
      </c>
      <c r="M342" s="123">
        <v>3.6400000000000002E-2</v>
      </c>
    </row>
    <row r="343" spans="1:13">
      <c r="A343" s="65">
        <v>333</v>
      </c>
      <c r="B343" s="123" t="s">
        <v>231</v>
      </c>
      <c r="C343" s="126">
        <v>21955.75</v>
      </c>
      <c r="D343" s="124">
        <v>21970.100000000002</v>
      </c>
      <c r="E343" s="124">
        <v>21741.200000000004</v>
      </c>
      <c r="F343" s="124">
        <v>21526.65</v>
      </c>
      <c r="G343" s="124">
        <v>21297.750000000004</v>
      </c>
      <c r="H343" s="124">
        <v>22184.650000000005</v>
      </c>
      <c r="I343" s="124">
        <v>22413.550000000007</v>
      </c>
      <c r="J343" s="124">
        <v>22628.100000000006</v>
      </c>
      <c r="K343" s="123">
        <v>22199</v>
      </c>
      <c r="L343" s="123">
        <v>21755.55</v>
      </c>
      <c r="M343" s="123">
        <v>0.12839999999999999</v>
      </c>
    </row>
    <row r="344" spans="1:13">
      <c r="A344" s="65">
        <v>334</v>
      </c>
      <c r="B344" s="123" t="s">
        <v>1553</v>
      </c>
      <c r="C344" s="126">
        <v>287.39999999999998</v>
      </c>
      <c r="D344" s="124">
        <v>290.55</v>
      </c>
      <c r="E344" s="124">
        <v>282.70000000000005</v>
      </c>
      <c r="F344" s="124">
        <v>278.00000000000006</v>
      </c>
      <c r="G344" s="124">
        <v>270.15000000000009</v>
      </c>
      <c r="H344" s="124">
        <v>295.25</v>
      </c>
      <c r="I344" s="124">
        <v>303.10000000000002</v>
      </c>
      <c r="J344" s="124">
        <v>307.79999999999995</v>
      </c>
      <c r="K344" s="123">
        <v>298.39999999999998</v>
      </c>
      <c r="L344" s="123">
        <v>285.85000000000002</v>
      </c>
      <c r="M344" s="123">
        <v>4.2573400000000001</v>
      </c>
    </row>
    <row r="345" spans="1:13">
      <c r="A345" s="65">
        <v>335</v>
      </c>
      <c r="B345" s="123" t="s">
        <v>358</v>
      </c>
      <c r="C345" s="126">
        <v>561.6</v>
      </c>
      <c r="D345" s="124">
        <v>558.1</v>
      </c>
      <c r="E345" s="124">
        <v>545.1</v>
      </c>
      <c r="F345" s="124">
        <v>528.6</v>
      </c>
      <c r="G345" s="124">
        <v>515.6</v>
      </c>
      <c r="H345" s="124">
        <v>574.6</v>
      </c>
      <c r="I345" s="124">
        <v>587.6</v>
      </c>
      <c r="J345" s="124">
        <v>604.1</v>
      </c>
      <c r="K345" s="123">
        <v>571.1</v>
      </c>
      <c r="L345" s="123">
        <v>541.6</v>
      </c>
      <c r="M345" s="123">
        <v>66.272509999999997</v>
      </c>
    </row>
    <row r="346" spans="1:13">
      <c r="A346" s="65">
        <v>336</v>
      </c>
      <c r="B346" s="123" t="s">
        <v>209</v>
      </c>
      <c r="C346" s="126">
        <v>2771.2</v>
      </c>
      <c r="D346" s="124">
        <v>2785.1333333333332</v>
      </c>
      <c r="E346" s="124">
        <v>2745.2666666666664</v>
      </c>
      <c r="F346" s="124">
        <v>2719.333333333333</v>
      </c>
      <c r="G346" s="124">
        <v>2679.4666666666662</v>
      </c>
      <c r="H346" s="124">
        <v>2811.0666666666666</v>
      </c>
      <c r="I346" s="124">
        <v>2850.9333333333334</v>
      </c>
      <c r="J346" s="124">
        <v>2876.8666666666668</v>
      </c>
      <c r="K346" s="123">
        <v>2825</v>
      </c>
      <c r="L346" s="123">
        <v>2759.2</v>
      </c>
      <c r="M346" s="123">
        <v>1.75075</v>
      </c>
    </row>
    <row r="347" spans="1:13">
      <c r="A347" s="65">
        <v>337</v>
      </c>
      <c r="B347" s="123" t="s">
        <v>1569</v>
      </c>
      <c r="C347" s="126">
        <v>790.65</v>
      </c>
      <c r="D347" s="124">
        <v>787.75</v>
      </c>
      <c r="E347" s="124">
        <v>780</v>
      </c>
      <c r="F347" s="124">
        <v>769.35</v>
      </c>
      <c r="G347" s="124">
        <v>761.6</v>
      </c>
      <c r="H347" s="124">
        <v>798.4</v>
      </c>
      <c r="I347" s="124">
        <v>806.15</v>
      </c>
      <c r="J347" s="124">
        <v>816.8</v>
      </c>
      <c r="K347" s="123">
        <v>795.5</v>
      </c>
      <c r="L347" s="123">
        <v>777.1</v>
      </c>
      <c r="M347" s="123">
        <v>3.3686099999999999</v>
      </c>
    </row>
    <row r="348" spans="1:13">
      <c r="A348" s="65">
        <v>338</v>
      </c>
      <c r="B348" s="123" t="s">
        <v>126</v>
      </c>
      <c r="C348" s="126">
        <v>244</v>
      </c>
      <c r="D348" s="124">
        <v>244.66666666666666</v>
      </c>
      <c r="E348" s="124">
        <v>240.33333333333331</v>
      </c>
      <c r="F348" s="124">
        <v>236.66666666666666</v>
      </c>
      <c r="G348" s="124">
        <v>232.33333333333331</v>
      </c>
      <c r="H348" s="124">
        <v>248.33333333333331</v>
      </c>
      <c r="I348" s="124">
        <v>252.66666666666663</v>
      </c>
      <c r="J348" s="124">
        <v>256.33333333333331</v>
      </c>
      <c r="K348" s="123">
        <v>249</v>
      </c>
      <c r="L348" s="123">
        <v>241</v>
      </c>
      <c r="M348" s="123">
        <v>56.829709999999999</v>
      </c>
    </row>
    <row r="349" spans="1:13">
      <c r="A349" s="65">
        <v>339</v>
      </c>
      <c r="B349" s="123" t="s">
        <v>127</v>
      </c>
      <c r="C349" s="126">
        <v>118.75</v>
      </c>
      <c r="D349" s="124">
        <v>119.61666666666667</v>
      </c>
      <c r="E349" s="124">
        <v>117.38333333333335</v>
      </c>
      <c r="F349" s="124">
        <v>116.01666666666668</v>
      </c>
      <c r="G349" s="124">
        <v>113.78333333333336</v>
      </c>
      <c r="H349" s="124">
        <v>120.98333333333335</v>
      </c>
      <c r="I349" s="124">
        <v>123.21666666666667</v>
      </c>
      <c r="J349" s="124">
        <v>124.58333333333334</v>
      </c>
      <c r="K349" s="123">
        <v>121.85</v>
      </c>
      <c r="L349" s="123">
        <v>118.25</v>
      </c>
      <c r="M349" s="123">
        <v>53.781840000000003</v>
      </c>
    </row>
    <row r="350" spans="1:13">
      <c r="A350" s="65">
        <v>340</v>
      </c>
      <c r="B350" s="123" t="s">
        <v>1573</v>
      </c>
      <c r="C350" s="126">
        <v>2252.5</v>
      </c>
      <c r="D350" s="124">
        <v>2233.3666666666663</v>
      </c>
      <c r="E350" s="124">
        <v>2168.0833333333326</v>
      </c>
      <c r="F350" s="124">
        <v>2083.6666666666661</v>
      </c>
      <c r="G350" s="124">
        <v>2018.3833333333323</v>
      </c>
      <c r="H350" s="124">
        <v>2317.7833333333328</v>
      </c>
      <c r="I350" s="124">
        <v>2383.0666666666666</v>
      </c>
      <c r="J350" s="124">
        <v>2467.4833333333331</v>
      </c>
      <c r="K350" s="123">
        <v>2298.65</v>
      </c>
      <c r="L350" s="123">
        <v>2148.9499999999998</v>
      </c>
      <c r="M350" s="123">
        <v>0.81345999999999996</v>
      </c>
    </row>
    <row r="351" spans="1:13">
      <c r="A351" s="65">
        <v>341</v>
      </c>
      <c r="B351" s="123" t="s">
        <v>323</v>
      </c>
      <c r="C351" s="126">
        <v>35.9</v>
      </c>
      <c r="D351" s="124">
        <v>36.1</v>
      </c>
      <c r="E351" s="124">
        <v>35.6</v>
      </c>
      <c r="F351" s="124">
        <v>35.299999999999997</v>
      </c>
      <c r="G351" s="124">
        <v>34.799999999999997</v>
      </c>
      <c r="H351" s="124">
        <v>36.400000000000006</v>
      </c>
      <c r="I351" s="124">
        <v>36.900000000000006</v>
      </c>
      <c r="J351" s="124">
        <v>37.20000000000001</v>
      </c>
      <c r="K351" s="123">
        <v>36.6</v>
      </c>
      <c r="L351" s="123">
        <v>35.799999999999997</v>
      </c>
      <c r="M351" s="123">
        <v>9.5409299999999995</v>
      </c>
    </row>
    <row r="352" spans="1:13">
      <c r="A352" s="65">
        <v>342</v>
      </c>
      <c r="B352" s="123" t="s">
        <v>210</v>
      </c>
      <c r="C352" s="126">
        <v>9301.75</v>
      </c>
      <c r="D352" s="124">
        <v>9330.0666666666675</v>
      </c>
      <c r="E352" s="124">
        <v>9237.133333333335</v>
      </c>
      <c r="F352" s="124">
        <v>9172.5166666666682</v>
      </c>
      <c r="G352" s="124">
        <v>9079.5833333333358</v>
      </c>
      <c r="H352" s="124">
        <v>9394.6833333333343</v>
      </c>
      <c r="I352" s="124">
        <v>9487.616666666665</v>
      </c>
      <c r="J352" s="124">
        <v>9552.2333333333336</v>
      </c>
      <c r="K352" s="123">
        <v>9423</v>
      </c>
      <c r="L352" s="123">
        <v>9265.4500000000007</v>
      </c>
      <c r="M352" s="123">
        <v>3.354E-2</v>
      </c>
    </row>
    <row r="353" spans="1:13">
      <c r="A353" s="65">
        <v>343</v>
      </c>
      <c r="B353" s="123" t="s">
        <v>1585</v>
      </c>
      <c r="C353" s="126">
        <v>649.4</v>
      </c>
      <c r="D353" s="124">
        <v>649.58333333333337</v>
      </c>
      <c r="E353" s="124">
        <v>635.26666666666677</v>
      </c>
      <c r="F353" s="124">
        <v>621.13333333333344</v>
      </c>
      <c r="G353" s="124">
        <v>606.81666666666683</v>
      </c>
      <c r="H353" s="124">
        <v>663.7166666666667</v>
      </c>
      <c r="I353" s="124">
        <v>678.0333333333333</v>
      </c>
      <c r="J353" s="124">
        <v>692.16666666666663</v>
      </c>
      <c r="K353" s="123">
        <v>663.9</v>
      </c>
      <c r="L353" s="123">
        <v>635.45000000000005</v>
      </c>
      <c r="M353" s="123">
        <v>0.41837000000000002</v>
      </c>
    </row>
    <row r="354" spans="1:13">
      <c r="A354" s="65">
        <v>344</v>
      </c>
      <c r="B354" s="123" t="s">
        <v>208</v>
      </c>
      <c r="C354" s="126">
        <v>877.25</v>
      </c>
      <c r="D354" s="124">
        <v>883.9</v>
      </c>
      <c r="E354" s="124">
        <v>868.34999999999991</v>
      </c>
      <c r="F354" s="124">
        <v>859.44999999999993</v>
      </c>
      <c r="G354" s="124">
        <v>843.89999999999986</v>
      </c>
      <c r="H354" s="124">
        <v>892.8</v>
      </c>
      <c r="I354" s="124">
        <v>908.34999999999991</v>
      </c>
      <c r="J354" s="124">
        <v>917.25</v>
      </c>
      <c r="K354" s="123">
        <v>899.45</v>
      </c>
      <c r="L354" s="123">
        <v>875</v>
      </c>
      <c r="M354" s="123">
        <v>8.8086400000000005</v>
      </c>
    </row>
    <row r="355" spans="1:13">
      <c r="A355" s="65">
        <v>345</v>
      </c>
      <c r="B355" s="123" t="s">
        <v>1588</v>
      </c>
      <c r="C355" s="126">
        <v>917.7</v>
      </c>
      <c r="D355" s="124">
        <v>924.23333333333323</v>
      </c>
      <c r="E355" s="124">
        <v>899.46666666666647</v>
      </c>
      <c r="F355" s="124">
        <v>881.23333333333323</v>
      </c>
      <c r="G355" s="124">
        <v>856.46666666666647</v>
      </c>
      <c r="H355" s="124">
        <v>942.46666666666647</v>
      </c>
      <c r="I355" s="124">
        <v>967.23333333333312</v>
      </c>
      <c r="J355" s="124">
        <v>985.46666666666647</v>
      </c>
      <c r="K355" s="123">
        <v>949</v>
      </c>
      <c r="L355" s="123">
        <v>906</v>
      </c>
      <c r="M355" s="123">
        <v>0.60338999999999998</v>
      </c>
    </row>
    <row r="356" spans="1:13">
      <c r="A356" s="65">
        <v>346</v>
      </c>
      <c r="B356" s="123" t="s">
        <v>128</v>
      </c>
      <c r="C356" s="126">
        <v>180.9</v>
      </c>
      <c r="D356" s="124">
        <v>185.96666666666667</v>
      </c>
      <c r="E356" s="124">
        <v>174.93333333333334</v>
      </c>
      <c r="F356" s="124">
        <v>168.96666666666667</v>
      </c>
      <c r="G356" s="124">
        <v>157.93333333333334</v>
      </c>
      <c r="H356" s="124">
        <v>191.93333333333334</v>
      </c>
      <c r="I356" s="124">
        <v>202.9666666666667</v>
      </c>
      <c r="J356" s="124">
        <v>208.93333333333334</v>
      </c>
      <c r="K356" s="123">
        <v>197</v>
      </c>
      <c r="L356" s="123">
        <v>180</v>
      </c>
      <c r="M356" s="123">
        <v>458.08402000000001</v>
      </c>
    </row>
    <row r="357" spans="1:13">
      <c r="A357" s="65">
        <v>347</v>
      </c>
      <c r="B357" s="123" t="s">
        <v>1599</v>
      </c>
      <c r="C357" s="126">
        <v>191.2</v>
      </c>
      <c r="D357" s="124">
        <v>192.33333333333334</v>
      </c>
      <c r="E357" s="124">
        <v>187.66666666666669</v>
      </c>
      <c r="F357" s="124">
        <v>184.13333333333335</v>
      </c>
      <c r="G357" s="124">
        <v>179.4666666666667</v>
      </c>
      <c r="H357" s="124">
        <v>195.86666666666667</v>
      </c>
      <c r="I357" s="124">
        <v>200.53333333333336</v>
      </c>
      <c r="J357" s="124">
        <v>204.06666666666666</v>
      </c>
      <c r="K357" s="123">
        <v>197</v>
      </c>
      <c r="L357" s="123">
        <v>188.8</v>
      </c>
      <c r="M357" s="123">
        <v>0.89163999999999999</v>
      </c>
    </row>
    <row r="358" spans="1:13">
      <c r="A358" s="65">
        <v>348</v>
      </c>
      <c r="B358" s="123" t="s">
        <v>1600</v>
      </c>
      <c r="C358" s="126">
        <v>418.1</v>
      </c>
      <c r="D358" s="124">
        <v>421.56666666666666</v>
      </c>
      <c r="E358" s="124">
        <v>413.08333333333331</v>
      </c>
      <c r="F358" s="124">
        <v>408.06666666666666</v>
      </c>
      <c r="G358" s="124">
        <v>399.58333333333331</v>
      </c>
      <c r="H358" s="124">
        <v>426.58333333333331</v>
      </c>
      <c r="I358" s="124">
        <v>435.06666666666666</v>
      </c>
      <c r="J358" s="124">
        <v>440.08333333333331</v>
      </c>
      <c r="K358" s="123">
        <v>430.05</v>
      </c>
      <c r="L358" s="123">
        <v>416.55</v>
      </c>
      <c r="M358" s="123">
        <v>2.2897799999999999</v>
      </c>
    </row>
    <row r="359" spans="1:13">
      <c r="A359" s="65">
        <v>349</v>
      </c>
      <c r="B359" s="123" t="s">
        <v>129</v>
      </c>
      <c r="C359" s="126">
        <v>194.3</v>
      </c>
      <c r="D359" s="124">
        <v>194.76666666666665</v>
      </c>
      <c r="E359" s="124">
        <v>192.68333333333331</v>
      </c>
      <c r="F359" s="124">
        <v>191.06666666666666</v>
      </c>
      <c r="G359" s="124">
        <v>188.98333333333332</v>
      </c>
      <c r="H359" s="124">
        <v>196.3833333333333</v>
      </c>
      <c r="I359" s="124">
        <v>198.46666666666667</v>
      </c>
      <c r="J359" s="124">
        <v>200.08333333333329</v>
      </c>
      <c r="K359" s="123">
        <v>196.85</v>
      </c>
      <c r="L359" s="123">
        <v>193.15</v>
      </c>
      <c r="M359" s="123">
        <v>73.933210000000003</v>
      </c>
    </row>
    <row r="360" spans="1:13">
      <c r="A360" s="65">
        <v>350</v>
      </c>
      <c r="B360" s="123" t="s">
        <v>1615</v>
      </c>
      <c r="C360" s="126">
        <v>110</v>
      </c>
      <c r="D360" s="124">
        <v>110.88333333333333</v>
      </c>
      <c r="E360" s="124">
        <v>108.51666666666665</v>
      </c>
      <c r="F360" s="124">
        <v>107.03333333333333</v>
      </c>
      <c r="G360" s="124">
        <v>104.66666666666666</v>
      </c>
      <c r="H360" s="124">
        <v>112.36666666666665</v>
      </c>
      <c r="I360" s="124">
        <v>114.73333333333332</v>
      </c>
      <c r="J360" s="124">
        <v>116.21666666666664</v>
      </c>
      <c r="K360" s="123">
        <v>113.25</v>
      </c>
      <c r="L360" s="123">
        <v>109.4</v>
      </c>
      <c r="M360" s="123">
        <v>8.6218299999999992</v>
      </c>
    </row>
    <row r="361" spans="1:13">
      <c r="A361" s="65">
        <v>351</v>
      </c>
      <c r="B361" s="123" t="s">
        <v>1627</v>
      </c>
      <c r="C361" s="126">
        <v>313.7</v>
      </c>
      <c r="D361" s="124">
        <v>316.3</v>
      </c>
      <c r="E361" s="124">
        <v>308.60000000000002</v>
      </c>
      <c r="F361" s="124">
        <v>303.5</v>
      </c>
      <c r="G361" s="124">
        <v>295.8</v>
      </c>
      <c r="H361" s="124">
        <v>321.40000000000003</v>
      </c>
      <c r="I361" s="124">
        <v>329.09999999999997</v>
      </c>
      <c r="J361" s="124">
        <v>334.20000000000005</v>
      </c>
      <c r="K361" s="123">
        <v>324</v>
      </c>
      <c r="L361" s="123">
        <v>311.2</v>
      </c>
      <c r="M361" s="123">
        <v>1.3560000000000001</v>
      </c>
    </row>
    <row r="362" spans="1:13">
      <c r="A362" s="65">
        <v>352</v>
      </c>
      <c r="B362" s="123" t="s">
        <v>1629</v>
      </c>
      <c r="C362" s="126">
        <v>134.55000000000001</v>
      </c>
      <c r="D362" s="124">
        <v>135.51666666666668</v>
      </c>
      <c r="E362" s="124">
        <v>132.53333333333336</v>
      </c>
      <c r="F362" s="124">
        <v>130.51666666666668</v>
      </c>
      <c r="G362" s="124">
        <v>127.53333333333336</v>
      </c>
      <c r="H362" s="124">
        <v>137.53333333333336</v>
      </c>
      <c r="I362" s="124">
        <v>140.51666666666665</v>
      </c>
      <c r="J362" s="124">
        <v>142.53333333333336</v>
      </c>
      <c r="K362" s="123">
        <v>138.5</v>
      </c>
      <c r="L362" s="123">
        <v>133.5</v>
      </c>
      <c r="M362" s="123">
        <v>4.9910500000000004</v>
      </c>
    </row>
    <row r="363" spans="1:13">
      <c r="A363" s="65">
        <v>353</v>
      </c>
      <c r="B363" s="123" t="s">
        <v>130</v>
      </c>
      <c r="C363" s="126">
        <v>110.85</v>
      </c>
      <c r="D363" s="124">
        <v>111.73333333333333</v>
      </c>
      <c r="E363" s="124">
        <v>109.31666666666666</v>
      </c>
      <c r="F363" s="124">
        <v>107.78333333333333</v>
      </c>
      <c r="G363" s="124">
        <v>105.36666666666666</v>
      </c>
      <c r="H363" s="124">
        <v>113.26666666666667</v>
      </c>
      <c r="I363" s="124">
        <v>115.68333333333332</v>
      </c>
      <c r="J363" s="124">
        <v>117.21666666666667</v>
      </c>
      <c r="K363" s="123">
        <v>114.15</v>
      </c>
      <c r="L363" s="123">
        <v>110.2</v>
      </c>
      <c r="M363" s="123">
        <v>18.533850000000001</v>
      </c>
    </row>
    <row r="364" spans="1:13">
      <c r="A364" s="65">
        <v>354</v>
      </c>
      <c r="B364" s="123" t="s">
        <v>1640</v>
      </c>
      <c r="C364" s="126">
        <v>23.3</v>
      </c>
      <c r="D364" s="124">
        <v>23.350000000000005</v>
      </c>
      <c r="E364" s="124">
        <v>22.600000000000009</v>
      </c>
      <c r="F364" s="124">
        <v>21.900000000000002</v>
      </c>
      <c r="G364" s="124">
        <v>21.150000000000006</v>
      </c>
      <c r="H364" s="124">
        <v>24.050000000000011</v>
      </c>
      <c r="I364" s="124">
        <v>24.800000000000004</v>
      </c>
      <c r="J364" s="124">
        <v>25.500000000000014</v>
      </c>
      <c r="K364" s="123">
        <v>24.1</v>
      </c>
      <c r="L364" s="123">
        <v>22.65</v>
      </c>
      <c r="M364" s="123">
        <v>20.762920000000001</v>
      </c>
    </row>
    <row r="365" spans="1:13">
      <c r="A365" s="65">
        <v>355</v>
      </c>
      <c r="B365" s="123" t="s">
        <v>1644</v>
      </c>
      <c r="C365" s="126">
        <v>1466.85</v>
      </c>
      <c r="D365" s="124">
        <v>1478.9833333333333</v>
      </c>
      <c r="E365" s="124">
        <v>1447.9666666666667</v>
      </c>
      <c r="F365" s="124">
        <v>1429.0833333333333</v>
      </c>
      <c r="G365" s="124">
        <v>1398.0666666666666</v>
      </c>
      <c r="H365" s="124">
        <v>1497.8666666666668</v>
      </c>
      <c r="I365" s="124">
        <v>1528.8833333333337</v>
      </c>
      <c r="J365" s="124">
        <v>1547.7666666666669</v>
      </c>
      <c r="K365" s="123">
        <v>1510</v>
      </c>
      <c r="L365" s="123">
        <v>1460.1</v>
      </c>
      <c r="M365" s="123">
        <v>2.6761499999999998</v>
      </c>
    </row>
    <row r="366" spans="1:13">
      <c r="A366" s="65">
        <v>356</v>
      </c>
      <c r="B366" s="123" t="s">
        <v>2216</v>
      </c>
      <c r="C366" s="126">
        <v>1112.8499999999999</v>
      </c>
      <c r="D366" s="124">
        <v>1126.5</v>
      </c>
      <c r="E366" s="124">
        <v>1086</v>
      </c>
      <c r="F366" s="124">
        <v>1059.1500000000001</v>
      </c>
      <c r="G366" s="124">
        <v>1018.6500000000001</v>
      </c>
      <c r="H366" s="124">
        <v>1153.3499999999999</v>
      </c>
      <c r="I366" s="124">
        <v>1193.8499999999999</v>
      </c>
      <c r="J366" s="124">
        <v>1220.6999999999998</v>
      </c>
      <c r="K366" s="123">
        <v>1167</v>
      </c>
      <c r="L366" s="123">
        <v>1099.6500000000001</v>
      </c>
      <c r="M366" s="123">
        <v>4.5995600000000003</v>
      </c>
    </row>
    <row r="367" spans="1:13">
      <c r="A367" s="65">
        <v>357</v>
      </c>
      <c r="B367" s="123" t="s">
        <v>1648</v>
      </c>
      <c r="C367" s="126">
        <v>372.15</v>
      </c>
      <c r="D367" s="124">
        <v>378.45</v>
      </c>
      <c r="E367" s="124">
        <v>361.4</v>
      </c>
      <c r="F367" s="124">
        <v>350.65</v>
      </c>
      <c r="G367" s="124">
        <v>333.59999999999997</v>
      </c>
      <c r="H367" s="124">
        <v>389.2</v>
      </c>
      <c r="I367" s="124">
        <v>406.25000000000006</v>
      </c>
      <c r="J367" s="124">
        <v>417</v>
      </c>
      <c r="K367" s="123">
        <v>395.5</v>
      </c>
      <c r="L367" s="123">
        <v>367.7</v>
      </c>
      <c r="M367" s="123">
        <v>38.013159999999999</v>
      </c>
    </row>
    <row r="368" spans="1:13">
      <c r="A368" s="65">
        <v>358</v>
      </c>
      <c r="B368" s="123" t="s">
        <v>1650</v>
      </c>
      <c r="C368" s="126">
        <v>418</v>
      </c>
      <c r="D368" s="124">
        <v>419.9666666666667</v>
      </c>
      <c r="E368" s="124">
        <v>409.08333333333337</v>
      </c>
      <c r="F368" s="124">
        <v>400.16666666666669</v>
      </c>
      <c r="G368" s="124">
        <v>389.28333333333336</v>
      </c>
      <c r="H368" s="124">
        <v>428.88333333333338</v>
      </c>
      <c r="I368" s="124">
        <v>439.76666666666671</v>
      </c>
      <c r="J368" s="124">
        <v>448.68333333333339</v>
      </c>
      <c r="K368" s="123">
        <v>430.85</v>
      </c>
      <c r="L368" s="123">
        <v>411.05</v>
      </c>
      <c r="M368" s="123">
        <v>28.756519999999998</v>
      </c>
    </row>
    <row r="369" spans="1:13">
      <c r="A369" s="65">
        <v>359</v>
      </c>
      <c r="B369" s="123" t="s">
        <v>1653</v>
      </c>
      <c r="C369" s="126">
        <v>820.05</v>
      </c>
      <c r="D369" s="124">
        <v>820.86666666666667</v>
      </c>
      <c r="E369" s="124">
        <v>816.68333333333339</v>
      </c>
      <c r="F369" s="124">
        <v>813.31666666666672</v>
      </c>
      <c r="G369" s="124">
        <v>809.13333333333344</v>
      </c>
      <c r="H369" s="124">
        <v>824.23333333333335</v>
      </c>
      <c r="I369" s="124">
        <v>828.41666666666652</v>
      </c>
      <c r="J369" s="124">
        <v>831.7833333333333</v>
      </c>
      <c r="K369" s="123">
        <v>825.05</v>
      </c>
      <c r="L369" s="123">
        <v>817.5</v>
      </c>
      <c r="M369" s="123">
        <v>4.6677999999999997</v>
      </c>
    </row>
    <row r="370" spans="1:13">
      <c r="A370" s="65">
        <v>360</v>
      </c>
      <c r="B370" s="123" t="s">
        <v>1659</v>
      </c>
      <c r="C370" s="126">
        <v>250.2</v>
      </c>
      <c r="D370" s="124">
        <v>250.06666666666669</v>
      </c>
      <c r="E370" s="124">
        <v>247.13333333333338</v>
      </c>
      <c r="F370" s="124">
        <v>244.06666666666669</v>
      </c>
      <c r="G370" s="124">
        <v>241.13333333333338</v>
      </c>
      <c r="H370" s="124">
        <v>253.13333333333338</v>
      </c>
      <c r="I370" s="124">
        <v>256.06666666666672</v>
      </c>
      <c r="J370" s="124">
        <v>259.13333333333338</v>
      </c>
      <c r="K370" s="123">
        <v>253</v>
      </c>
      <c r="L370" s="123">
        <v>247</v>
      </c>
      <c r="M370" s="123">
        <v>3.6289400000000001</v>
      </c>
    </row>
    <row r="371" spans="1:13">
      <c r="A371" s="65">
        <v>361</v>
      </c>
      <c r="B371" s="123" t="s">
        <v>214</v>
      </c>
      <c r="C371" s="126">
        <v>784.2</v>
      </c>
      <c r="D371" s="124">
        <v>784.2166666666667</v>
      </c>
      <c r="E371" s="124">
        <v>776.13333333333344</v>
      </c>
      <c r="F371" s="124">
        <v>768.06666666666672</v>
      </c>
      <c r="G371" s="124">
        <v>759.98333333333346</v>
      </c>
      <c r="H371" s="124">
        <v>792.28333333333342</v>
      </c>
      <c r="I371" s="124">
        <v>800.36666666666667</v>
      </c>
      <c r="J371" s="124">
        <v>808.43333333333339</v>
      </c>
      <c r="K371" s="123">
        <v>792.3</v>
      </c>
      <c r="L371" s="123">
        <v>776.15</v>
      </c>
      <c r="M371" s="123">
        <v>1.6814800000000001</v>
      </c>
    </row>
    <row r="372" spans="1:13">
      <c r="A372" s="65">
        <v>362</v>
      </c>
      <c r="B372" s="123" t="s">
        <v>1666</v>
      </c>
      <c r="C372" s="126">
        <v>507.95</v>
      </c>
      <c r="D372" s="124">
        <v>515.9</v>
      </c>
      <c r="E372" s="124">
        <v>494.04999999999995</v>
      </c>
      <c r="F372" s="124">
        <v>480.15</v>
      </c>
      <c r="G372" s="124">
        <v>458.29999999999995</v>
      </c>
      <c r="H372" s="124">
        <v>529.79999999999995</v>
      </c>
      <c r="I372" s="124">
        <v>551.65000000000009</v>
      </c>
      <c r="J372" s="124">
        <v>565.54999999999995</v>
      </c>
      <c r="K372" s="123">
        <v>537.75</v>
      </c>
      <c r="L372" s="123">
        <v>502</v>
      </c>
      <c r="M372" s="123">
        <v>0.70506000000000002</v>
      </c>
    </row>
    <row r="373" spans="1:13">
      <c r="A373" s="65">
        <v>363</v>
      </c>
      <c r="B373" s="123" t="s">
        <v>1676</v>
      </c>
      <c r="C373" s="126">
        <v>1068.6500000000001</v>
      </c>
      <c r="D373" s="124">
        <v>1068.2333333333333</v>
      </c>
      <c r="E373" s="124">
        <v>1061.4666666666667</v>
      </c>
      <c r="F373" s="124">
        <v>1054.2833333333333</v>
      </c>
      <c r="G373" s="124">
        <v>1047.5166666666667</v>
      </c>
      <c r="H373" s="124">
        <v>1075.4166666666667</v>
      </c>
      <c r="I373" s="124">
        <v>1082.1833333333336</v>
      </c>
      <c r="J373" s="124">
        <v>1089.3666666666668</v>
      </c>
      <c r="K373" s="123">
        <v>1075</v>
      </c>
      <c r="L373" s="123">
        <v>1061.05</v>
      </c>
      <c r="M373" s="123">
        <v>4.2889999999999998E-2</v>
      </c>
    </row>
    <row r="374" spans="1:13">
      <c r="A374" s="65">
        <v>364</v>
      </c>
      <c r="B374" s="123" t="s">
        <v>1678</v>
      </c>
      <c r="C374" s="126">
        <v>1074.75</v>
      </c>
      <c r="D374" s="124">
        <v>1095.2</v>
      </c>
      <c r="E374" s="124">
        <v>1050.6000000000001</v>
      </c>
      <c r="F374" s="124">
        <v>1026.45</v>
      </c>
      <c r="G374" s="124">
        <v>981.85000000000014</v>
      </c>
      <c r="H374" s="124">
        <v>1119.3500000000001</v>
      </c>
      <c r="I374" s="124">
        <v>1163.95</v>
      </c>
      <c r="J374" s="124">
        <v>1188.1000000000001</v>
      </c>
      <c r="K374" s="123">
        <v>1139.8</v>
      </c>
      <c r="L374" s="123">
        <v>1071.05</v>
      </c>
      <c r="M374" s="123">
        <v>6.5269700000000004</v>
      </c>
    </row>
    <row r="375" spans="1:13">
      <c r="A375" s="65">
        <v>365</v>
      </c>
      <c r="B375" s="123" t="s">
        <v>2262</v>
      </c>
      <c r="C375" s="126">
        <v>510.4</v>
      </c>
      <c r="D375" s="124">
        <v>512.45000000000005</v>
      </c>
      <c r="E375" s="124">
        <v>506.90000000000009</v>
      </c>
      <c r="F375" s="124">
        <v>503.40000000000003</v>
      </c>
      <c r="G375" s="124">
        <v>497.85000000000008</v>
      </c>
      <c r="H375" s="124">
        <v>515.95000000000005</v>
      </c>
      <c r="I375" s="124">
        <v>521.5</v>
      </c>
      <c r="J375" s="124">
        <v>525.00000000000011</v>
      </c>
      <c r="K375" s="123">
        <v>518</v>
      </c>
      <c r="L375" s="123">
        <v>508.95</v>
      </c>
      <c r="M375" s="123">
        <v>11.142569999999999</v>
      </c>
    </row>
    <row r="376" spans="1:13">
      <c r="A376" s="65">
        <v>366</v>
      </c>
      <c r="B376" s="123" t="s">
        <v>1682</v>
      </c>
      <c r="C376" s="126">
        <v>95.25</v>
      </c>
      <c r="D376" s="124">
        <v>95.833333333333329</v>
      </c>
      <c r="E376" s="124">
        <v>94.166666666666657</v>
      </c>
      <c r="F376" s="124">
        <v>93.083333333333329</v>
      </c>
      <c r="G376" s="124">
        <v>91.416666666666657</v>
      </c>
      <c r="H376" s="124">
        <v>96.916666666666657</v>
      </c>
      <c r="I376" s="124">
        <v>98.583333333333314</v>
      </c>
      <c r="J376" s="124">
        <v>99.666666666666657</v>
      </c>
      <c r="K376" s="123">
        <v>97.5</v>
      </c>
      <c r="L376" s="123">
        <v>94.75</v>
      </c>
      <c r="M376" s="123">
        <v>36.786369999999998</v>
      </c>
    </row>
    <row r="377" spans="1:13">
      <c r="A377" s="65">
        <v>367</v>
      </c>
      <c r="B377" s="123" t="s">
        <v>131</v>
      </c>
      <c r="C377" s="126">
        <v>28.35</v>
      </c>
      <c r="D377" s="124">
        <v>28.516666666666666</v>
      </c>
      <c r="E377" s="124">
        <v>27.833333333333332</v>
      </c>
      <c r="F377" s="124">
        <v>27.316666666666666</v>
      </c>
      <c r="G377" s="124">
        <v>26.633333333333333</v>
      </c>
      <c r="H377" s="124">
        <v>29.033333333333331</v>
      </c>
      <c r="I377" s="124">
        <v>29.716666666666669</v>
      </c>
      <c r="J377" s="124">
        <v>30.233333333333331</v>
      </c>
      <c r="K377" s="123">
        <v>29.2</v>
      </c>
      <c r="L377" s="123">
        <v>28</v>
      </c>
      <c r="M377" s="123">
        <v>620.98713999999995</v>
      </c>
    </row>
    <row r="378" spans="1:13">
      <c r="A378" s="65">
        <v>368</v>
      </c>
      <c r="B378" s="123" t="s">
        <v>2736</v>
      </c>
      <c r="C378" s="126">
        <v>49.4</v>
      </c>
      <c r="D378" s="124">
        <v>49.466666666666669</v>
      </c>
      <c r="E378" s="124">
        <v>48.533333333333339</v>
      </c>
      <c r="F378" s="124">
        <v>47.666666666666671</v>
      </c>
      <c r="G378" s="124">
        <v>46.733333333333341</v>
      </c>
      <c r="H378" s="124">
        <v>50.333333333333336</v>
      </c>
      <c r="I378" s="124">
        <v>51.266666666666673</v>
      </c>
      <c r="J378" s="124">
        <v>52.133333333333333</v>
      </c>
      <c r="K378" s="123">
        <v>50.4</v>
      </c>
      <c r="L378" s="123">
        <v>48.6</v>
      </c>
      <c r="M378" s="123">
        <v>55.038539999999998</v>
      </c>
    </row>
    <row r="379" spans="1:13">
      <c r="A379" s="65">
        <v>369</v>
      </c>
      <c r="B379" s="123" t="s">
        <v>132</v>
      </c>
      <c r="C379" s="126">
        <v>157.85</v>
      </c>
      <c r="D379" s="124">
        <v>158.6</v>
      </c>
      <c r="E379" s="124">
        <v>156.29999999999998</v>
      </c>
      <c r="F379" s="124">
        <v>154.75</v>
      </c>
      <c r="G379" s="124">
        <v>152.44999999999999</v>
      </c>
      <c r="H379" s="124">
        <v>160.14999999999998</v>
      </c>
      <c r="I379" s="124">
        <v>162.44999999999999</v>
      </c>
      <c r="J379" s="124">
        <v>163.99999999999997</v>
      </c>
      <c r="K379" s="123">
        <v>160.9</v>
      </c>
      <c r="L379" s="123">
        <v>157.05000000000001</v>
      </c>
      <c r="M379" s="123">
        <v>126.25592</v>
      </c>
    </row>
    <row r="380" spans="1:13">
      <c r="A380" s="65">
        <v>370</v>
      </c>
      <c r="B380" s="123" t="s">
        <v>1687</v>
      </c>
      <c r="C380" s="126">
        <v>183.95</v>
      </c>
      <c r="D380" s="124">
        <v>185.06666666666669</v>
      </c>
      <c r="E380" s="124">
        <v>181.88333333333338</v>
      </c>
      <c r="F380" s="124">
        <v>179.81666666666669</v>
      </c>
      <c r="G380" s="124">
        <v>176.63333333333338</v>
      </c>
      <c r="H380" s="124">
        <v>187.13333333333338</v>
      </c>
      <c r="I380" s="124">
        <v>190.31666666666672</v>
      </c>
      <c r="J380" s="124">
        <v>192.38333333333338</v>
      </c>
      <c r="K380" s="123">
        <v>188.25</v>
      </c>
      <c r="L380" s="123">
        <v>183</v>
      </c>
      <c r="M380" s="123">
        <v>1.23611</v>
      </c>
    </row>
    <row r="381" spans="1:13">
      <c r="A381" s="65">
        <v>371</v>
      </c>
      <c r="B381" s="123" t="s">
        <v>1691</v>
      </c>
      <c r="C381" s="126">
        <v>625.54999999999995</v>
      </c>
      <c r="D381" s="124">
        <v>627.48333333333323</v>
      </c>
      <c r="E381" s="124">
        <v>619.96666666666647</v>
      </c>
      <c r="F381" s="124">
        <v>614.38333333333321</v>
      </c>
      <c r="G381" s="124">
        <v>606.86666666666645</v>
      </c>
      <c r="H381" s="124">
        <v>633.06666666666649</v>
      </c>
      <c r="I381" s="124">
        <v>640.58333333333314</v>
      </c>
      <c r="J381" s="124">
        <v>646.16666666666652</v>
      </c>
      <c r="K381" s="123">
        <v>635</v>
      </c>
      <c r="L381" s="123">
        <v>621.9</v>
      </c>
      <c r="M381" s="123">
        <v>8.3349999999999994E-2</v>
      </c>
    </row>
    <row r="382" spans="1:13">
      <c r="A382" s="65">
        <v>372</v>
      </c>
      <c r="B382" s="123" t="s">
        <v>133</v>
      </c>
      <c r="C382" s="126">
        <v>505.75</v>
      </c>
      <c r="D382" s="124">
        <v>509.75</v>
      </c>
      <c r="E382" s="124">
        <v>500.1</v>
      </c>
      <c r="F382" s="124">
        <v>494.45000000000005</v>
      </c>
      <c r="G382" s="124">
        <v>484.80000000000007</v>
      </c>
      <c r="H382" s="124">
        <v>515.4</v>
      </c>
      <c r="I382" s="124">
        <v>525.05000000000007</v>
      </c>
      <c r="J382" s="124">
        <v>530.69999999999993</v>
      </c>
      <c r="K382" s="123">
        <v>519.4</v>
      </c>
      <c r="L382" s="123">
        <v>504.1</v>
      </c>
      <c r="M382" s="123">
        <v>37.982030000000002</v>
      </c>
    </row>
    <row r="383" spans="1:13">
      <c r="A383" s="65">
        <v>373</v>
      </c>
      <c r="B383" s="123" t="s">
        <v>134</v>
      </c>
      <c r="C383" s="126">
        <v>965.9</v>
      </c>
      <c r="D383" s="124">
        <v>964.68333333333339</v>
      </c>
      <c r="E383" s="124">
        <v>957.36666666666679</v>
      </c>
      <c r="F383" s="124">
        <v>948.83333333333337</v>
      </c>
      <c r="G383" s="124">
        <v>941.51666666666677</v>
      </c>
      <c r="H383" s="124">
        <v>973.21666666666681</v>
      </c>
      <c r="I383" s="124">
        <v>980.53333333333342</v>
      </c>
      <c r="J383" s="124">
        <v>989.06666666666683</v>
      </c>
      <c r="K383" s="123">
        <v>972</v>
      </c>
      <c r="L383" s="123">
        <v>956.15</v>
      </c>
      <c r="M383" s="123">
        <v>62.494190000000003</v>
      </c>
    </row>
    <row r="384" spans="1:13">
      <c r="A384" s="65">
        <v>374</v>
      </c>
      <c r="B384" s="123" t="s">
        <v>1695</v>
      </c>
      <c r="C384" s="126">
        <v>49.95</v>
      </c>
      <c r="D384" s="124">
        <v>49.716666666666661</v>
      </c>
      <c r="E384" s="124">
        <v>48.283333333333324</v>
      </c>
      <c r="F384" s="124">
        <v>46.61666666666666</v>
      </c>
      <c r="G384" s="124">
        <v>45.183333333333323</v>
      </c>
      <c r="H384" s="124">
        <v>51.383333333333326</v>
      </c>
      <c r="I384" s="124">
        <v>52.816666666666663</v>
      </c>
      <c r="J384" s="124">
        <v>54.483333333333327</v>
      </c>
      <c r="K384" s="123">
        <v>51.15</v>
      </c>
      <c r="L384" s="123">
        <v>48.05</v>
      </c>
      <c r="M384" s="123">
        <v>47.392749999999999</v>
      </c>
    </row>
    <row r="385" spans="1:13">
      <c r="A385" s="65">
        <v>375</v>
      </c>
      <c r="B385" s="123" t="s">
        <v>135</v>
      </c>
      <c r="C385" s="126">
        <v>513.95000000000005</v>
      </c>
      <c r="D385" s="124">
        <v>515.9666666666667</v>
      </c>
      <c r="E385" s="124">
        <v>509.18333333333339</v>
      </c>
      <c r="F385" s="124">
        <v>504.41666666666669</v>
      </c>
      <c r="G385" s="124">
        <v>497.63333333333338</v>
      </c>
      <c r="H385" s="124">
        <v>520.73333333333335</v>
      </c>
      <c r="I385" s="124">
        <v>527.51666666666665</v>
      </c>
      <c r="J385" s="124">
        <v>532.28333333333342</v>
      </c>
      <c r="K385" s="123">
        <v>522.75</v>
      </c>
      <c r="L385" s="123">
        <v>511.2</v>
      </c>
      <c r="M385" s="123">
        <v>20.846329999999998</v>
      </c>
    </row>
    <row r="386" spans="1:13">
      <c r="A386" s="65">
        <v>376</v>
      </c>
      <c r="B386" s="123" t="s">
        <v>1698</v>
      </c>
      <c r="C386" s="126">
        <v>15.65</v>
      </c>
      <c r="D386" s="124">
        <v>15.733333333333334</v>
      </c>
      <c r="E386" s="124">
        <v>15.466666666666669</v>
      </c>
      <c r="F386" s="124">
        <v>15.283333333333335</v>
      </c>
      <c r="G386" s="124">
        <v>15.016666666666669</v>
      </c>
      <c r="H386" s="124">
        <v>15.916666666666668</v>
      </c>
      <c r="I386" s="124">
        <v>16.183333333333334</v>
      </c>
      <c r="J386" s="124">
        <v>16.366666666666667</v>
      </c>
      <c r="K386" s="123">
        <v>16</v>
      </c>
      <c r="L386" s="123">
        <v>15.55</v>
      </c>
      <c r="M386" s="123">
        <v>18.020320000000002</v>
      </c>
    </row>
    <row r="387" spans="1:13">
      <c r="A387" s="65">
        <v>377</v>
      </c>
      <c r="B387" s="123" t="s">
        <v>1700</v>
      </c>
      <c r="C387" s="126">
        <v>663.85</v>
      </c>
      <c r="D387" s="124">
        <v>665.88333333333333</v>
      </c>
      <c r="E387" s="124">
        <v>654.66666666666663</v>
      </c>
      <c r="F387" s="124">
        <v>645.48333333333335</v>
      </c>
      <c r="G387" s="124">
        <v>634.26666666666665</v>
      </c>
      <c r="H387" s="124">
        <v>675.06666666666661</v>
      </c>
      <c r="I387" s="124">
        <v>686.2833333333333</v>
      </c>
      <c r="J387" s="124">
        <v>695.46666666666658</v>
      </c>
      <c r="K387" s="123">
        <v>677.1</v>
      </c>
      <c r="L387" s="123">
        <v>656.7</v>
      </c>
      <c r="M387" s="123">
        <v>2.9279600000000001</v>
      </c>
    </row>
    <row r="388" spans="1:13">
      <c r="A388" s="65">
        <v>378</v>
      </c>
      <c r="B388" s="123" t="s">
        <v>1706</v>
      </c>
      <c r="C388" s="126">
        <v>546.85</v>
      </c>
      <c r="D388" s="124">
        <v>550.33333333333337</v>
      </c>
      <c r="E388" s="124">
        <v>538.86666666666679</v>
      </c>
      <c r="F388" s="124">
        <v>530.88333333333344</v>
      </c>
      <c r="G388" s="124">
        <v>519.41666666666686</v>
      </c>
      <c r="H388" s="124">
        <v>558.31666666666672</v>
      </c>
      <c r="I388" s="124">
        <v>569.78333333333319</v>
      </c>
      <c r="J388" s="124">
        <v>577.76666666666665</v>
      </c>
      <c r="K388" s="123">
        <v>561.79999999999995</v>
      </c>
      <c r="L388" s="123">
        <v>542.35</v>
      </c>
      <c r="M388" s="123">
        <v>3.2326999999999999</v>
      </c>
    </row>
    <row r="389" spans="1:13">
      <c r="A389" s="65">
        <v>379</v>
      </c>
      <c r="B389" s="123" t="s">
        <v>1710</v>
      </c>
      <c r="C389" s="126">
        <v>849.75</v>
      </c>
      <c r="D389" s="124">
        <v>850.43333333333339</v>
      </c>
      <c r="E389" s="124">
        <v>841.76666666666677</v>
      </c>
      <c r="F389" s="124">
        <v>833.78333333333342</v>
      </c>
      <c r="G389" s="124">
        <v>825.11666666666679</v>
      </c>
      <c r="H389" s="124">
        <v>858.41666666666674</v>
      </c>
      <c r="I389" s="124">
        <v>867.08333333333326</v>
      </c>
      <c r="J389" s="124">
        <v>875.06666666666672</v>
      </c>
      <c r="K389" s="123">
        <v>859.1</v>
      </c>
      <c r="L389" s="123">
        <v>842.45</v>
      </c>
      <c r="M389" s="123">
        <v>0.77178999999999998</v>
      </c>
    </row>
    <row r="390" spans="1:13">
      <c r="A390" s="65">
        <v>380</v>
      </c>
      <c r="B390" s="123" t="s">
        <v>1716</v>
      </c>
      <c r="C390" s="126">
        <v>71.849999999999994</v>
      </c>
      <c r="D390" s="124">
        <v>72.433333333333337</v>
      </c>
      <c r="E390" s="124">
        <v>70.416666666666671</v>
      </c>
      <c r="F390" s="124">
        <v>68.983333333333334</v>
      </c>
      <c r="G390" s="124">
        <v>66.966666666666669</v>
      </c>
      <c r="H390" s="124">
        <v>73.866666666666674</v>
      </c>
      <c r="I390" s="124">
        <v>75.883333333333326</v>
      </c>
      <c r="J390" s="124">
        <v>77.316666666666677</v>
      </c>
      <c r="K390" s="123">
        <v>74.45</v>
      </c>
      <c r="L390" s="123">
        <v>71</v>
      </c>
      <c r="M390" s="123">
        <v>19.170089999999998</v>
      </c>
    </row>
    <row r="391" spans="1:13">
      <c r="A391" s="65">
        <v>381</v>
      </c>
      <c r="B391" s="123" t="s">
        <v>136</v>
      </c>
      <c r="C391" s="126">
        <v>47.15</v>
      </c>
      <c r="D391" s="124">
        <v>47.416666666666664</v>
      </c>
      <c r="E391" s="124">
        <v>46.43333333333333</v>
      </c>
      <c r="F391" s="124">
        <v>45.716666666666669</v>
      </c>
      <c r="G391" s="124">
        <v>44.733333333333334</v>
      </c>
      <c r="H391" s="124">
        <v>48.133333333333326</v>
      </c>
      <c r="I391" s="124">
        <v>49.11666666666666</v>
      </c>
      <c r="J391" s="124">
        <v>49.833333333333321</v>
      </c>
      <c r="K391" s="123">
        <v>48.4</v>
      </c>
      <c r="L391" s="123">
        <v>46.7</v>
      </c>
      <c r="M391" s="123">
        <v>104.72765</v>
      </c>
    </row>
    <row r="392" spans="1:13">
      <c r="A392" s="65">
        <v>382</v>
      </c>
      <c r="B392" s="123" t="s">
        <v>1729</v>
      </c>
      <c r="C392" s="126">
        <v>7.35</v>
      </c>
      <c r="D392" s="124">
        <v>7.3833333333333329</v>
      </c>
      <c r="E392" s="124">
        <v>7.1666666666666661</v>
      </c>
      <c r="F392" s="124">
        <v>6.9833333333333334</v>
      </c>
      <c r="G392" s="124">
        <v>6.7666666666666666</v>
      </c>
      <c r="H392" s="124">
        <v>7.5666666666666655</v>
      </c>
      <c r="I392" s="124">
        <v>7.7833333333333323</v>
      </c>
      <c r="J392" s="124">
        <v>7.966666666666665</v>
      </c>
      <c r="K392" s="123">
        <v>7.6</v>
      </c>
      <c r="L392" s="123">
        <v>7.2</v>
      </c>
      <c r="M392" s="123">
        <v>80.262619999999998</v>
      </c>
    </row>
    <row r="393" spans="1:13">
      <c r="A393" s="65">
        <v>383</v>
      </c>
      <c r="B393" s="123" t="s">
        <v>1735</v>
      </c>
      <c r="C393" s="126">
        <v>17.899999999999999</v>
      </c>
      <c r="D393" s="124">
        <v>17.95</v>
      </c>
      <c r="E393" s="124">
        <v>17.5</v>
      </c>
      <c r="F393" s="124">
        <v>17.100000000000001</v>
      </c>
      <c r="G393" s="124">
        <v>16.650000000000002</v>
      </c>
      <c r="H393" s="124">
        <v>18.349999999999998</v>
      </c>
      <c r="I393" s="124">
        <v>18.799999999999994</v>
      </c>
      <c r="J393" s="124">
        <v>19.199999999999996</v>
      </c>
      <c r="K393" s="123">
        <v>18.399999999999999</v>
      </c>
      <c r="L393" s="123">
        <v>17.55</v>
      </c>
      <c r="M393" s="123">
        <v>20.642199999999999</v>
      </c>
    </row>
    <row r="394" spans="1:13">
      <c r="A394" s="65">
        <v>384</v>
      </c>
      <c r="B394" s="123" t="s">
        <v>1741</v>
      </c>
      <c r="C394" s="126">
        <v>410.9</v>
      </c>
      <c r="D394" s="124">
        <v>411.88333333333338</v>
      </c>
      <c r="E394" s="124">
        <v>403.41666666666674</v>
      </c>
      <c r="F394" s="124">
        <v>395.93333333333334</v>
      </c>
      <c r="G394" s="124">
        <v>387.4666666666667</v>
      </c>
      <c r="H394" s="124">
        <v>419.36666666666679</v>
      </c>
      <c r="I394" s="124">
        <v>427.83333333333337</v>
      </c>
      <c r="J394" s="124">
        <v>435.31666666666683</v>
      </c>
      <c r="K394" s="123">
        <v>420.35</v>
      </c>
      <c r="L394" s="123">
        <v>404.4</v>
      </c>
      <c r="M394" s="123">
        <v>2.7934800000000002</v>
      </c>
    </row>
    <row r="395" spans="1:13">
      <c r="A395" s="65">
        <v>385</v>
      </c>
      <c r="B395" s="123" t="s">
        <v>137</v>
      </c>
      <c r="C395" s="126">
        <v>93.95</v>
      </c>
      <c r="D395" s="124">
        <v>94.533333333333346</v>
      </c>
      <c r="E395" s="124">
        <v>92.716666666666697</v>
      </c>
      <c r="F395" s="124">
        <v>91.483333333333348</v>
      </c>
      <c r="G395" s="124">
        <v>89.6666666666667</v>
      </c>
      <c r="H395" s="124">
        <v>95.766666666666694</v>
      </c>
      <c r="I395" s="124">
        <v>97.583333333333329</v>
      </c>
      <c r="J395" s="124">
        <v>98.816666666666691</v>
      </c>
      <c r="K395" s="123">
        <v>96.35</v>
      </c>
      <c r="L395" s="123">
        <v>93.3</v>
      </c>
      <c r="M395" s="123">
        <v>197.3261</v>
      </c>
    </row>
    <row r="396" spans="1:13">
      <c r="A396" s="65">
        <v>386</v>
      </c>
      <c r="B396" s="123" t="s">
        <v>211</v>
      </c>
      <c r="C396" s="126">
        <v>4903.55</v>
      </c>
      <c r="D396" s="124">
        <v>4856.5166666666664</v>
      </c>
      <c r="E396" s="124">
        <v>4770.0333333333328</v>
      </c>
      <c r="F396" s="124">
        <v>4636.5166666666664</v>
      </c>
      <c r="G396" s="124">
        <v>4550.0333333333328</v>
      </c>
      <c r="H396" s="124">
        <v>4990.0333333333328</v>
      </c>
      <c r="I396" s="124">
        <v>5076.5166666666664</v>
      </c>
      <c r="J396" s="124">
        <v>5210.0333333333328</v>
      </c>
      <c r="K396" s="123">
        <v>4943</v>
      </c>
      <c r="L396" s="123">
        <v>4723</v>
      </c>
      <c r="M396" s="123">
        <v>0.10034</v>
      </c>
    </row>
    <row r="397" spans="1:13">
      <c r="A397" s="65">
        <v>387</v>
      </c>
      <c r="B397" s="123" t="s">
        <v>138</v>
      </c>
      <c r="C397" s="126">
        <v>313.14999999999998</v>
      </c>
      <c r="D397" s="124">
        <v>319.25</v>
      </c>
      <c r="E397" s="124">
        <v>305.75</v>
      </c>
      <c r="F397" s="124">
        <v>298.35000000000002</v>
      </c>
      <c r="G397" s="124">
        <v>284.85000000000002</v>
      </c>
      <c r="H397" s="124">
        <v>326.64999999999998</v>
      </c>
      <c r="I397" s="124">
        <v>340.15</v>
      </c>
      <c r="J397" s="124">
        <v>347.54999999999995</v>
      </c>
      <c r="K397" s="123">
        <v>332.75</v>
      </c>
      <c r="L397" s="123">
        <v>311.85000000000002</v>
      </c>
      <c r="M397" s="123">
        <v>424.66149999999999</v>
      </c>
    </row>
    <row r="398" spans="1:13">
      <c r="A398" s="65">
        <v>388</v>
      </c>
      <c r="B398" s="123" t="s">
        <v>2606</v>
      </c>
      <c r="C398" s="126">
        <v>5724.4</v>
      </c>
      <c r="D398" s="124">
        <v>5773.9666666666672</v>
      </c>
      <c r="E398" s="124">
        <v>5615.9333333333343</v>
      </c>
      <c r="F398" s="124">
        <v>5507.4666666666672</v>
      </c>
      <c r="G398" s="124">
        <v>5349.4333333333343</v>
      </c>
      <c r="H398" s="124">
        <v>5882.4333333333343</v>
      </c>
      <c r="I398" s="124">
        <v>6040.4666666666672</v>
      </c>
      <c r="J398" s="124">
        <v>6148.9333333333343</v>
      </c>
      <c r="K398" s="123">
        <v>5932</v>
      </c>
      <c r="L398" s="123">
        <v>5665.5</v>
      </c>
      <c r="M398" s="123">
        <v>1.0500000000000001E-2</v>
      </c>
    </row>
    <row r="399" spans="1:13">
      <c r="A399" s="65">
        <v>389</v>
      </c>
      <c r="B399" s="123" t="s">
        <v>1778</v>
      </c>
      <c r="C399" s="126">
        <v>120.55</v>
      </c>
      <c r="D399" s="124">
        <v>121.38333333333333</v>
      </c>
      <c r="E399" s="124">
        <v>119.46666666666665</v>
      </c>
      <c r="F399" s="124">
        <v>118.38333333333333</v>
      </c>
      <c r="G399" s="124">
        <v>116.46666666666665</v>
      </c>
      <c r="H399" s="124">
        <v>122.46666666666665</v>
      </c>
      <c r="I399" s="124">
        <v>124.38333333333334</v>
      </c>
      <c r="J399" s="124">
        <v>125.46666666666665</v>
      </c>
      <c r="K399" s="123">
        <v>123.3</v>
      </c>
      <c r="L399" s="123">
        <v>120.3</v>
      </c>
      <c r="M399" s="123">
        <v>0.58189000000000002</v>
      </c>
    </row>
    <row r="400" spans="1:13">
      <c r="A400" s="65">
        <v>390</v>
      </c>
      <c r="B400" s="123" t="s">
        <v>1780</v>
      </c>
      <c r="C400" s="126">
        <v>82.4</v>
      </c>
      <c r="D400" s="124">
        <v>83.000000000000014</v>
      </c>
      <c r="E400" s="124">
        <v>81.300000000000026</v>
      </c>
      <c r="F400" s="124">
        <v>80.200000000000017</v>
      </c>
      <c r="G400" s="124">
        <v>78.500000000000028</v>
      </c>
      <c r="H400" s="124">
        <v>84.100000000000023</v>
      </c>
      <c r="I400" s="124">
        <v>85.800000000000011</v>
      </c>
      <c r="J400" s="124">
        <v>86.90000000000002</v>
      </c>
      <c r="K400" s="123">
        <v>84.7</v>
      </c>
      <c r="L400" s="123">
        <v>81.900000000000006</v>
      </c>
      <c r="M400" s="123">
        <v>9.9690100000000008</v>
      </c>
    </row>
    <row r="401" spans="1:13">
      <c r="A401" s="65">
        <v>391</v>
      </c>
      <c r="B401" s="123" t="s">
        <v>1800</v>
      </c>
      <c r="C401" s="126">
        <v>451.9</v>
      </c>
      <c r="D401" s="124">
        <v>453.7</v>
      </c>
      <c r="E401" s="124">
        <v>445.4</v>
      </c>
      <c r="F401" s="124">
        <v>438.9</v>
      </c>
      <c r="G401" s="124">
        <v>430.59999999999997</v>
      </c>
      <c r="H401" s="124">
        <v>460.2</v>
      </c>
      <c r="I401" s="124">
        <v>468.50000000000006</v>
      </c>
      <c r="J401" s="124">
        <v>475</v>
      </c>
      <c r="K401" s="123">
        <v>462</v>
      </c>
      <c r="L401" s="123">
        <v>447.2</v>
      </c>
      <c r="M401" s="123">
        <v>0.15811</v>
      </c>
    </row>
    <row r="402" spans="1:13">
      <c r="A402" s="65">
        <v>392</v>
      </c>
      <c r="B402" s="123" t="s">
        <v>1806</v>
      </c>
      <c r="C402" s="126">
        <v>582.29999999999995</v>
      </c>
      <c r="D402" s="124">
        <v>585.69999999999993</v>
      </c>
      <c r="E402" s="124">
        <v>577.59999999999991</v>
      </c>
      <c r="F402" s="124">
        <v>572.9</v>
      </c>
      <c r="G402" s="124">
        <v>564.79999999999995</v>
      </c>
      <c r="H402" s="124">
        <v>590.39999999999986</v>
      </c>
      <c r="I402" s="124">
        <v>598.5</v>
      </c>
      <c r="J402" s="124">
        <v>603.19999999999982</v>
      </c>
      <c r="K402" s="123">
        <v>593.79999999999995</v>
      </c>
      <c r="L402" s="123">
        <v>581</v>
      </c>
      <c r="M402" s="123">
        <v>9.2649999999999996E-2</v>
      </c>
    </row>
    <row r="403" spans="1:13">
      <c r="A403" s="65">
        <v>393</v>
      </c>
      <c r="B403" s="123" t="s">
        <v>1812</v>
      </c>
      <c r="C403" s="126">
        <v>300.2</v>
      </c>
      <c r="D403" s="124">
        <v>301.7</v>
      </c>
      <c r="E403" s="124">
        <v>297.54999999999995</v>
      </c>
      <c r="F403" s="124">
        <v>294.89999999999998</v>
      </c>
      <c r="G403" s="124">
        <v>290.74999999999994</v>
      </c>
      <c r="H403" s="124">
        <v>304.34999999999997</v>
      </c>
      <c r="I403" s="124">
        <v>308.49999999999994</v>
      </c>
      <c r="J403" s="124">
        <v>311.14999999999998</v>
      </c>
      <c r="K403" s="123">
        <v>305.85000000000002</v>
      </c>
      <c r="L403" s="123">
        <v>299.05</v>
      </c>
      <c r="M403" s="123">
        <v>2.0142199999999999</v>
      </c>
    </row>
    <row r="404" spans="1:13">
      <c r="A404" s="65">
        <v>394</v>
      </c>
      <c r="B404" s="123" t="s">
        <v>212</v>
      </c>
      <c r="C404" s="126">
        <v>18161.849999999999</v>
      </c>
      <c r="D404" s="124">
        <v>18239.05</v>
      </c>
      <c r="E404" s="124">
        <v>17978.099999999999</v>
      </c>
      <c r="F404" s="124">
        <v>17794.349999999999</v>
      </c>
      <c r="G404" s="124">
        <v>17533.399999999998</v>
      </c>
      <c r="H404" s="124">
        <v>18422.8</v>
      </c>
      <c r="I404" s="124">
        <v>18683.750000000004</v>
      </c>
      <c r="J404" s="124">
        <v>18867.5</v>
      </c>
      <c r="K404" s="123">
        <v>18500</v>
      </c>
      <c r="L404" s="123">
        <v>18055.3</v>
      </c>
      <c r="M404" s="123">
        <v>0.13880999999999999</v>
      </c>
    </row>
    <row r="405" spans="1:13">
      <c r="A405" s="65">
        <v>395</v>
      </c>
      <c r="B405" s="123" t="s">
        <v>1823</v>
      </c>
      <c r="C405" s="126">
        <v>2044.05</v>
      </c>
      <c r="D405" s="124">
        <v>2038.0166666666667</v>
      </c>
      <c r="E405" s="124">
        <v>2016.0333333333333</v>
      </c>
      <c r="F405" s="124">
        <v>1988.0166666666667</v>
      </c>
      <c r="G405" s="124">
        <v>1966.0333333333333</v>
      </c>
      <c r="H405" s="124">
        <v>2066.0333333333333</v>
      </c>
      <c r="I405" s="124">
        <v>2088.0166666666664</v>
      </c>
      <c r="J405" s="124">
        <v>2116.0333333333333</v>
      </c>
      <c r="K405" s="123">
        <v>2060</v>
      </c>
      <c r="L405" s="123">
        <v>2010</v>
      </c>
      <c r="M405" s="123">
        <v>0.12342</v>
      </c>
    </row>
    <row r="406" spans="1:13">
      <c r="A406" s="65">
        <v>396</v>
      </c>
      <c r="B406" s="123" t="s">
        <v>139</v>
      </c>
      <c r="C406" s="126">
        <v>1296.0999999999999</v>
      </c>
      <c r="D406" s="124">
        <v>1303.1833333333334</v>
      </c>
      <c r="E406" s="124">
        <v>1284.3666666666668</v>
      </c>
      <c r="F406" s="124">
        <v>1272.6333333333334</v>
      </c>
      <c r="G406" s="124">
        <v>1253.8166666666668</v>
      </c>
      <c r="H406" s="124">
        <v>1314.9166666666667</v>
      </c>
      <c r="I406" s="124">
        <v>1333.7333333333333</v>
      </c>
      <c r="J406" s="124">
        <v>1345.4666666666667</v>
      </c>
      <c r="K406" s="123">
        <v>1322</v>
      </c>
      <c r="L406" s="123">
        <v>1291.45</v>
      </c>
      <c r="M406" s="123">
        <v>2.22736</v>
      </c>
    </row>
    <row r="407" spans="1:13">
      <c r="A407" s="65">
        <v>397</v>
      </c>
      <c r="B407" s="123" t="s">
        <v>1838</v>
      </c>
      <c r="C407" s="126">
        <v>34.450000000000003</v>
      </c>
      <c r="D407" s="124">
        <v>34.450000000000003</v>
      </c>
      <c r="E407" s="124">
        <v>34.300000000000004</v>
      </c>
      <c r="F407" s="124">
        <v>34.15</v>
      </c>
      <c r="G407" s="124">
        <v>34</v>
      </c>
      <c r="H407" s="124">
        <v>34.600000000000009</v>
      </c>
      <c r="I407" s="124">
        <v>34.750000000000014</v>
      </c>
      <c r="J407" s="124">
        <v>34.900000000000013</v>
      </c>
      <c r="K407" s="123">
        <v>34.6</v>
      </c>
      <c r="L407" s="123">
        <v>34.299999999999997</v>
      </c>
      <c r="M407" s="123">
        <v>4.28667</v>
      </c>
    </row>
    <row r="408" spans="1:13">
      <c r="A408" s="65">
        <v>398</v>
      </c>
      <c r="B408" s="123" t="s">
        <v>1840</v>
      </c>
      <c r="C408" s="126">
        <v>1818.75</v>
      </c>
      <c r="D408" s="124">
        <v>1821.2333333333333</v>
      </c>
      <c r="E408" s="124">
        <v>1808.5166666666667</v>
      </c>
      <c r="F408" s="124">
        <v>1798.2833333333333</v>
      </c>
      <c r="G408" s="124">
        <v>1785.5666666666666</v>
      </c>
      <c r="H408" s="124">
        <v>1831.4666666666667</v>
      </c>
      <c r="I408" s="124">
        <v>1844.1833333333334</v>
      </c>
      <c r="J408" s="124">
        <v>1854.4166666666667</v>
      </c>
      <c r="K408" s="123">
        <v>1833.95</v>
      </c>
      <c r="L408" s="123">
        <v>1811</v>
      </c>
      <c r="M408" s="123">
        <v>2.3740000000000001E-2</v>
      </c>
    </row>
    <row r="409" spans="1:13">
      <c r="A409" s="65">
        <v>399</v>
      </c>
      <c r="B409" s="123" t="s">
        <v>1847</v>
      </c>
      <c r="C409" s="126">
        <v>871.35</v>
      </c>
      <c r="D409" s="124">
        <v>872.86666666666679</v>
      </c>
      <c r="E409" s="124">
        <v>863.78333333333353</v>
      </c>
      <c r="F409" s="124">
        <v>856.2166666666667</v>
      </c>
      <c r="G409" s="124">
        <v>847.13333333333344</v>
      </c>
      <c r="H409" s="124">
        <v>880.43333333333362</v>
      </c>
      <c r="I409" s="124">
        <v>889.51666666666688</v>
      </c>
      <c r="J409" s="124">
        <v>897.08333333333371</v>
      </c>
      <c r="K409" s="123">
        <v>881.95</v>
      </c>
      <c r="L409" s="123">
        <v>865.3</v>
      </c>
      <c r="M409" s="123">
        <v>0.11131000000000001</v>
      </c>
    </row>
    <row r="410" spans="1:13">
      <c r="A410" s="65">
        <v>400</v>
      </c>
      <c r="B410" s="123" t="s">
        <v>1849</v>
      </c>
      <c r="C410" s="126">
        <v>57.55</v>
      </c>
      <c r="D410" s="124">
        <v>57.85</v>
      </c>
      <c r="E410" s="124">
        <v>56.900000000000006</v>
      </c>
      <c r="F410" s="124">
        <v>56.250000000000007</v>
      </c>
      <c r="G410" s="124">
        <v>55.300000000000011</v>
      </c>
      <c r="H410" s="124">
        <v>58.5</v>
      </c>
      <c r="I410" s="124">
        <v>59.45</v>
      </c>
      <c r="J410" s="124">
        <v>60.099999999999994</v>
      </c>
      <c r="K410" s="123">
        <v>58.8</v>
      </c>
      <c r="L410" s="123">
        <v>57.2</v>
      </c>
      <c r="M410" s="123">
        <v>12.30639</v>
      </c>
    </row>
    <row r="411" spans="1:13">
      <c r="A411" s="65">
        <v>401</v>
      </c>
      <c r="B411" s="123" t="s">
        <v>1851</v>
      </c>
      <c r="C411" s="126">
        <v>552</v>
      </c>
      <c r="D411" s="124">
        <v>564.88333333333333</v>
      </c>
      <c r="E411" s="124">
        <v>535.36666666666667</v>
      </c>
      <c r="F411" s="124">
        <v>518.73333333333335</v>
      </c>
      <c r="G411" s="124">
        <v>489.2166666666667</v>
      </c>
      <c r="H411" s="124">
        <v>581.51666666666665</v>
      </c>
      <c r="I411" s="124">
        <v>611.0333333333333</v>
      </c>
      <c r="J411" s="124">
        <v>627.66666666666663</v>
      </c>
      <c r="K411" s="123">
        <v>594.4</v>
      </c>
      <c r="L411" s="123">
        <v>548.25</v>
      </c>
      <c r="M411" s="123">
        <v>7.7444899999999999</v>
      </c>
    </row>
    <row r="412" spans="1:13">
      <c r="A412" s="65">
        <v>402</v>
      </c>
      <c r="B412" s="123" t="s">
        <v>1853</v>
      </c>
      <c r="C412" s="126">
        <v>1103.5999999999999</v>
      </c>
      <c r="D412" s="124">
        <v>1112.4333333333334</v>
      </c>
      <c r="E412" s="124">
        <v>1090.1666666666667</v>
      </c>
      <c r="F412" s="124">
        <v>1076.7333333333333</v>
      </c>
      <c r="G412" s="124">
        <v>1054.4666666666667</v>
      </c>
      <c r="H412" s="124">
        <v>1125.8666666666668</v>
      </c>
      <c r="I412" s="124">
        <v>1148.1333333333332</v>
      </c>
      <c r="J412" s="124">
        <v>1161.5666666666668</v>
      </c>
      <c r="K412" s="123">
        <v>1134.7</v>
      </c>
      <c r="L412" s="123">
        <v>1099</v>
      </c>
      <c r="M412" s="123">
        <v>8.727E-2</v>
      </c>
    </row>
    <row r="413" spans="1:13">
      <c r="A413" s="65">
        <v>403</v>
      </c>
      <c r="B413" s="123" t="s">
        <v>1854</v>
      </c>
      <c r="C413" s="126">
        <v>826.2</v>
      </c>
      <c r="D413" s="124">
        <v>829.58333333333337</v>
      </c>
      <c r="E413" s="124">
        <v>809.61666666666679</v>
      </c>
      <c r="F413" s="124">
        <v>793.03333333333342</v>
      </c>
      <c r="G413" s="124">
        <v>773.06666666666683</v>
      </c>
      <c r="H413" s="124">
        <v>846.16666666666674</v>
      </c>
      <c r="I413" s="124">
        <v>866.13333333333321</v>
      </c>
      <c r="J413" s="124">
        <v>882.7166666666667</v>
      </c>
      <c r="K413" s="123">
        <v>849.55</v>
      </c>
      <c r="L413" s="123">
        <v>813</v>
      </c>
      <c r="M413" s="123">
        <v>0.28065000000000001</v>
      </c>
    </row>
    <row r="414" spans="1:13">
      <c r="A414" s="65">
        <v>404</v>
      </c>
      <c r="B414" s="123" t="s">
        <v>1858</v>
      </c>
      <c r="C414" s="126">
        <v>299.2</v>
      </c>
      <c r="D414" s="124">
        <v>303.81666666666666</v>
      </c>
      <c r="E414" s="124">
        <v>291.88333333333333</v>
      </c>
      <c r="F414" s="124">
        <v>284.56666666666666</v>
      </c>
      <c r="G414" s="124">
        <v>272.63333333333333</v>
      </c>
      <c r="H414" s="124">
        <v>311.13333333333333</v>
      </c>
      <c r="I414" s="124">
        <v>323.06666666666661</v>
      </c>
      <c r="J414" s="124">
        <v>330.38333333333333</v>
      </c>
      <c r="K414" s="123">
        <v>315.75</v>
      </c>
      <c r="L414" s="123">
        <v>296.5</v>
      </c>
      <c r="M414" s="123">
        <v>3.5542199999999999</v>
      </c>
    </row>
    <row r="415" spans="1:13">
      <c r="A415" s="65">
        <v>405</v>
      </c>
      <c r="B415" s="123" t="s">
        <v>213</v>
      </c>
      <c r="C415" s="126">
        <v>31.2</v>
      </c>
      <c r="D415" s="124">
        <v>31.433333333333334</v>
      </c>
      <c r="E415" s="124">
        <v>30.81666666666667</v>
      </c>
      <c r="F415" s="124">
        <v>30.433333333333337</v>
      </c>
      <c r="G415" s="124">
        <v>29.816666666666674</v>
      </c>
      <c r="H415" s="124">
        <v>31.816666666666666</v>
      </c>
      <c r="I415" s="124">
        <v>32.433333333333337</v>
      </c>
      <c r="J415" s="124">
        <v>32.816666666666663</v>
      </c>
      <c r="K415" s="123">
        <v>32.049999999999997</v>
      </c>
      <c r="L415" s="123">
        <v>31.05</v>
      </c>
      <c r="M415" s="123">
        <v>102.92507999999999</v>
      </c>
    </row>
    <row r="416" spans="1:13">
      <c r="A416" s="65">
        <v>406</v>
      </c>
      <c r="B416" s="123" t="s">
        <v>1863</v>
      </c>
      <c r="C416" s="126">
        <v>498.35</v>
      </c>
      <c r="D416" s="124">
        <v>501.2</v>
      </c>
      <c r="E416" s="124">
        <v>490</v>
      </c>
      <c r="F416" s="124">
        <v>481.65000000000003</v>
      </c>
      <c r="G416" s="124">
        <v>470.45000000000005</v>
      </c>
      <c r="H416" s="124">
        <v>509.54999999999995</v>
      </c>
      <c r="I416" s="124">
        <v>520.74999999999989</v>
      </c>
      <c r="J416" s="124">
        <v>529.09999999999991</v>
      </c>
      <c r="K416" s="123">
        <v>512.4</v>
      </c>
      <c r="L416" s="123">
        <v>492.85</v>
      </c>
      <c r="M416" s="123">
        <v>2.8077399999999999</v>
      </c>
    </row>
    <row r="417" spans="1:13">
      <c r="A417" s="65">
        <v>407</v>
      </c>
      <c r="B417" s="123" t="s">
        <v>1873</v>
      </c>
      <c r="C417" s="126">
        <v>97.85</v>
      </c>
      <c r="D417" s="124">
        <v>98.55</v>
      </c>
      <c r="E417" s="124">
        <v>96.399999999999991</v>
      </c>
      <c r="F417" s="124">
        <v>94.949999999999989</v>
      </c>
      <c r="G417" s="124">
        <v>92.799999999999983</v>
      </c>
      <c r="H417" s="124">
        <v>100</v>
      </c>
      <c r="I417" s="124">
        <v>102.15</v>
      </c>
      <c r="J417" s="124">
        <v>103.60000000000001</v>
      </c>
      <c r="K417" s="123">
        <v>100.7</v>
      </c>
      <c r="L417" s="123">
        <v>97.1</v>
      </c>
      <c r="M417" s="123">
        <v>18.895240000000001</v>
      </c>
    </row>
    <row r="418" spans="1:13">
      <c r="A418" s="65">
        <v>408</v>
      </c>
      <c r="B418" s="123" t="s">
        <v>230</v>
      </c>
      <c r="C418" s="126">
        <v>1839.65</v>
      </c>
      <c r="D418" s="124">
        <v>1860.8333333333333</v>
      </c>
      <c r="E418" s="124">
        <v>1806.7166666666665</v>
      </c>
      <c r="F418" s="124">
        <v>1773.7833333333333</v>
      </c>
      <c r="G418" s="124">
        <v>1719.6666666666665</v>
      </c>
      <c r="H418" s="124">
        <v>1893.7666666666664</v>
      </c>
      <c r="I418" s="124">
        <v>1947.8833333333332</v>
      </c>
      <c r="J418" s="124">
        <v>1980.8166666666664</v>
      </c>
      <c r="K418" s="123">
        <v>1914.95</v>
      </c>
      <c r="L418" s="123">
        <v>1827.9</v>
      </c>
      <c r="M418" s="123">
        <v>2.3993699999999998</v>
      </c>
    </row>
    <row r="419" spans="1:13">
      <c r="A419" s="65">
        <v>409</v>
      </c>
      <c r="B419" s="123" t="s">
        <v>140</v>
      </c>
      <c r="C419" s="126">
        <v>1446.2</v>
      </c>
      <c r="D419" s="124">
        <v>1441.1666666666667</v>
      </c>
      <c r="E419" s="124">
        <v>1425.3333333333335</v>
      </c>
      <c r="F419" s="124">
        <v>1404.4666666666667</v>
      </c>
      <c r="G419" s="124">
        <v>1388.6333333333334</v>
      </c>
      <c r="H419" s="124">
        <v>1462.0333333333335</v>
      </c>
      <c r="I419" s="124">
        <v>1477.866666666667</v>
      </c>
      <c r="J419" s="124">
        <v>1498.7333333333336</v>
      </c>
      <c r="K419" s="123">
        <v>1457</v>
      </c>
      <c r="L419" s="123">
        <v>1420.3</v>
      </c>
      <c r="M419" s="123">
        <v>5.9273899999999999</v>
      </c>
    </row>
    <row r="420" spans="1:13">
      <c r="A420" s="65">
        <v>410</v>
      </c>
      <c r="B420" s="123" t="s">
        <v>141</v>
      </c>
      <c r="C420" s="126">
        <v>788.65</v>
      </c>
      <c r="D420" s="124">
        <v>795.5</v>
      </c>
      <c r="E420" s="124">
        <v>778.3</v>
      </c>
      <c r="F420" s="124">
        <v>767.94999999999993</v>
      </c>
      <c r="G420" s="124">
        <v>750.74999999999989</v>
      </c>
      <c r="H420" s="124">
        <v>805.85</v>
      </c>
      <c r="I420" s="124">
        <v>823.05000000000007</v>
      </c>
      <c r="J420" s="124">
        <v>833.40000000000009</v>
      </c>
      <c r="K420" s="123">
        <v>812.7</v>
      </c>
      <c r="L420" s="123">
        <v>785.15</v>
      </c>
      <c r="M420" s="123">
        <v>3.31271</v>
      </c>
    </row>
    <row r="421" spans="1:13">
      <c r="A421" s="65">
        <v>411</v>
      </c>
      <c r="B421" s="123" t="s">
        <v>380</v>
      </c>
      <c r="C421" s="126">
        <v>392.1</v>
      </c>
      <c r="D421" s="124">
        <v>397.45</v>
      </c>
      <c r="E421" s="124">
        <v>384.65</v>
      </c>
      <c r="F421" s="124">
        <v>377.2</v>
      </c>
      <c r="G421" s="124">
        <v>364.4</v>
      </c>
      <c r="H421" s="124">
        <v>404.9</v>
      </c>
      <c r="I421" s="124">
        <v>417.70000000000005</v>
      </c>
      <c r="J421" s="124">
        <v>425.15</v>
      </c>
      <c r="K421" s="123">
        <v>410.25</v>
      </c>
      <c r="L421" s="123">
        <v>390</v>
      </c>
      <c r="M421" s="123">
        <v>13.91766</v>
      </c>
    </row>
    <row r="422" spans="1:13">
      <c r="A422" s="65">
        <v>412</v>
      </c>
      <c r="B422" s="123" t="s">
        <v>1892</v>
      </c>
      <c r="C422" s="126">
        <v>464.65</v>
      </c>
      <c r="D422" s="124">
        <v>465.88333333333338</v>
      </c>
      <c r="E422" s="124">
        <v>447.76666666666677</v>
      </c>
      <c r="F422" s="124">
        <v>430.88333333333338</v>
      </c>
      <c r="G422" s="124">
        <v>412.76666666666677</v>
      </c>
      <c r="H422" s="124">
        <v>482.76666666666677</v>
      </c>
      <c r="I422" s="124">
        <v>500.88333333333344</v>
      </c>
      <c r="J422" s="124">
        <v>517.76666666666677</v>
      </c>
      <c r="K422" s="123">
        <v>484</v>
      </c>
      <c r="L422" s="123">
        <v>449</v>
      </c>
      <c r="M422" s="123">
        <v>4.6019199999999998</v>
      </c>
    </row>
    <row r="423" spans="1:13">
      <c r="A423" s="65">
        <v>413</v>
      </c>
      <c r="B423" s="123" t="s">
        <v>1902</v>
      </c>
      <c r="C423" s="126">
        <v>1898.35</v>
      </c>
      <c r="D423" s="124">
        <v>1900.7833333333335</v>
      </c>
      <c r="E423" s="124">
        <v>1881.5666666666671</v>
      </c>
      <c r="F423" s="124">
        <v>1864.7833333333335</v>
      </c>
      <c r="G423" s="124">
        <v>1845.5666666666671</v>
      </c>
      <c r="H423" s="124">
        <v>1917.5666666666671</v>
      </c>
      <c r="I423" s="124">
        <v>1936.7833333333338</v>
      </c>
      <c r="J423" s="124">
        <v>1953.5666666666671</v>
      </c>
      <c r="K423" s="123">
        <v>1920</v>
      </c>
      <c r="L423" s="123">
        <v>1884</v>
      </c>
      <c r="M423" s="123">
        <v>0.1031</v>
      </c>
    </row>
    <row r="424" spans="1:13">
      <c r="A424" s="65">
        <v>414</v>
      </c>
      <c r="B424" s="123" t="s">
        <v>1904</v>
      </c>
      <c r="C424" s="126">
        <v>548.25</v>
      </c>
      <c r="D424" s="124">
        <v>551.7166666666667</v>
      </c>
      <c r="E424" s="124">
        <v>540.53333333333342</v>
      </c>
      <c r="F424" s="124">
        <v>532.81666666666672</v>
      </c>
      <c r="G424" s="124">
        <v>521.63333333333344</v>
      </c>
      <c r="H424" s="124">
        <v>559.43333333333339</v>
      </c>
      <c r="I424" s="124">
        <v>570.61666666666679</v>
      </c>
      <c r="J424" s="124">
        <v>578.33333333333337</v>
      </c>
      <c r="K424" s="123">
        <v>562.9</v>
      </c>
      <c r="L424" s="123">
        <v>544</v>
      </c>
      <c r="M424" s="123">
        <v>0.83560000000000001</v>
      </c>
    </row>
    <row r="425" spans="1:13">
      <c r="A425" s="65">
        <v>415</v>
      </c>
      <c r="B425" s="123" t="s">
        <v>142</v>
      </c>
      <c r="C425" s="126">
        <v>579.85</v>
      </c>
      <c r="D425" s="124">
        <v>584.61666666666667</v>
      </c>
      <c r="E425" s="124">
        <v>573.23333333333335</v>
      </c>
      <c r="F425" s="124">
        <v>566.61666666666667</v>
      </c>
      <c r="G425" s="124">
        <v>555.23333333333335</v>
      </c>
      <c r="H425" s="124">
        <v>591.23333333333335</v>
      </c>
      <c r="I425" s="124">
        <v>602.61666666666679</v>
      </c>
      <c r="J425" s="124">
        <v>609.23333333333335</v>
      </c>
      <c r="K425" s="123">
        <v>596</v>
      </c>
      <c r="L425" s="123">
        <v>578</v>
      </c>
      <c r="M425" s="123">
        <v>42.13982</v>
      </c>
    </row>
    <row r="426" spans="1:13">
      <c r="A426" s="65">
        <v>416</v>
      </c>
      <c r="B426" s="123" t="s">
        <v>1910</v>
      </c>
      <c r="C426" s="126">
        <v>406</v>
      </c>
      <c r="D426" s="124">
        <v>405.91666666666669</v>
      </c>
      <c r="E426" s="124">
        <v>402.28333333333336</v>
      </c>
      <c r="F426" s="124">
        <v>398.56666666666666</v>
      </c>
      <c r="G426" s="124">
        <v>394.93333333333334</v>
      </c>
      <c r="H426" s="124">
        <v>409.63333333333338</v>
      </c>
      <c r="I426" s="124">
        <v>413.26666666666671</v>
      </c>
      <c r="J426" s="124">
        <v>416.98333333333341</v>
      </c>
      <c r="K426" s="123">
        <v>409.55</v>
      </c>
      <c r="L426" s="123">
        <v>402.2</v>
      </c>
      <c r="M426" s="123">
        <v>1.6056900000000001</v>
      </c>
    </row>
    <row r="427" spans="1:13">
      <c r="A427" s="65">
        <v>417</v>
      </c>
      <c r="B427" s="123" t="s">
        <v>143</v>
      </c>
      <c r="C427" s="126">
        <v>1033.7</v>
      </c>
      <c r="D427" s="124">
        <v>1037.75</v>
      </c>
      <c r="E427" s="124">
        <v>1026</v>
      </c>
      <c r="F427" s="124">
        <v>1018.3</v>
      </c>
      <c r="G427" s="124">
        <v>1006.55</v>
      </c>
      <c r="H427" s="124">
        <v>1045.45</v>
      </c>
      <c r="I427" s="124">
        <v>1057.2</v>
      </c>
      <c r="J427" s="124">
        <v>1064.9000000000001</v>
      </c>
      <c r="K427" s="123">
        <v>1049.5</v>
      </c>
      <c r="L427" s="123">
        <v>1030.05</v>
      </c>
      <c r="M427" s="123">
        <v>10.196099999999999</v>
      </c>
    </row>
    <row r="428" spans="1:13">
      <c r="A428" s="65">
        <v>418</v>
      </c>
      <c r="B428" s="123" t="s">
        <v>1918</v>
      </c>
      <c r="C428" s="126">
        <v>1326.9</v>
      </c>
      <c r="D428" s="124">
        <v>1336.6833333333334</v>
      </c>
      <c r="E428" s="124">
        <v>1303.3666666666668</v>
      </c>
      <c r="F428" s="124">
        <v>1279.8333333333335</v>
      </c>
      <c r="G428" s="124">
        <v>1246.5166666666669</v>
      </c>
      <c r="H428" s="124">
        <v>1360.2166666666667</v>
      </c>
      <c r="I428" s="124">
        <v>1393.5333333333333</v>
      </c>
      <c r="J428" s="124">
        <v>1417.0666666666666</v>
      </c>
      <c r="K428" s="123">
        <v>1370</v>
      </c>
      <c r="L428" s="123">
        <v>1313.15</v>
      </c>
      <c r="M428" s="123">
        <v>0.27083000000000002</v>
      </c>
    </row>
    <row r="429" spans="1:13">
      <c r="A429" s="65">
        <v>419</v>
      </c>
      <c r="B429" s="123" t="s">
        <v>384</v>
      </c>
      <c r="C429" s="126">
        <v>215</v>
      </c>
      <c r="D429" s="124">
        <v>214.36666666666667</v>
      </c>
      <c r="E429" s="124">
        <v>210.73333333333335</v>
      </c>
      <c r="F429" s="124">
        <v>206.46666666666667</v>
      </c>
      <c r="G429" s="124">
        <v>202.83333333333334</v>
      </c>
      <c r="H429" s="124">
        <v>218.63333333333335</v>
      </c>
      <c r="I429" s="124">
        <v>222.26666666666668</v>
      </c>
      <c r="J429" s="124">
        <v>226.53333333333336</v>
      </c>
      <c r="K429" s="123">
        <v>218</v>
      </c>
      <c r="L429" s="123">
        <v>210.1</v>
      </c>
      <c r="M429" s="123">
        <v>9.9743700000000004</v>
      </c>
    </row>
    <row r="430" spans="1:13">
      <c r="A430" s="65">
        <v>420</v>
      </c>
      <c r="B430" s="123" t="s">
        <v>1926</v>
      </c>
      <c r="C430" s="126">
        <v>14.6</v>
      </c>
      <c r="D430" s="124">
        <v>14.683333333333332</v>
      </c>
      <c r="E430" s="124">
        <v>14.416666666666664</v>
      </c>
      <c r="F430" s="124">
        <v>14.233333333333333</v>
      </c>
      <c r="G430" s="124">
        <v>13.966666666666665</v>
      </c>
      <c r="H430" s="124">
        <v>14.866666666666664</v>
      </c>
      <c r="I430" s="124">
        <v>15.133333333333333</v>
      </c>
      <c r="J430" s="124">
        <v>15.316666666666663</v>
      </c>
      <c r="K430" s="123">
        <v>14.95</v>
      </c>
      <c r="L430" s="123">
        <v>14.5</v>
      </c>
      <c r="M430" s="123">
        <v>574.55742999999995</v>
      </c>
    </row>
    <row r="431" spans="1:13">
      <c r="A431" s="65">
        <v>421</v>
      </c>
      <c r="B431" s="123" t="s">
        <v>1928</v>
      </c>
      <c r="C431" s="126">
        <v>217.4</v>
      </c>
      <c r="D431" s="124">
        <v>220.13333333333333</v>
      </c>
      <c r="E431" s="124">
        <v>213.26666666666665</v>
      </c>
      <c r="F431" s="124">
        <v>209.13333333333333</v>
      </c>
      <c r="G431" s="124">
        <v>202.26666666666665</v>
      </c>
      <c r="H431" s="124">
        <v>224.26666666666665</v>
      </c>
      <c r="I431" s="124">
        <v>231.13333333333333</v>
      </c>
      <c r="J431" s="124">
        <v>235.26666666666665</v>
      </c>
      <c r="K431" s="123">
        <v>227</v>
      </c>
      <c r="L431" s="123">
        <v>216</v>
      </c>
      <c r="M431" s="123">
        <v>20.24155</v>
      </c>
    </row>
    <row r="432" spans="1:13">
      <c r="A432" s="65">
        <v>422</v>
      </c>
      <c r="B432" s="123" t="s">
        <v>1934</v>
      </c>
      <c r="C432" s="126">
        <v>1886.25</v>
      </c>
      <c r="D432" s="124">
        <v>1895.8833333333332</v>
      </c>
      <c r="E432" s="124">
        <v>1860.9666666666665</v>
      </c>
      <c r="F432" s="124">
        <v>1835.6833333333332</v>
      </c>
      <c r="G432" s="124">
        <v>1800.7666666666664</v>
      </c>
      <c r="H432" s="124">
        <v>1921.1666666666665</v>
      </c>
      <c r="I432" s="124">
        <v>1956.0833333333335</v>
      </c>
      <c r="J432" s="124">
        <v>1981.3666666666666</v>
      </c>
      <c r="K432" s="123">
        <v>1930.8</v>
      </c>
      <c r="L432" s="123">
        <v>1870.6</v>
      </c>
      <c r="M432" s="123">
        <v>0.19195000000000001</v>
      </c>
    </row>
    <row r="433" spans="1:13">
      <c r="A433" s="65">
        <v>423</v>
      </c>
      <c r="B433" s="123" t="s">
        <v>144</v>
      </c>
      <c r="C433" s="126">
        <v>76.650000000000006</v>
      </c>
      <c r="D433" s="124">
        <v>78.766666666666666</v>
      </c>
      <c r="E433" s="124">
        <v>74.083333333333329</v>
      </c>
      <c r="F433" s="124">
        <v>71.516666666666666</v>
      </c>
      <c r="G433" s="124">
        <v>66.833333333333329</v>
      </c>
      <c r="H433" s="124">
        <v>81.333333333333329</v>
      </c>
      <c r="I433" s="124">
        <v>86.016666666666666</v>
      </c>
      <c r="J433" s="124">
        <v>88.583333333333329</v>
      </c>
      <c r="K433" s="123">
        <v>83.45</v>
      </c>
      <c r="L433" s="123">
        <v>76.2</v>
      </c>
      <c r="M433" s="123">
        <v>101.40927000000001</v>
      </c>
    </row>
    <row r="434" spans="1:13">
      <c r="A434" s="65">
        <v>424</v>
      </c>
      <c r="B434" s="123" t="s">
        <v>1939</v>
      </c>
      <c r="C434" s="126">
        <v>622.54999999999995</v>
      </c>
      <c r="D434" s="124">
        <v>628.61666666666667</v>
      </c>
      <c r="E434" s="124">
        <v>607.7833333333333</v>
      </c>
      <c r="F434" s="124">
        <v>593.01666666666665</v>
      </c>
      <c r="G434" s="124">
        <v>572.18333333333328</v>
      </c>
      <c r="H434" s="124">
        <v>643.38333333333333</v>
      </c>
      <c r="I434" s="124">
        <v>664.21666666666658</v>
      </c>
      <c r="J434" s="124">
        <v>678.98333333333335</v>
      </c>
      <c r="K434" s="123">
        <v>649.45000000000005</v>
      </c>
      <c r="L434" s="123">
        <v>613.85</v>
      </c>
      <c r="M434" s="123">
        <v>2.8995500000000001</v>
      </c>
    </row>
    <row r="435" spans="1:13">
      <c r="A435" s="65">
        <v>425</v>
      </c>
      <c r="B435" s="123" t="s">
        <v>1943</v>
      </c>
      <c r="C435" s="126">
        <v>165.5</v>
      </c>
      <c r="D435" s="124">
        <v>166.78333333333333</v>
      </c>
      <c r="E435" s="124">
        <v>163.81666666666666</v>
      </c>
      <c r="F435" s="124">
        <v>162.13333333333333</v>
      </c>
      <c r="G435" s="124">
        <v>159.16666666666666</v>
      </c>
      <c r="H435" s="124">
        <v>168.46666666666667</v>
      </c>
      <c r="I435" s="124">
        <v>171.43333333333331</v>
      </c>
      <c r="J435" s="124">
        <v>173.11666666666667</v>
      </c>
      <c r="K435" s="123">
        <v>169.75</v>
      </c>
      <c r="L435" s="123">
        <v>165.1</v>
      </c>
      <c r="M435" s="123">
        <v>1.66737</v>
      </c>
    </row>
    <row r="436" spans="1:13">
      <c r="A436" s="65">
        <v>426</v>
      </c>
      <c r="B436" s="123" t="s">
        <v>145</v>
      </c>
      <c r="C436" s="126">
        <v>717.3</v>
      </c>
      <c r="D436" s="124">
        <v>721.81666666666661</v>
      </c>
      <c r="E436" s="124">
        <v>709.43333333333317</v>
      </c>
      <c r="F436" s="124">
        <v>701.56666666666661</v>
      </c>
      <c r="G436" s="124">
        <v>689.18333333333317</v>
      </c>
      <c r="H436" s="124">
        <v>729.68333333333317</v>
      </c>
      <c r="I436" s="124">
        <v>742.06666666666661</v>
      </c>
      <c r="J436" s="124">
        <v>749.93333333333317</v>
      </c>
      <c r="K436" s="123">
        <v>734.2</v>
      </c>
      <c r="L436" s="123">
        <v>713.95</v>
      </c>
      <c r="M436" s="123">
        <v>13.08813</v>
      </c>
    </row>
    <row r="437" spans="1:13">
      <c r="A437" s="65">
        <v>427</v>
      </c>
      <c r="B437" s="123" t="s">
        <v>1954</v>
      </c>
      <c r="C437" s="126">
        <v>158.05000000000001</v>
      </c>
      <c r="D437" s="124">
        <v>158.75</v>
      </c>
      <c r="E437" s="124">
        <v>155.5</v>
      </c>
      <c r="F437" s="124">
        <v>152.94999999999999</v>
      </c>
      <c r="G437" s="124">
        <v>149.69999999999999</v>
      </c>
      <c r="H437" s="124">
        <v>161.30000000000001</v>
      </c>
      <c r="I437" s="124">
        <v>164.55</v>
      </c>
      <c r="J437" s="124">
        <v>167.10000000000002</v>
      </c>
      <c r="K437" s="123">
        <v>162</v>
      </c>
      <c r="L437" s="123">
        <v>156.19999999999999</v>
      </c>
      <c r="M437" s="123">
        <v>6.1208400000000003</v>
      </c>
    </row>
    <row r="438" spans="1:13">
      <c r="A438" s="65">
        <v>428</v>
      </c>
      <c r="B438" s="123" t="s">
        <v>146</v>
      </c>
      <c r="C438" s="126">
        <v>619.25</v>
      </c>
      <c r="D438" s="124">
        <v>623.9</v>
      </c>
      <c r="E438" s="124">
        <v>613</v>
      </c>
      <c r="F438" s="124">
        <v>606.75</v>
      </c>
      <c r="G438" s="124">
        <v>595.85</v>
      </c>
      <c r="H438" s="124">
        <v>630.15</v>
      </c>
      <c r="I438" s="124">
        <v>641.04999999999984</v>
      </c>
      <c r="J438" s="124">
        <v>647.29999999999995</v>
      </c>
      <c r="K438" s="123">
        <v>634.79999999999995</v>
      </c>
      <c r="L438" s="123">
        <v>617.65</v>
      </c>
      <c r="M438" s="123">
        <v>3.19537</v>
      </c>
    </row>
    <row r="439" spans="1:13">
      <c r="A439" s="65">
        <v>429</v>
      </c>
      <c r="B439" s="123" t="s">
        <v>359</v>
      </c>
      <c r="C439" s="126">
        <v>1087.7</v>
      </c>
      <c r="D439" s="124">
        <v>1092.5666666666666</v>
      </c>
      <c r="E439" s="124">
        <v>1073.6333333333332</v>
      </c>
      <c r="F439" s="124">
        <v>1059.5666666666666</v>
      </c>
      <c r="G439" s="124">
        <v>1040.6333333333332</v>
      </c>
      <c r="H439" s="124">
        <v>1106.6333333333332</v>
      </c>
      <c r="I439" s="124">
        <v>1125.5666666666666</v>
      </c>
      <c r="J439" s="124">
        <v>1139.6333333333332</v>
      </c>
      <c r="K439" s="123">
        <v>1111.5</v>
      </c>
      <c r="L439" s="123">
        <v>1078.5</v>
      </c>
      <c r="M439" s="123">
        <v>7.2850099999999998</v>
      </c>
    </row>
    <row r="440" spans="1:13">
      <c r="A440" s="65">
        <v>430</v>
      </c>
      <c r="B440" s="123" t="s">
        <v>147</v>
      </c>
      <c r="C440" s="126">
        <v>304.25</v>
      </c>
      <c r="D440" s="124">
        <v>305.71666666666664</v>
      </c>
      <c r="E440" s="124">
        <v>300.18333333333328</v>
      </c>
      <c r="F440" s="124">
        <v>296.11666666666662</v>
      </c>
      <c r="G440" s="124">
        <v>290.58333333333326</v>
      </c>
      <c r="H440" s="124">
        <v>309.7833333333333</v>
      </c>
      <c r="I440" s="124">
        <v>315.31666666666672</v>
      </c>
      <c r="J440" s="124">
        <v>319.38333333333333</v>
      </c>
      <c r="K440" s="123">
        <v>311.25</v>
      </c>
      <c r="L440" s="123">
        <v>301.64999999999998</v>
      </c>
      <c r="M440" s="123">
        <v>36.317929999999997</v>
      </c>
    </row>
    <row r="441" spans="1:13">
      <c r="A441" s="65">
        <v>431</v>
      </c>
      <c r="B441" s="123" t="s">
        <v>1959</v>
      </c>
      <c r="C441" s="126">
        <v>871.15</v>
      </c>
      <c r="D441" s="124">
        <v>877.31666666666661</v>
      </c>
      <c r="E441" s="124">
        <v>862.83333333333326</v>
      </c>
      <c r="F441" s="124">
        <v>854.51666666666665</v>
      </c>
      <c r="G441" s="124">
        <v>840.0333333333333</v>
      </c>
      <c r="H441" s="124">
        <v>885.63333333333321</v>
      </c>
      <c r="I441" s="124">
        <v>900.11666666666656</v>
      </c>
      <c r="J441" s="124">
        <v>908.43333333333317</v>
      </c>
      <c r="K441" s="123">
        <v>891.8</v>
      </c>
      <c r="L441" s="123">
        <v>869</v>
      </c>
      <c r="M441" s="123">
        <v>0.24231</v>
      </c>
    </row>
    <row r="442" spans="1:13">
      <c r="A442" s="65">
        <v>432</v>
      </c>
      <c r="B442" s="123" t="s">
        <v>148</v>
      </c>
      <c r="C442" s="126">
        <v>400.3</v>
      </c>
      <c r="D442" s="124">
        <v>401.98333333333335</v>
      </c>
      <c r="E442" s="124">
        <v>396.31666666666672</v>
      </c>
      <c r="F442" s="124">
        <v>392.33333333333337</v>
      </c>
      <c r="G442" s="124">
        <v>386.66666666666674</v>
      </c>
      <c r="H442" s="124">
        <v>405.9666666666667</v>
      </c>
      <c r="I442" s="124">
        <v>411.63333333333333</v>
      </c>
      <c r="J442" s="124">
        <v>415.61666666666667</v>
      </c>
      <c r="K442" s="123">
        <v>407.65</v>
      </c>
      <c r="L442" s="123">
        <v>398</v>
      </c>
      <c r="M442" s="123">
        <v>163.12166999999999</v>
      </c>
    </row>
    <row r="443" spans="1:13">
      <c r="A443" s="65">
        <v>433</v>
      </c>
      <c r="B443" s="123" t="s">
        <v>149</v>
      </c>
      <c r="C443" s="126">
        <v>227.25</v>
      </c>
      <c r="D443" s="124">
        <v>229</v>
      </c>
      <c r="E443" s="124">
        <v>224.55</v>
      </c>
      <c r="F443" s="124">
        <v>221.85000000000002</v>
      </c>
      <c r="G443" s="124">
        <v>217.40000000000003</v>
      </c>
      <c r="H443" s="124">
        <v>231.7</v>
      </c>
      <c r="I443" s="124">
        <v>236.14999999999998</v>
      </c>
      <c r="J443" s="124">
        <v>238.84999999999997</v>
      </c>
      <c r="K443" s="123">
        <v>233.45</v>
      </c>
      <c r="L443" s="123">
        <v>226.3</v>
      </c>
      <c r="M443" s="123">
        <v>33.158830000000002</v>
      </c>
    </row>
    <row r="444" spans="1:13">
      <c r="A444" s="65">
        <v>434</v>
      </c>
      <c r="B444" s="123" t="s">
        <v>150</v>
      </c>
      <c r="C444" s="126">
        <v>89.95</v>
      </c>
      <c r="D444" s="124">
        <v>90.7</v>
      </c>
      <c r="E444" s="124">
        <v>88.800000000000011</v>
      </c>
      <c r="F444" s="124">
        <v>87.65</v>
      </c>
      <c r="G444" s="124">
        <v>85.750000000000014</v>
      </c>
      <c r="H444" s="124">
        <v>91.850000000000009</v>
      </c>
      <c r="I444" s="124">
        <v>93.750000000000014</v>
      </c>
      <c r="J444" s="124">
        <v>94.9</v>
      </c>
      <c r="K444" s="123">
        <v>92.6</v>
      </c>
      <c r="L444" s="123">
        <v>89.55</v>
      </c>
      <c r="M444" s="123">
        <v>108.4815</v>
      </c>
    </row>
    <row r="445" spans="1:13">
      <c r="A445" s="65">
        <v>435</v>
      </c>
      <c r="B445" s="123" t="s">
        <v>1966</v>
      </c>
      <c r="C445" s="126">
        <v>1165.8</v>
      </c>
      <c r="D445" s="124">
        <v>1172.5833333333333</v>
      </c>
      <c r="E445" s="124">
        <v>1145.3166666666666</v>
      </c>
      <c r="F445" s="124">
        <v>1124.8333333333333</v>
      </c>
      <c r="G445" s="124">
        <v>1097.5666666666666</v>
      </c>
      <c r="H445" s="124">
        <v>1193.0666666666666</v>
      </c>
      <c r="I445" s="124">
        <v>1220.3333333333335</v>
      </c>
      <c r="J445" s="124">
        <v>1240.8166666666666</v>
      </c>
      <c r="K445" s="123">
        <v>1199.8499999999999</v>
      </c>
      <c r="L445" s="123">
        <v>1152.0999999999999</v>
      </c>
      <c r="M445" s="123">
        <v>2.3230200000000001</v>
      </c>
    </row>
    <row r="446" spans="1:13">
      <c r="A446" s="65">
        <v>436</v>
      </c>
      <c r="B446" s="123" t="s">
        <v>151</v>
      </c>
      <c r="C446" s="126">
        <v>769.15</v>
      </c>
      <c r="D446" s="124">
        <v>766.83333333333337</v>
      </c>
      <c r="E446" s="124">
        <v>760.56666666666672</v>
      </c>
      <c r="F446" s="124">
        <v>751.98333333333335</v>
      </c>
      <c r="G446" s="124">
        <v>745.7166666666667</v>
      </c>
      <c r="H446" s="124">
        <v>775.41666666666674</v>
      </c>
      <c r="I446" s="124">
        <v>781.68333333333339</v>
      </c>
      <c r="J446" s="124">
        <v>790.26666666666677</v>
      </c>
      <c r="K446" s="123">
        <v>773.1</v>
      </c>
      <c r="L446" s="123">
        <v>758.25</v>
      </c>
      <c r="M446" s="123">
        <v>83.97681</v>
      </c>
    </row>
    <row r="447" spans="1:13">
      <c r="A447" s="65">
        <v>437</v>
      </c>
      <c r="B447" s="123" t="s">
        <v>152</v>
      </c>
      <c r="C447" s="126">
        <v>3121.05</v>
      </c>
      <c r="D447" s="124">
        <v>3127.2833333333333</v>
      </c>
      <c r="E447" s="124">
        <v>3074.7666666666664</v>
      </c>
      <c r="F447" s="124">
        <v>3028.4833333333331</v>
      </c>
      <c r="G447" s="124">
        <v>2975.9666666666662</v>
      </c>
      <c r="H447" s="124">
        <v>3173.5666666666666</v>
      </c>
      <c r="I447" s="124">
        <v>3226.0833333333339</v>
      </c>
      <c r="J447" s="124">
        <v>3272.3666666666668</v>
      </c>
      <c r="K447" s="123">
        <v>3179.8</v>
      </c>
      <c r="L447" s="123">
        <v>3081</v>
      </c>
      <c r="M447" s="123">
        <v>19.169219999999999</v>
      </c>
    </row>
    <row r="448" spans="1:13">
      <c r="A448" s="65">
        <v>438</v>
      </c>
      <c r="B448" s="123" t="s">
        <v>153</v>
      </c>
      <c r="C448" s="126">
        <v>598.45000000000005</v>
      </c>
      <c r="D448" s="124">
        <v>600</v>
      </c>
      <c r="E448" s="124">
        <v>586.54999999999995</v>
      </c>
      <c r="F448" s="124">
        <v>574.65</v>
      </c>
      <c r="G448" s="124">
        <v>561.19999999999993</v>
      </c>
      <c r="H448" s="124">
        <v>611.9</v>
      </c>
      <c r="I448" s="124">
        <v>625.35</v>
      </c>
      <c r="J448" s="124">
        <v>637.25</v>
      </c>
      <c r="K448" s="123">
        <v>613.45000000000005</v>
      </c>
      <c r="L448" s="123">
        <v>588.1</v>
      </c>
      <c r="M448" s="123">
        <v>51.04213</v>
      </c>
    </row>
    <row r="449" spans="1:13">
      <c r="A449" s="65">
        <v>439</v>
      </c>
      <c r="B449" s="123" t="s">
        <v>1979</v>
      </c>
      <c r="C449" s="126">
        <v>393.6</v>
      </c>
      <c r="D449" s="124">
        <v>396.84999999999997</v>
      </c>
      <c r="E449" s="124">
        <v>386.69999999999993</v>
      </c>
      <c r="F449" s="124">
        <v>379.79999999999995</v>
      </c>
      <c r="G449" s="124">
        <v>369.64999999999992</v>
      </c>
      <c r="H449" s="124">
        <v>403.74999999999994</v>
      </c>
      <c r="I449" s="124">
        <v>413.89999999999992</v>
      </c>
      <c r="J449" s="124">
        <v>420.79999999999995</v>
      </c>
      <c r="K449" s="123">
        <v>407</v>
      </c>
      <c r="L449" s="123">
        <v>389.95</v>
      </c>
      <c r="M449" s="123">
        <v>0.18021999999999999</v>
      </c>
    </row>
    <row r="450" spans="1:13">
      <c r="A450" s="65">
        <v>440</v>
      </c>
      <c r="B450" s="123" t="s">
        <v>1983</v>
      </c>
      <c r="C450" s="126">
        <v>108.3</v>
      </c>
      <c r="D450" s="124">
        <v>108.76666666666667</v>
      </c>
      <c r="E450" s="124">
        <v>107.03333333333333</v>
      </c>
      <c r="F450" s="124">
        <v>105.76666666666667</v>
      </c>
      <c r="G450" s="124">
        <v>104.03333333333333</v>
      </c>
      <c r="H450" s="124">
        <v>110.03333333333333</v>
      </c>
      <c r="I450" s="124">
        <v>111.76666666666665</v>
      </c>
      <c r="J450" s="124">
        <v>113.03333333333333</v>
      </c>
      <c r="K450" s="123">
        <v>110.5</v>
      </c>
      <c r="L450" s="123">
        <v>107.5</v>
      </c>
      <c r="M450" s="123">
        <v>4.7888999999999999</v>
      </c>
    </row>
    <row r="451" spans="1:13">
      <c r="A451" s="65">
        <v>441</v>
      </c>
      <c r="B451" s="123" t="s">
        <v>215</v>
      </c>
      <c r="C451" s="126">
        <v>1271.9000000000001</v>
      </c>
      <c r="D451" s="124">
        <v>1271.6833333333334</v>
      </c>
      <c r="E451" s="124">
        <v>1250.3666666666668</v>
      </c>
      <c r="F451" s="124">
        <v>1228.8333333333335</v>
      </c>
      <c r="G451" s="124">
        <v>1207.5166666666669</v>
      </c>
      <c r="H451" s="124">
        <v>1293.2166666666667</v>
      </c>
      <c r="I451" s="124">
        <v>1314.5333333333333</v>
      </c>
      <c r="J451" s="124">
        <v>1336.0666666666666</v>
      </c>
      <c r="K451" s="123">
        <v>1293</v>
      </c>
      <c r="L451" s="123">
        <v>1250.1500000000001</v>
      </c>
      <c r="M451" s="123">
        <v>0.23583000000000001</v>
      </c>
    </row>
    <row r="452" spans="1:13">
      <c r="A452" s="65">
        <v>442</v>
      </c>
      <c r="B452" s="123" t="s">
        <v>1992</v>
      </c>
      <c r="C452" s="126">
        <v>242.65</v>
      </c>
      <c r="D452" s="124">
        <v>244.16666666666666</v>
      </c>
      <c r="E452" s="124">
        <v>239.13333333333333</v>
      </c>
      <c r="F452" s="124">
        <v>235.61666666666667</v>
      </c>
      <c r="G452" s="124">
        <v>230.58333333333334</v>
      </c>
      <c r="H452" s="124">
        <v>247.68333333333331</v>
      </c>
      <c r="I452" s="124">
        <v>252.71666666666667</v>
      </c>
      <c r="J452" s="124">
        <v>256.23333333333329</v>
      </c>
      <c r="K452" s="123">
        <v>249.2</v>
      </c>
      <c r="L452" s="123">
        <v>240.65</v>
      </c>
      <c r="M452" s="123">
        <v>2.7466200000000001</v>
      </c>
    </row>
    <row r="453" spans="1:13">
      <c r="A453" s="65">
        <v>443</v>
      </c>
      <c r="B453" s="123" t="s">
        <v>1994</v>
      </c>
      <c r="C453" s="126">
        <v>689.55</v>
      </c>
      <c r="D453" s="124">
        <v>690.85</v>
      </c>
      <c r="E453" s="124">
        <v>683.7</v>
      </c>
      <c r="F453" s="124">
        <v>677.85</v>
      </c>
      <c r="G453" s="124">
        <v>670.7</v>
      </c>
      <c r="H453" s="124">
        <v>696.7</v>
      </c>
      <c r="I453" s="124">
        <v>703.84999999999991</v>
      </c>
      <c r="J453" s="124">
        <v>709.7</v>
      </c>
      <c r="K453" s="123">
        <v>698</v>
      </c>
      <c r="L453" s="123">
        <v>685</v>
      </c>
      <c r="M453" s="123">
        <v>0.25590000000000002</v>
      </c>
    </row>
    <row r="454" spans="1:13">
      <c r="A454" s="65">
        <v>444</v>
      </c>
      <c r="B454" s="123" t="s">
        <v>1996</v>
      </c>
      <c r="C454" s="126">
        <v>7037.9</v>
      </c>
      <c r="D454" s="124">
        <v>7059.3166666666666</v>
      </c>
      <c r="E454" s="124">
        <v>6968.6333333333332</v>
      </c>
      <c r="F454" s="124">
        <v>6899.3666666666668</v>
      </c>
      <c r="G454" s="124">
        <v>6808.6833333333334</v>
      </c>
      <c r="H454" s="124">
        <v>7128.583333333333</v>
      </c>
      <c r="I454" s="124">
        <v>7219.2666666666655</v>
      </c>
      <c r="J454" s="124">
        <v>7288.5333333333328</v>
      </c>
      <c r="K454" s="123">
        <v>7150</v>
      </c>
      <c r="L454" s="123">
        <v>6990.05</v>
      </c>
      <c r="M454" s="123">
        <v>1.031E-2</v>
      </c>
    </row>
    <row r="455" spans="1:13">
      <c r="A455" s="65">
        <v>445</v>
      </c>
      <c r="B455" s="123" t="s">
        <v>2004</v>
      </c>
      <c r="C455" s="126">
        <v>916.5</v>
      </c>
      <c r="D455" s="124">
        <v>917.06666666666661</v>
      </c>
      <c r="E455" s="124">
        <v>909.53333333333319</v>
      </c>
      <c r="F455" s="124">
        <v>902.56666666666661</v>
      </c>
      <c r="G455" s="124">
        <v>895.03333333333319</v>
      </c>
      <c r="H455" s="124">
        <v>924.03333333333319</v>
      </c>
      <c r="I455" s="124">
        <v>931.56666666666649</v>
      </c>
      <c r="J455" s="124">
        <v>938.53333333333319</v>
      </c>
      <c r="K455" s="123">
        <v>924.6</v>
      </c>
      <c r="L455" s="123">
        <v>910.1</v>
      </c>
      <c r="M455" s="123">
        <v>0.1235</v>
      </c>
    </row>
    <row r="456" spans="1:13">
      <c r="A456" s="65">
        <v>446</v>
      </c>
      <c r="B456" s="123" t="s">
        <v>154</v>
      </c>
      <c r="C456" s="126">
        <v>884.1</v>
      </c>
      <c r="D456" s="124">
        <v>888.7166666666667</v>
      </c>
      <c r="E456" s="124">
        <v>872.13333333333344</v>
      </c>
      <c r="F456" s="124">
        <v>860.16666666666674</v>
      </c>
      <c r="G456" s="124">
        <v>843.58333333333348</v>
      </c>
      <c r="H456" s="124">
        <v>900.68333333333339</v>
      </c>
      <c r="I456" s="124">
        <v>917.26666666666665</v>
      </c>
      <c r="J456" s="124">
        <v>929.23333333333335</v>
      </c>
      <c r="K456" s="123">
        <v>905.3</v>
      </c>
      <c r="L456" s="123">
        <v>876.75</v>
      </c>
      <c r="M456" s="123">
        <v>31.046690000000002</v>
      </c>
    </row>
    <row r="457" spans="1:13">
      <c r="A457" s="65">
        <v>447</v>
      </c>
      <c r="B457" s="123" t="s">
        <v>2013</v>
      </c>
      <c r="C457" s="126">
        <v>437.05</v>
      </c>
      <c r="D457" s="124">
        <v>437.95000000000005</v>
      </c>
      <c r="E457" s="124">
        <v>431.80000000000007</v>
      </c>
      <c r="F457" s="124">
        <v>426.55</v>
      </c>
      <c r="G457" s="124">
        <v>420.40000000000003</v>
      </c>
      <c r="H457" s="124">
        <v>443.2000000000001</v>
      </c>
      <c r="I457" s="124">
        <v>449.35000000000008</v>
      </c>
      <c r="J457" s="124">
        <v>454.60000000000014</v>
      </c>
      <c r="K457" s="123">
        <v>444.1</v>
      </c>
      <c r="L457" s="123">
        <v>432.7</v>
      </c>
      <c r="M457" s="123">
        <v>0.49680000000000002</v>
      </c>
    </row>
    <row r="458" spans="1:13">
      <c r="A458" s="65">
        <v>448</v>
      </c>
      <c r="B458" s="123" t="s">
        <v>216</v>
      </c>
      <c r="C458" s="126">
        <v>1421.4</v>
      </c>
      <c r="D458" s="124">
        <v>1429.3</v>
      </c>
      <c r="E458" s="124">
        <v>1397.6</v>
      </c>
      <c r="F458" s="124">
        <v>1373.8</v>
      </c>
      <c r="G458" s="124">
        <v>1342.1</v>
      </c>
      <c r="H458" s="124">
        <v>1453.1</v>
      </c>
      <c r="I458" s="124">
        <v>1484.8000000000002</v>
      </c>
      <c r="J458" s="124">
        <v>1508.6</v>
      </c>
      <c r="K458" s="123">
        <v>1461</v>
      </c>
      <c r="L458" s="123">
        <v>1405.5</v>
      </c>
      <c r="M458" s="123">
        <v>2.4872800000000002</v>
      </c>
    </row>
    <row r="459" spans="1:13">
      <c r="A459" s="65">
        <v>449</v>
      </c>
      <c r="B459" s="123" t="s">
        <v>217</v>
      </c>
      <c r="C459" s="126">
        <v>284.25</v>
      </c>
      <c r="D459" s="124">
        <v>287.88333333333333</v>
      </c>
      <c r="E459" s="124">
        <v>279.36666666666667</v>
      </c>
      <c r="F459" s="124">
        <v>274.48333333333335</v>
      </c>
      <c r="G459" s="124">
        <v>265.9666666666667</v>
      </c>
      <c r="H459" s="124">
        <v>292.76666666666665</v>
      </c>
      <c r="I459" s="124">
        <v>301.2833333333333</v>
      </c>
      <c r="J459" s="124">
        <v>306.16666666666663</v>
      </c>
      <c r="K459" s="123">
        <v>296.39999999999998</v>
      </c>
      <c r="L459" s="123">
        <v>283</v>
      </c>
      <c r="M459" s="123">
        <v>15.18962</v>
      </c>
    </row>
    <row r="460" spans="1:13">
      <c r="A460" s="65">
        <v>450</v>
      </c>
      <c r="B460" s="123" t="s">
        <v>2021</v>
      </c>
      <c r="C460" s="126">
        <v>324.25</v>
      </c>
      <c r="D460" s="124">
        <v>324.38333333333333</v>
      </c>
      <c r="E460" s="124">
        <v>321.86666666666667</v>
      </c>
      <c r="F460" s="124">
        <v>319.48333333333335</v>
      </c>
      <c r="G460" s="124">
        <v>316.9666666666667</v>
      </c>
      <c r="H460" s="124">
        <v>326.76666666666665</v>
      </c>
      <c r="I460" s="124">
        <v>329.2833333333333</v>
      </c>
      <c r="J460" s="124">
        <v>331.66666666666663</v>
      </c>
      <c r="K460" s="123">
        <v>326.89999999999998</v>
      </c>
      <c r="L460" s="123">
        <v>322</v>
      </c>
      <c r="M460" s="123">
        <v>0.86812</v>
      </c>
    </row>
    <row r="461" spans="1:13">
      <c r="A461" s="65">
        <v>451</v>
      </c>
      <c r="B461" s="123" t="s">
        <v>2022</v>
      </c>
      <c r="C461" s="126">
        <v>84.85</v>
      </c>
      <c r="D461" s="124">
        <v>85.25</v>
      </c>
      <c r="E461" s="124">
        <v>84.05</v>
      </c>
      <c r="F461" s="124">
        <v>83.25</v>
      </c>
      <c r="G461" s="124">
        <v>82.05</v>
      </c>
      <c r="H461" s="124">
        <v>86.05</v>
      </c>
      <c r="I461" s="124">
        <v>87.249999999999986</v>
      </c>
      <c r="J461" s="124">
        <v>88.05</v>
      </c>
      <c r="K461" s="123">
        <v>86.45</v>
      </c>
      <c r="L461" s="123">
        <v>84.45</v>
      </c>
      <c r="M461" s="123">
        <v>5.1739899999999999</v>
      </c>
    </row>
    <row r="462" spans="1:13">
      <c r="A462" s="65">
        <v>452</v>
      </c>
      <c r="B462" s="123" t="s">
        <v>387</v>
      </c>
      <c r="C462" s="126">
        <v>134</v>
      </c>
      <c r="D462" s="124">
        <v>134.11666666666667</v>
      </c>
      <c r="E462" s="124">
        <v>133.13333333333335</v>
      </c>
      <c r="F462" s="124">
        <v>132.26666666666668</v>
      </c>
      <c r="G462" s="124">
        <v>131.28333333333336</v>
      </c>
      <c r="H462" s="124">
        <v>134.98333333333335</v>
      </c>
      <c r="I462" s="124">
        <v>135.9666666666667</v>
      </c>
      <c r="J462" s="124">
        <v>136.83333333333334</v>
      </c>
      <c r="K462" s="123">
        <v>135.1</v>
      </c>
      <c r="L462" s="123">
        <v>133.25</v>
      </c>
      <c r="M462" s="123">
        <v>1.2455000000000001</v>
      </c>
    </row>
    <row r="463" spans="1:13">
      <c r="A463" s="65">
        <v>453</v>
      </c>
      <c r="B463" s="123" t="s">
        <v>2030</v>
      </c>
      <c r="C463" s="126">
        <v>7883</v>
      </c>
      <c r="D463" s="124">
        <v>7982.3</v>
      </c>
      <c r="E463" s="124">
        <v>7715.85</v>
      </c>
      <c r="F463" s="124">
        <v>7548.7</v>
      </c>
      <c r="G463" s="124">
        <v>7282.25</v>
      </c>
      <c r="H463" s="124">
        <v>8149.4500000000007</v>
      </c>
      <c r="I463" s="124">
        <v>8415.9</v>
      </c>
      <c r="J463" s="124">
        <v>8583.0500000000011</v>
      </c>
      <c r="K463" s="123">
        <v>8248.75</v>
      </c>
      <c r="L463" s="123">
        <v>7815.15</v>
      </c>
      <c r="M463" s="123">
        <v>8.1839999999999996E-2</v>
      </c>
    </row>
    <row r="464" spans="1:13">
      <c r="A464" s="65">
        <v>454</v>
      </c>
      <c r="B464" s="123" t="s">
        <v>244</v>
      </c>
      <c r="C464" s="126">
        <v>59.9</v>
      </c>
      <c r="D464" s="124">
        <v>60.133333333333333</v>
      </c>
      <c r="E464" s="124">
        <v>59.116666666666667</v>
      </c>
      <c r="F464" s="124">
        <v>58.333333333333336</v>
      </c>
      <c r="G464" s="124">
        <v>57.31666666666667</v>
      </c>
      <c r="H464" s="124">
        <v>60.916666666666664</v>
      </c>
      <c r="I464" s="124">
        <v>61.93333333333333</v>
      </c>
      <c r="J464" s="124">
        <v>62.716666666666661</v>
      </c>
      <c r="K464" s="123">
        <v>61.15</v>
      </c>
      <c r="L464" s="123">
        <v>59.35</v>
      </c>
      <c r="M464" s="123">
        <v>59.589410000000001</v>
      </c>
    </row>
    <row r="465" spans="1:13">
      <c r="A465" s="65">
        <v>455</v>
      </c>
      <c r="B465" s="123" t="s">
        <v>155</v>
      </c>
      <c r="C465" s="126">
        <v>704.6</v>
      </c>
      <c r="D465" s="124">
        <v>708.48333333333323</v>
      </c>
      <c r="E465" s="124">
        <v>698.96666666666647</v>
      </c>
      <c r="F465" s="124">
        <v>693.33333333333326</v>
      </c>
      <c r="G465" s="124">
        <v>683.81666666666649</v>
      </c>
      <c r="H465" s="124">
        <v>714.11666666666645</v>
      </c>
      <c r="I465" s="124">
        <v>723.6333333333331</v>
      </c>
      <c r="J465" s="124">
        <v>729.26666666666642</v>
      </c>
      <c r="K465" s="123">
        <v>718</v>
      </c>
      <c r="L465" s="123">
        <v>702.85</v>
      </c>
      <c r="M465" s="123">
        <v>16.532119999999999</v>
      </c>
    </row>
    <row r="466" spans="1:13">
      <c r="A466" s="65">
        <v>456</v>
      </c>
      <c r="B466" s="123" t="s">
        <v>2036</v>
      </c>
      <c r="C466" s="126">
        <v>3507.35</v>
      </c>
      <c r="D466" s="124">
        <v>3518.7833333333333</v>
      </c>
      <c r="E466" s="124">
        <v>3488.5666666666666</v>
      </c>
      <c r="F466" s="124">
        <v>3469.7833333333333</v>
      </c>
      <c r="G466" s="124">
        <v>3439.5666666666666</v>
      </c>
      <c r="H466" s="124">
        <v>3537.5666666666666</v>
      </c>
      <c r="I466" s="124">
        <v>3567.7833333333328</v>
      </c>
      <c r="J466" s="124">
        <v>3586.5666666666666</v>
      </c>
      <c r="K466" s="123">
        <v>3549</v>
      </c>
      <c r="L466" s="123">
        <v>3500</v>
      </c>
      <c r="M466" s="123">
        <v>2.068E-2</v>
      </c>
    </row>
    <row r="467" spans="1:13">
      <c r="A467" s="65">
        <v>457</v>
      </c>
      <c r="B467" s="123" t="s">
        <v>2038</v>
      </c>
      <c r="C467" s="126">
        <v>449</v>
      </c>
      <c r="D467" s="124">
        <v>449.7166666666667</v>
      </c>
      <c r="E467" s="124">
        <v>441.53333333333342</v>
      </c>
      <c r="F467" s="124">
        <v>434.06666666666672</v>
      </c>
      <c r="G467" s="124">
        <v>425.88333333333344</v>
      </c>
      <c r="H467" s="124">
        <v>457.18333333333339</v>
      </c>
      <c r="I467" s="124">
        <v>465.36666666666667</v>
      </c>
      <c r="J467" s="124">
        <v>472.83333333333337</v>
      </c>
      <c r="K467" s="123">
        <v>457.9</v>
      </c>
      <c r="L467" s="123">
        <v>442.25</v>
      </c>
      <c r="M467" s="123">
        <v>0.55623999999999996</v>
      </c>
    </row>
    <row r="468" spans="1:13">
      <c r="A468" s="65">
        <v>458</v>
      </c>
      <c r="B468" s="123" t="s">
        <v>156</v>
      </c>
      <c r="C468" s="126">
        <v>1142.75</v>
      </c>
      <c r="D468" s="124">
        <v>1149.1666666666667</v>
      </c>
      <c r="E468" s="124">
        <v>1119.3333333333335</v>
      </c>
      <c r="F468" s="124">
        <v>1095.9166666666667</v>
      </c>
      <c r="G468" s="124">
        <v>1066.0833333333335</v>
      </c>
      <c r="H468" s="124">
        <v>1172.5833333333335</v>
      </c>
      <c r="I468" s="124">
        <v>1202.416666666667</v>
      </c>
      <c r="J468" s="124">
        <v>1225.8333333333335</v>
      </c>
      <c r="K468" s="123">
        <v>1179</v>
      </c>
      <c r="L468" s="123">
        <v>1125.75</v>
      </c>
      <c r="M468" s="123">
        <v>6.0408400000000002</v>
      </c>
    </row>
    <row r="469" spans="1:13">
      <c r="A469" s="65">
        <v>459</v>
      </c>
      <c r="B469" s="123" t="s">
        <v>157</v>
      </c>
      <c r="C469" s="126">
        <v>32.950000000000003</v>
      </c>
      <c r="D469" s="124">
        <v>34.049999999999997</v>
      </c>
      <c r="E469" s="124">
        <v>31.449999999999996</v>
      </c>
      <c r="F469" s="124">
        <v>29.949999999999996</v>
      </c>
      <c r="G469" s="124">
        <v>27.349999999999994</v>
      </c>
      <c r="H469" s="124">
        <v>35.549999999999997</v>
      </c>
      <c r="I469" s="124">
        <v>38.149999999999991</v>
      </c>
      <c r="J469" s="124">
        <v>39.65</v>
      </c>
      <c r="K469" s="123">
        <v>36.65</v>
      </c>
      <c r="L469" s="123">
        <v>32.549999999999997</v>
      </c>
      <c r="M469" s="123">
        <v>98.578659999999999</v>
      </c>
    </row>
    <row r="470" spans="1:13">
      <c r="A470" s="65">
        <v>460</v>
      </c>
      <c r="B470" s="123" t="s">
        <v>2046</v>
      </c>
      <c r="C470" s="126">
        <v>451.7</v>
      </c>
      <c r="D470" s="124">
        <v>455.01666666666665</v>
      </c>
      <c r="E470" s="124">
        <v>447.18333333333328</v>
      </c>
      <c r="F470" s="124">
        <v>442.66666666666663</v>
      </c>
      <c r="G470" s="124">
        <v>434.83333333333326</v>
      </c>
      <c r="H470" s="124">
        <v>459.5333333333333</v>
      </c>
      <c r="I470" s="124">
        <v>467.36666666666667</v>
      </c>
      <c r="J470" s="124">
        <v>471.88333333333333</v>
      </c>
      <c r="K470" s="123">
        <v>462.85</v>
      </c>
      <c r="L470" s="123">
        <v>450.5</v>
      </c>
      <c r="M470" s="123">
        <v>0.81586000000000003</v>
      </c>
    </row>
    <row r="471" spans="1:13">
      <c r="A471" s="65">
        <v>461</v>
      </c>
      <c r="B471" s="123" t="s">
        <v>2054</v>
      </c>
      <c r="C471" s="126">
        <v>393.85</v>
      </c>
      <c r="D471" s="124">
        <v>396.58333333333331</v>
      </c>
      <c r="E471" s="124">
        <v>388.66666666666663</v>
      </c>
      <c r="F471" s="124">
        <v>383.48333333333329</v>
      </c>
      <c r="G471" s="124">
        <v>375.56666666666661</v>
      </c>
      <c r="H471" s="124">
        <v>401.76666666666665</v>
      </c>
      <c r="I471" s="124">
        <v>409.68333333333328</v>
      </c>
      <c r="J471" s="124">
        <v>414.86666666666667</v>
      </c>
      <c r="K471" s="123">
        <v>404.5</v>
      </c>
      <c r="L471" s="123">
        <v>391.4</v>
      </c>
      <c r="M471" s="123">
        <v>10.35247</v>
      </c>
    </row>
    <row r="472" spans="1:13">
      <c r="A472" s="65">
        <v>462</v>
      </c>
      <c r="B472" s="123" t="s">
        <v>158</v>
      </c>
      <c r="C472" s="126">
        <v>4359.95</v>
      </c>
      <c r="D472" s="124">
        <v>4344.3</v>
      </c>
      <c r="E472" s="124">
        <v>4297.6500000000005</v>
      </c>
      <c r="F472" s="124">
        <v>4235.3500000000004</v>
      </c>
      <c r="G472" s="124">
        <v>4188.7000000000007</v>
      </c>
      <c r="H472" s="124">
        <v>4406.6000000000004</v>
      </c>
      <c r="I472" s="124">
        <v>4453.25</v>
      </c>
      <c r="J472" s="124">
        <v>4515.55</v>
      </c>
      <c r="K472" s="123">
        <v>4390.95</v>
      </c>
      <c r="L472" s="123">
        <v>4282</v>
      </c>
      <c r="M472" s="123">
        <v>2.7995100000000002</v>
      </c>
    </row>
    <row r="473" spans="1:13">
      <c r="A473" s="65">
        <v>463</v>
      </c>
      <c r="B473" s="123" t="s">
        <v>2059</v>
      </c>
      <c r="C473" s="126">
        <v>362.45</v>
      </c>
      <c r="D473" s="124">
        <v>363.29999999999995</v>
      </c>
      <c r="E473" s="124">
        <v>360.19999999999993</v>
      </c>
      <c r="F473" s="124">
        <v>357.95</v>
      </c>
      <c r="G473" s="124">
        <v>354.84999999999997</v>
      </c>
      <c r="H473" s="124">
        <v>365.5499999999999</v>
      </c>
      <c r="I473" s="124">
        <v>368.64999999999992</v>
      </c>
      <c r="J473" s="124">
        <v>370.89999999999986</v>
      </c>
      <c r="K473" s="123">
        <v>366.4</v>
      </c>
      <c r="L473" s="123">
        <v>361.05</v>
      </c>
      <c r="M473" s="123">
        <v>2.46035</v>
      </c>
    </row>
    <row r="474" spans="1:13">
      <c r="A474" s="65">
        <v>464</v>
      </c>
      <c r="B474" s="123" t="s">
        <v>159</v>
      </c>
      <c r="C474" s="126">
        <v>141.75</v>
      </c>
      <c r="D474" s="124">
        <v>144.63333333333333</v>
      </c>
      <c r="E474" s="124">
        <v>137.46666666666664</v>
      </c>
      <c r="F474" s="124">
        <v>133.18333333333331</v>
      </c>
      <c r="G474" s="124">
        <v>126.01666666666662</v>
      </c>
      <c r="H474" s="124">
        <v>148.91666666666666</v>
      </c>
      <c r="I474" s="124">
        <v>156.08333333333334</v>
      </c>
      <c r="J474" s="124">
        <v>160.36666666666667</v>
      </c>
      <c r="K474" s="123">
        <v>151.80000000000001</v>
      </c>
      <c r="L474" s="123">
        <v>140.35</v>
      </c>
      <c r="M474" s="123">
        <v>168.66284999999999</v>
      </c>
    </row>
    <row r="475" spans="1:13">
      <c r="A475" s="65">
        <v>465</v>
      </c>
      <c r="B475" s="123" t="s">
        <v>160</v>
      </c>
      <c r="C475" s="126">
        <v>8.6</v>
      </c>
      <c r="D475" s="124">
        <v>8.5499999999999989</v>
      </c>
      <c r="E475" s="124">
        <v>8.3999999999999986</v>
      </c>
      <c r="F475" s="124">
        <v>8.1999999999999993</v>
      </c>
      <c r="G475" s="124">
        <v>8.0499999999999989</v>
      </c>
      <c r="H475" s="124">
        <v>8.7499999999999982</v>
      </c>
      <c r="I475" s="124">
        <v>8.9</v>
      </c>
      <c r="J475" s="124">
        <v>9.0999999999999979</v>
      </c>
      <c r="K475" s="123">
        <v>8.6999999999999993</v>
      </c>
      <c r="L475" s="123">
        <v>8.35</v>
      </c>
      <c r="M475" s="123">
        <v>214.42456999999999</v>
      </c>
    </row>
    <row r="476" spans="1:13">
      <c r="A476" s="65">
        <v>466</v>
      </c>
      <c r="B476" s="123" t="s">
        <v>161</v>
      </c>
      <c r="C476" s="126">
        <v>768.95</v>
      </c>
      <c r="D476" s="124">
        <v>786.13333333333333</v>
      </c>
      <c r="E476" s="124">
        <v>744.41666666666663</v>
      </c>
      <c r="F476" s="124">
        <v>719.88333333333333</v>
      </c>
      <c r="G476" s="124">
        <v>678.16666666666663</v>
      </c>
      <c r="H476" s="124">
        <v>810.66666666666663</v>
      </c>
      <c r="I476" s="124">
        <v>852.38333333333333</v>
      </c>
      <c r="J476" s="124">
        <v>876.91666666666663</v>
      </c>
      <c r="K476" s="123">
        <v>827.85</v>
      </c>
      <c r="L476" s="123">
        <v>761.6</v>
      </c>
      <c r="M476" s="123">
        <v>65.080939999999998</v>
      </c>
    </row>
    <row r="477" spans="1:13">
      <c r="A477" s="65">
        <v>467</v>
      </c>
      <c r="B477" s="123" t="s">
        <v>2076</v>
      </c>
      <c r="C477" s="126">
        <v>505</v>
      </c>
      <c r="D477" s="124">
        <v>506.8</v>
      </c>
      <c r="E477" s="124">
        <v>501.20000000000005</v>
      </c>
      <c r="F477" s="124">
        <v>497.40000000000003</v>
      </c>
      <c r="G477" s="124">
        <v>491.80000000000007</v>
      </c>
      <c r="H477" s="124">
        <v>510.6</v>
      </c>
      <c r="I477" s="124">
        <v>516.20000000000005</v>
      </c>
      <c r="J477" s="124">
        <v>520</v>
      </c>
      <c r="K477" s="123">
        <v>512.4</v>
      </c>
      <c r="L477" s="123">
        <v>503</v>
      </c>
      <c r="M477" s="123">
        <v>22.203859999999999</v>
      </c>
    </row>
    <row r="478" spans="1:13">
      <c r="A478" s="65">
        <v>468</v>
      </c>
      <c r="B478" s="123" t="s">
        <v>228</v>
      </c>
      <c r="C478" s="126">
        <v>345.6</v>
      </c>
      <c r="D478" s="124">
        <v>345.48333333333335</v>
      </c>
      <c r="E478" s="124">
        <v>338.91666666666669</v>
      </c>
      <c r="F478" s="124">
        <v>332.23333333333335</v>
      </c>
      <c r="G478" s="124">
        <v>325.66666666666669</v>
      </c>
      <c r="H478" s="124">
        <v>352.16666666666669</v>
      </c>
      <c r="I478" s="124">
        <v>358.73333333333329</v>
      </c>
      <c r="J478" s="124">
        <v>365.41666666666669</v>
      </c>
      <c r="K478" s="123">
        <v>352.05</v>
      </c>
      <c r="L478" s="123">
        <v>338.8</v>
      </c>
      <c r="M478" s="123">
        <v>136.0599</v>
      </c>
    </row>
    <row r="479" spans="1:13">
      <c r="A479" s="65">
        <v>469</v>
      </c>
      <c r="B479" s="123" t="s">
        <v>2094</v>
      </c>
      <c r="C479" s="126">
        <v>230.65</v>
      </c>
      <c r="D479" s="124">
        <v>232.41666666666666</v>
      </c>
      <c r="E479" s="124">
        <v>227.73333333333332</v>
      </c>
      <c r="F479" s="124">
        <v>224.81666666666666</v>
      </c>
      <c r="G479" s="124">
        <v>220.13333333333333</v>
      </c>
      <c r="H479" s="124">
        <v>235.33333333333331</v>
      </c>
      <c r="I479" s="124">
        <v>240.01666666666665</v>
      </c>
      <c r="J479" s="124">
        <v>242.93333333333331</v>
      </c>
      <c r="K479" s="123">
        <v>237.1</v>
      </c>
      <c r="L479" s="123">
        <v>229.5</v>
      </c>
      <c r="M479" s="123">
        <v>12.35355</v>
      </c>
    </row>
    <row r="480" spans="1:13">
      <c r="A480" s="65">
        <v>470</v>
      </c>
      <c r="B480" s="123" t="s">
        <v>2097</v>
      </c>
      <c r="C480" s="126">
        <v>19</v>
      </c>
      <c r="D480" s="124">
        <v>19.016666666666669</v>
      </c>
      <c r="E480" s="124">
        <v>18.333333333333339</v>
      </c>
      <c r="F480" s="124">
        <v>17.666666666666671</v>
      </c>
      <c r="G480" s="124">
        <v>16.983333333333341</v>
      </c>
      <c r="H480" s="124">
        <v>19.683333333333337</v>
      </c>
      <c r="I480" s="124">
        <v>20.366666666666667</v>
      </c>
      <c r="J480" s="124">
        <v>21.033333333333335</v>
      </c>
      <c r="K480" s="123">
        <v>19.7</v>
      </c>
      <c r="L480" s="123">
        <v>18.350000000000001</v>
      </c>
      <c r="M480" s="123">
        <v>20.365189999999998</v>
      </c>
    </row>
    <row r="481" spans="1:13">
      <c r="A481" s="65">
        <v>471</v>
      </c>
      <c r="B481" s="123" t="s">
        <v>2100</v>
      </c>
      <c r="C481" s="126">
        <v>66.75</v>
      </c>
      <c r="D481" s="124">
        <v>67.55</v>
      </c>
      <c r="E481" s="124">
        <v>65.099999999999994</v>
      </c>
      <c r="F481" s="124">
        <v>63.45</v>
      </c>
      <c r="G481" s="124">
        <v>61</v>
      </c>
      <c r="H481" s="124">
        <v>69.199999999999989</v>
      </c>
      <c r="I481" s="124">
        <v>71.650000000000006</v>
      </c>
      <c r="J481" s="124">
        <v>73.299999999999983</v>
      </c>
      <c r="K481" s="123">
        <v>70</v>
      </c>
      <c r="L481" s="123">
        <v>65.900000000000006</v>
      </c>
      <c r="M481" s="123">
        <v>32.598680000000002</v>
      </c>
    </row>
    <row r="482" spans="1:13">
      <c r="A482" s="65">
        <v>472</v>
      </c>
      <c r="B482" s="123" t="s">
        <v>2108</v>
      </c>
      <c r="C482" s="126">
        <v>958.1</v>
      </c>
      <c r="D482" s="124">
        <v>961.0333333333333</v>
      </c>
      <c r="E482" s="124">
        <v>947.16666666666663</v>
      </c>
      <c r="F482" s="124">
        <v>936.23333333333335</v>
      </c>
      <c r="G482" s="124">
        <v>922.36666666666667</v>
      </c>
      <c r="H482" s="124">
        <v>971.96666666666658</v>
      </c>
      <c r="I482" s="124">
        <v>985.83333333333337</v>
      </c>
      <c r="J482" s="124">
        <v>996.76666666666654</v>
      </c>
      <c r="K482" s="123">
        <v>974.9</v>
      </c>
      <c r="L482" s="123">
        <v>950.1</v>
      </c>
      <c r="M482" s="123">
        <v>0.10233</v>
      </c>
    </row>
    <row r="483" spans="1:13">
      <c r="A483" s="65">
        <v>473</v>
      </c>
      <c r="B483" s="123" t="s">
        <v>2114</v>
      </c>
      <c r="C483" s="126">
        <v>357.65</v>
      </c>
      <c r="D483" s="124">
        <v>362.68333333333334</v>
      </c>
      <c r="E483" s="124">
        <v>348.9666666666667</v>
      </c>
      <c r="F483" s="124">
        <v>340.28333333333336</v>
      </c>
      <c r="G483" s="124">
        <v>326.56666666666672</v>
      </c>
      <c r="H483" s="124">
        <v>371.36666666666667</v>
      </c>
      <c r="I483" s="124">
        <v>385.08333333333326</v>
      </c>
      <c r="J483" s="124">
        <v>393.76666666666665</v>
      </c>
      <c r="K483" s="123">
        <v>376.4</v>
      </c>
      <c r="L483" s="123">
        <v>354</v>
      </c>
      <c r="M483" s="123">
        <v>18.36384</v>
      </c>
    </row>
    <row r="484" spans="1:13">
      <c r="A484" s="65">
        <v>474</v>
      </c>
      <c r="B484" s="125" t="s">
        <v>162</v>
      </c>
      <c r="C484" s="127">
        <v>615.1</v>
      </c>
      <c r="D484" s="128">
        <v>613.30000000000007</v>
      </c>
      <c r="E484" s="128">
        <v>606.80000000000018</v>
      </c>
      <c r="F484" s="128">
        <v>598.50000000000011</v>
      </c>
      <c r="G484" s="128">
        <v>592.00000000000023</v>
      </c>
      <c r="H484" s="128">
        <v>621.60000000000014</v>
      </c>
      <c r="I484" s="128">
        <v>628.09999999999991</v>
      </c>
      <c r="J484" s="128">
        <v>636.40000000000009</v>
      </c>
      <c r="K484" s="125">
        <v>619.79999999999995</v>
      </c>
      <c r="L484" s="125">
        <v>605</v>
      </c>
      <c r="M484" s="125">
        <v>8.3034599999999994</v>
      </c>
    </row>
    <row r="485" spans="1:13">
      <c r="A485" s="65">
        <v>475</v>
      </c>
      <c r="B485" s="123" t="s">
        <v>2131</v>
      </c>
      <c r="C485" s="136">
        <v>446.95</v>
      </c>
      <c r="D485" s="124">
        <v>444.2</v>
      </c>
      <c r="E485" s="124">
        <v>436.75</v>
      </c>
      <c r="F485" s="124">
        <v>426.55</v>
      </c>
      <c r="G485" s="124">
        <v>419.1</v>
      </c>
      <c r="H485" s="124">
        <v>454.4</v>
      </c>
      <c r="I485" s="124">
        <v>461.84999999999991</v>
      </c>
      <c r="J485" s="124">
        <v>472.04999999999995</v>
      </c>
      <c r="K485" s="123">
        <v>451.65</v>
      </c>
      <c r="L485" s="123">
        <v>434</v>
      </c>
      <c r="M485" s="123">
        <v>3.6518099999999998</v>
      </c>
    </row>
    <row r="486" spans="1:13">
      <c r="A486" s="65">
        <v>476</v>
      </c>
      <c r="B486" s="136" t="s">
        <v>2135</v>
      </c>
      <c r="C486" s="136">
        <v>3310</v>
      </c>
      <c r="D486" s="131">
        <v>3305.6666666666665</v>
      </c>
      <c r="E486" s="131">
        <v>3280.333333333333</v>
      </c>
      <c r="F486" s="131">
        <v>3250.6666666666665</v>
      </c>
      <c r="G486" s="131">
        <v>3225.333333333333</v>
      </c>
      <c r="H486" s="131">
        <v>3335.333333333333</v>
      </c>
      <c r="I486" s="131">
        <v>3360.6666666666661</v>
      </c>
      <c r="J486" s="131">
        <v>3390.333333333333</v>
      </c>
      <c r="K486" s="136">
        <v>3331</v>
      </c>
      <c r="L486" s="136">
        <v>3276</v>
      </c>
      <c r="M486" s="136">
        <v>1.4619999999999999E-2</v>
      </c>
    </row>
    <row r="487" spans="1:13">
      <c r="A487" s="65">
        <v>477</v>
      </c>
      <c r="B487" s="136" t="s">
        <v>2139</v>
      </c>
      <c r="C487" s="136">
        <v>1397.15</v>
      </c>
      <c r="D487" s="131">
        <v>1412.3666666666668</v>
      </c>
      <c r="E487" s="131">
        <v>1364.7833333333335</v>
      </c>
      <c r="F487" s="131">
        <v>1332.4166666666667</v>
      </c>
      <c r="G487" s="131">
        <v>1284.8333333333335</v>
      </c>
      <c r="H487" s="131">
        <v>1444.7333333333336</v>
      </c>
      <c r="I487" s="131">
        <v>1492.3166666666666</v>
      </c>
      <c r="J487" s="131">
        <v>1524.6833333333336</v>
      </c>
      <c r="K487" s="136">
        <v>1459.95</v>
      </c>
      <c r="L487" s="136">
        <v>1380</v>
      </c>
      <c r="M487" s="136">
        <v>0.23078000000000001</v>
      </c>
    </row>
    <row r="488" spans="1:13">
      <c r="A488" s="65">
        <v>478</v>
      </c>
      <c r="B488" s="136" t="s">
        <v>2141</v>
      </c>
      <c r="C488" s="136">
        <v>611.79999999999995</v>
      </c>
      <c r="D488" s="131">
        <v>612.2833333333333</v>
      </c>
      <c r="E488" s="131">
        <v>606.56666666666661</v>
      </c>
      <c r="F488" s="131">
        <v>601.33333333333326</v>
      </c>
      <c r="G488" s="131">
        <v>595.61666666666656</v>
      </c>
      <c r="H488" s="131">
        <v>617.51666666666665</v>
      </c>
      <c r="I488" s="131">
        <v>623.23333333333335</v>
      </c>
      <c r="J488" s="131">
        <v>628.4666666666667</v>
      </c>
      <c r="K488" s="136">
        <v>618</v>
      </c>
      <c r="L488" s="136">
        <v>607.04999999999995</v>
      </c>
      <c r="M488" s="136">
        <v>0.70567999999999997</v>
      </c>
    </row>
    <row r="489" spans="1:13">
      <c r="A489" s="65">
        <v>479</v>
      </c>
      <c r="B489" s="136" t="s">
        <v>2143</v>
      </c>
      <c r="C489" s="136">
        <v>7763.7</v>
      </c>
      <c r="D489" s="131">
        <v>7816.2333333333336</v>
      </c>
      <c r="E489" s="131">
        <v>7622.4666666666672</v>
      </c>
      <c r="F489" s="131">
        <v>7481.2333333333336</v>
      </c>
      <c r="G489" s="131">
        <v>7287.4666666666672</v>
      </c>
      <c r="H489" s="131">
        <v>7957.4666666666672</v>
      </c>
      <c r="I489" s="131">
        <v>8151.2333333333336</v>
      </c>
      <c r="J489" s="131">
        <v>8292.4666666666672</v>
      </c>
      <c r="K489" s="136">
        <v>8010</v>
      </c>
      <c r="L489" s="136">
        <v>7675</v>
      </c>
      <c r="M489" s="136">
        <v>6.4100000000000004E-2</v>
      </c>
    </row>
    <row r="490" spans="1:13">
      <c r="A490" s="65">
        <v>480</v>
      </c>
      <c r="B490" s="136" t="s">
        <v>2149</v>
      </c>
      <c r="C490" s="136">
        <v>177.1</v>
      </c>
      <c r="D490" s="131">
        <v>178.55000000000004</v>
      </c>
      <c r="E490" s="131">
        <v>173.85000000000008</v>
      </c>
      <c r="F490" s="131">
        <v>170.60000000000005</v>
      </c>
      <c r="G490" s="131">
        <v>165.90000000000009</v>
      </c>
      <c r="H490" s="131">
        <v>181.80000000000007</v>
      </c>
      <c r="I490" s="131">
        <v>186.50000000000006</v>
      </c>
      <c r="J490" s="131">
        <v>189.75000000000006</v>
      </c>
      <c r="K490" s="136">
        <v>183.25</v>
      </c>
      <c r="L490" s="136">
        <v>175.3</v>
      </c>
      <c r="M490" s="136">
        <v>4.7564299999999999</v>
      </c>
    </row>
    <row r="491" spans="1:13">
      <c r="A491" s="65">
        <v>481</v>
      </c>
      <c r="B491" s="136" t="s">
        <v>2153</v>
      </c>
      <c r="C491" s="136">
        <v>70.8</v>
      </c>
      <c r="D491" s="131">
        <v>71.100000000000009</v>
      </c>
      <c r="E491" s="131">
        <v>70.200000000000017</v>
      </c>
      <c r="F491" s="131">
        <v>69.600000000000009</v>
      </c>
      <c r="G491" s="131">
        <v>68.700000000000017</v>
      </c>
      <c r="H491" s="131">
        <v>71.700000000000017</v>
      </c>
      <c r="I491" s="131">
        <v>72.600000000000023</v>
      </c>
      <c r="J491" s="131">
        <v>73.200000000000017</v>
      </c>
      <c r="K491" s="136">
        <v>72</v>
      </c>
      <c r="L491" s="136">
        <v>70.5</v>
      </c>
      <c r="M491" s="136">
        <v>9.1027799999999992</v>
      </c>
    </row>
    <row r="492" spans="1:13">
      <c r="A492" s="65">
        <v>482</v>
      </c>
      <c r="B492" s="136" t="s">
        <v>2159</v>
      </c>
      <c r="C492" s="136">
        <v>1491.85</v>
      </c>
      <c r="D492" s="131">
        <v>1487.3</v>
      </c>
      <c r="E492" s="131">
        <v>1475.6</v>
      </c>
      <c r="F492" s="131">
        <v>1459.35</v>
      </c>
      <c r="G492" s="131">
        <v>1447.6499999999999</v>
      </c>
      <c r="H492" s="131">
        <v>1503.55</v>
      </c>
      <c r="I492" s="131">
        <v>1515.2500000000002</v>
      </c>
      <c r="J492" s="131">
        <v>1531.5</v>
      </c>
      <c r="K492" s="136">
        <v>1499</v>
      </c>
      <c r="L492" s="136">
        <v>1471.05</v>
      </c>
      <c r="M492" s="136">
        <v>0.74485999999999997</v>
      </c>
    </row>
    <row r="493" spans="1:13">
      <c r="A493" s="65">
        <v>483</v>
      </c>
      <c r="B493" s="136" t="s">
        <v>163</v>
      </c>
      <c r="C493" s="136">
        <v>311.95</v>
      </c>
      <c r="D493" s="131">
        <v>312.90000000000003</v>
      </c>
      <c r="E493" s="131">
        <v>307.80000000000007</v>
      </c>
      <c r="F493" s="131">
        <v>303.65000000000003</v>
      </c>
      <c r="G493" s="131">
        <v>298.55000000000007</v>
      </c>
      <c r="H493" s="131">
        <v>317.05000000000007</v>
      </c>
      <c r="I493" s="131">
        <v>322.15000000000009</v>
      </c>
      <c r="J493" s="131">
        <v>326.30000000000007</v>
      </c>
      <c r="K493" s="136">
        <v>318</v>
      </c>
      <c r="L493" s="136">
        <v>308.75</v>
      </c>
      <c r="M493" s="136">
        <v>82.986890000000002</v>
      </c>
    </row>
    <row r="494" spans="1:13">
      <c r="A494" s="65">
        <v>484</v>
      </c>
      <c r="B494" s="136" t="s">
        <v>164</v>
      </c>
      <c r="C494" s="136">
        <v>911</v>
      </c>
      <c r="D494" s="131">
        <v>918.88333333333333</v>
      </c>
      <c r="E494" s="131">
        <v>900.11666666666667</v>
      </c>
      <c r="F494" s="131">
        <v>889.23333333333335</v>
      </c>
      <c r="G494" s="131">
        <v>870.4666666666667</v>
      </c>
      <c r="H494" s="131">
        <v>929.76666666666665</v>
      </c>
      <c r="I494" s="131">
        <v>948.5333333333333</v>
      </c>
      <c r="J494" s="131">
        <v>959.41666666666663</v>
      </c>
      <c r="K494" s="136">
        <v>937.65</v>
      </c>
      <c r="L494" s="136">
        <v>908</v>
      </c>
      <c r="M494" s="136">
        <v>10.909319999999999</v>
      </c>
    </row>
    <row r="495" spans="1:13">
      <c r="A495" s="65">
        <v>485</v>
      </c>
      <c r="B495" s="136" t="s">
        <v>2165</v>
      </c>
      <c r="C495" s="136">
        <v>387.3</v>
      </c>
      <c r="D495" s="131">
        <v>391.59999999999997</v>
      </c>
      <c r="E495" s="131">
        <v>378.19999999999993</v>
      </c>
      <c r="F495" s="131">
        <v>369.09999999999997</v>
      </c>
      <c r="G495" s="131">
        <v>355.69999999999993</v>
      </c>
      <c r="H495" s="131">
        <v>400.69999999999993</v>
      </c>
      <c r="I495" s="131">
        <v>414.09999999999991</v>
      </c>
      <c r="J495" s="131">
        <v>423.19999999999993</v>
      </c>
      <c r="K495" s="136">
        <v>405</v>
      </c>
      <c r="L495" s="136">
        <v>382.5</v>
      </c>
      <c r="M495" s="136">
        <v>0.53130999999999995</v>
      </c>
    </row>
    <row r="496" spans="1:13">
      <c r="A496" s="65">
        <v>486</v>
      </c>
      <c r="B496" s="136" t="s">
        <v>165</v>
      </c>
      <c r="C496" s="136">
        <v>361.6</v>
      </c>
      <c r="D496" s="131">
        <v>360.58333333333331</v>
      </c>
      <c r="E496" s="131">
        <v>356.66666666666663</v>
      </c>
      <c r="F496" s="131">
        <v>351.73333333333329</v>
      </c>
      <c r="G496" s="131">
        <v>347.81666666666661</v>
      </c>
      <c r="H496" s="131">
        <v>365.51666666666665</v>
      </c>
      <c r="I496" s="131">
        <v>369.43333333333328</v>
      </c>
      <c r="J496" s="131">
        <v>374.36666666666667</v>
      </c>
      <c r="K496" s="136">
        <v>364.5</v>
      </c>
      <c r="L496" s="136">
        <v>355.65</v>
      </c>
      <c r="M496" s="136">
        <v>89.631879999999995</v>
      </c>
    </row>
    <row r="497" spans="1:13">
      <c r="A497" s="65">
        <v>487</v>
      </c>
      <c r="B497" s="136" t="s">
        <v>166</v>
      </c>
      <c r="C497" s="136">
        <v>595.85</v>
      </c>
      <c r="D497" s="131">
        <v>598.35</v>
      </c>
      <c r="E497" s="131">
        <v>590.1</v>
      </c>
      <c r="F497" s="131">
        <v>584.35</v>
      </c>
      <c r="G497" s="131">
        <v>576.1</v>
      </c>
      <c r="H497" s="131">
        <v>604.1</v>
      </c>
      <c r="I497" s="131">
        <v>612.35</v>
      </c>
      <c r="J497" s="131">
        <v>618.1</v>
      </c>
      <c r="K497" s="136">
        <v>606.6</v>
      </c>
      <c r="L497" s="136">
        <v>592.6</v>
      </c>
      <c r="M497" s="136">
        <v>17.828890000000001</v>
      </c>
    </row>
    <row r="498" spans="1:13">
      <c r="A498" s="65">
        <v>488</v>
      </c>
      <c r="B498" s="136" t="s">
        <v>2172</v>
      </c>
      <c r="C498" s="136">
        <v>44.9</v>
      </c>
      <c r="D498" s="131">
        <v>44.733333333333327</v>
      </c>
      <c r="E498" s="131">
        <v>44.266666666666652</v>
      </c>
      <c r="F498" s="131">
        <v>43.633333333333326</v>
      </c>
      <c r="G498" s="131">
        <v>43.16666666666665</v>
      </c>
      <c r="H498" s="131">
        <v>45.366666666666653</v>
      </c>
      <c r="I498" s="131">
        <v>45.833333333333336</v>
      </c>
      <c r="J498" s="131">
        <v>46.466666666666654</v>
      </c>
      <c r="K498" s="136">
        <v>45.2</v>
      </c>
      <c r="L498" s="136">
        <v>44.1</v>
      </c>
      <c r="M498" s="136">
        <v>3.6086100000000001</v>
      </c>
    </row>
    <row r="499" spans="1:13">
      <c r="A499" s="65">
        <v>489</v>
      </c>
      <c r="B499" s="136" t="s">
        <v>2175</v>
      </c>
      <c r="C499" s="136">
        <v>933.8</v>
      </c>
      <c r="D499" s="131">
        <v>937.25</v>
      </c>
      <c r="E499" s="131">
        <v>924.55</v>
      </c>
      <c r="F499" s="131">
        <v>915.3</v>
      </c>
      <c r="G499" s="131">
        <v>902.59999999999991</v>
      </c>
      <c r="H499" s="131">
        <v>946.5</v>
      </c>
      <c r="I499" s="131">
        <v>959.2</v>
      </c>
      <c r="J499" s="131">
        <v>968.45</v>
      </c>
      <c r="K499" s="136">
        <v>949.95</v>
      </c>
      <c r="L499" s="136">
        <v>928</v>
      </c>
      <c r="M499" s="136">
        <v>0.12107999999999999</v>
      </c>
    </row>
    <row r="500" spans="1:13">
      <c r="A500" s="65">
        <v>490</v>
      </c>
      <c r="B500" s="136" t="s">
        <v>2185</v>
      </c>
      <c r="C500" s="136">
        <v>1055.1500000000001</v>
      </c>
      <c r="D500" s="131">
        <v>1068.0333333333335</v>
      </c>
      <c r="E500" s="131">
        <v>1038.116666666667</v>
      </c>
      <c r="F500" s="131">
        <v>1021.0833333333335</v>
      </c>
      <c r="G500" s="131">
        <v>991.16666666666697</v>
      </c>
      <c r="H500" s="131">
        <v>1085.0666666666671</v>
      </c>
      <c r="I500" s="131">
        <v>1114.9833333333336</v>
      </c>
      <c r="J500" s="131">
        <v>1132.0166666666671</v>
      </c>
      <c r="K500" s="136">
        <v>1097.95</v>
      </c>
      <c r="L500" s="136">
        <v>1051</v>
      </c>
      <c r="M500" s="136">
        <v>5.79E-2</v>
      </c>
    </row>
    <row r="501" spans="1:13">
      <c r="A501" s="65"/>
      <c r="B501" s="136"/>
      <c r="C501" s="136"/>
      <c r="D501" s="131"/>
      <c r="E501" s="131"/>
      <c r="F501" s="131"/>
      <c r="G501" s="131"/>
      <c r="H501" s="131"/>
      <c r="I501" s="131"/>
      <c r="J501" s="131"/>
      <c r="K501" s="136"/>
      <c r="L501" s="136"/>
      <c r="M501" s="136"/>
    </row>
    <row r="502" spans="1:13">
      <c r="A502" s="65"/>
      <c r="B502" s="136"/>
      <c r="C502" s="136"/>
      <c r="D502" s="131"/>
      <c r="E502" s="131"/>
      <c r="F502" s="131"/>
      <c r="G502" s="131"/>
      <c r="H502" s="131"/>
      <c r="I502" s="131"/>
      <c r="J502" s="131"/>
      <c r="K502" s="136"/>
      <c r="L502" s="136"/>
      <c r="M502" s="136"/>
    </row>
    <row r="503" spans="1:13">
      <c r="A503" s="65"/>
      <c r="B503" s="136"/>
      <c r="C503" s="136"/>
      <c r="D503" s="131"/>
      <c r="E503" s="131"/>
      <c r="F503" s="131"/>
      <c r="G503" s="131"/>
      <c r="H503" s="131"/>
      <c r="I503" s="131"/>
      <c r="J503" s="131"/>
      <c r="K503" s="136"/>
      <c r="L503" s="136"/>
      <c r="M503" s="136"/>
    </row>
    <row r="504" spans="1:13">
      <c r="A504" s="44"/>
      <c r="B504" s="44"/>
      <c r="C504" s="44"/>
      <c r="D504" s="37"/>
      <c r="E504" s="37"/>
      <c r="F504" s="37"/>
      <c r="G504" s="37"/>
      <c r="H504" s="37"/>
      <c r="I504" s="37"/>
      <c r="J504" s="37"/>
      <c r="K504" s="37"/>
    </row>
    <row r="505" spans="1:13">
      <c r="A505" s="163"/>
      <c r="B505" s="44"/>
      <c r="C505" s="44"/>
      <c r="D505" s="44"/>
      <c r="E505" s="37"/>
      <c r="F505" s="37"/>
      <c r="G505" s="37"/>
      <c r="H505" s="37"/>
      <c r="I505" s="37"/>
      <c r="J505" s="37"/>
      <c r="K505" s="37"/>
      <c r="L505" s="37"/>
    </row>
    <row r="506" spans="1:13">
      <c r="A506" s="163"/>
      <c r="B506" s="44"/>
      <c r="C506" s="44"/>
      <c r="D506" s="44"/>
      <c r="E506" s="37"/>
      <c r="F506" s="37"/>
      <c r="G506" s="37"/>
      <c r="H506" s="37"/>
      <c r="I506" s="37"/>
      <c r="J506" s="37"/>
      <c r="K506" s="37"/>
      <c r="L506" s="37"/>
    </row>
    <row r="507" spans="1:13">
      <c r="A507" s="27"/>
      <c r="B507" s="44"/>
      <c r="C507" s="44"/>
      <c r="D507" s="44"/>
      <c r="E507" s="37"/>
      <c r="F507" s="37"/>
      <c r="G507" s="37"/>
      <c r="H507" s="37"/>
      <c r="I507" s="37"/>
      <c r="J507" s="37"/>
      <c r="K507" s="37"/>
      <c r="L507" s="37"/>
    </row>
    <row r="508" spans="1:13">
      <c r="A508" s="27"/>
    </row>
    <row r="509" spans="1:13">
      <c r="A509" s="27"/>
    </row>
    <row r="510" spans="1:13">
      <c r="A510" s="19"/>
    </row>
    <row r="511" spans="1:13">
      <c r="A511" s="19"/>
    </row>
    <row r="512" spans="1:13">
      <c r="A512" s="19"/>
    </row>
    <row r="513" spans="1:1">
      <c r="A513" s="19"/>
    </row>
    <row r="515" spans="1:1">
      <c r="A515" s="37"/>
    </row>
    <row r="516" spans="1:1">
      <c r="A516" s="43"/>
    </row>
    <row r="517" spans="1:1">
      <c r="A517" s="37"/>
    </row>
    <row r="518" spans="1:1">
      <c r="A518" s="37"/>
    </row>
    <row r="519" spans="1:1">
      <c r="A519" s="37"/>
    </row>
    <row r="520" spans="1:1">
      <c r="A520" s="44"/>
    </row>
    <row r="521" spans="1:1">
      <c r="A521" s="44"/>
    </row>
    <row r="522" spans="1:1">
      <c r="A522" s="44"/>
    </row>
    <row r="523" spans="1:1">
      <c r="A523" s="44"/>
    </row>
    <row r="524" spans="1:1">
      <c r="A524" s="44"/>
    </row>
    <row r="525" spans="1:1">
      <c r="A525" s="44"/>
    </row>
    <row r="527" spans="1:1">
      <c r="A527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89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RowHeight="12.75"/>
  <cols>
    <col min="1" max="1" width="12.140625" style="113" customWidth="1"/>
    <col min="2" max="2" width="14.28515625" style="92" bestFit="1" customWidth="1"/>
    <col min="3" max="3" width="28.140625" style="68" customWidth="1"/>
    <col min="4" max="4" width="55.85546875" style="68" bestFit="1" customWidth="1"/>
    <col min="5" max="5" width="12.42578125" style="92" bestFit="1" customWidth="1"/>
    <col min="6" max="6" width="11.5703125" style="92" customWidth="1"/>
    <col min="7" max="7" width="9.5703125" style="92" bestFit="1" customWidth="1"/>
    <col min="8" max="8" width="10.28515625" style="114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95"/>
      <c r="B5" s="495"/>
      <c r="C5" s="496"/>
      <c r="D5" s="496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97" t="s">
        <v>225</v>
      </c>
      <c r="C7" s="497"/>
      <c r="D7" s="48">
        <f>Main!B10</f>
        <v>43129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53.2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96">
        <v>43125</v>
      </c>
      <c r="B10" s="144">
        <v>532975</v>
      </c>
      <c r="C10" s="144" t="s">
        <v>3260</v>
      </c>
      <c r="D10" s="144" t="s">
        <v>3261</v>
      </c>
      <c r="E10" s="144" t="s">
        <v>257</v>
      </c>
      <c r="F10" s="145">
        <v>110000</v>
      </c>
      <c r="G10" s="144">
        <v>8.41</v>
      </c>
      <c r="H10" s="144" t="s">
        <v>258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96">
        <v>43125</v>
      </c>
      <c r="B11" s="144">
        <v>539770</v>
      </c>
      <c r="C11" s="144" t="s">
        <v>3213</v>
      </c>
      <c r="D11" s="144" t="s">
        <v>3262</v>
      </c>
      <c r="E11" s="144" t="s">
        <v>257</v>
      </c>
      <c r="F11" s="145">
        <v>38050</v>
      </c>
      <c r="G11" s="144">
        <v>14.23</v>
      </c>
      <c r="H11" s="144" t="s">
        <v>258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96">
        <v>43125</v>
      </c>
      <c r="B12" s="144">
        <v>539770</v>
      </c>
      <c r="C12" s="144" t="s">
        <v>3213</v>
      </c>
      <c r="D12" s="144" t="s">
        <v>3263</v>
      </c>
      <c r="E12" s="144" t="s">
        <v>256</v>
      </c>
      <c r="F12" s="145">
        <v>35000</v>
      </c>
      <c r="G12" s="144">
        <v>14.25</v>
      </c>
      <c r="H12" s="144" t="s">
        <v>258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96">
        <v>43125</v>
      </c>
      <c r="B13" s="144">
        <v>539770</v>
      </c>
      <c r="C13" s="144" t="s">
        <v>3213</v>
      </c>
      <c r="D13" s="144" t="s">
        <v>3264</v>
      </c>
      <c r="E13" s="144" t="s">
        <v>257</v>
      </c>
      <c r="F13" s="145">
        <v>20500</v>
      </c>
      <c r="G13" s="144">
        <v>14.65</v>
      </c>
      <c r="H13" s="144" t="s">
        <v>258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96">
        <v>43125</v>
      </c>
      <c r="B14" s="144">
        <v>539770</v>
      </c>
      <c r="C14" s="65" t="s">
        <v>3213</v>
      </c>
      <c r="D14" s="65" t="s">
        <v>3214</v>
      </c>
      <c r="E14" s="65" t="s">
        <v>256</v>
      </c>
      <c r="F14" s="145">
        <v>40000</v>
      </c>
      <c r="G14" s="144">
        <v>14.46</v>
      </c>
      <c r="H14" s="144" t="s">
        <v>258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96">
        <v>43125</v>
      </c>
      <c r="B15" s="144">
        <v>539884</v>
      </c>
      <c r="C15" s="65" t="s">
        <v>3265</v>
      </c>
      <c r="D15" s="65" t="s">
        <v>3266</v>
      </c>
      <c r="E15" s="65" t="s">
        <v>257</v>
      </c>
      <c r="F15" s="145">
        <v>50000</v>
      </c>
      <c r="G15" s="144">
        <v>199.56</v>
      </c>
      <c r="H15" s="144" t="s">
        <v>258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96">
        <v>43125</v>
      </c>
      <c r="B16" s="144">
        <v>538653</v>
      </c>
      <c r="C16" s="65" t="s">
        <v>3093</v>
      </c>
      <c r="D16" s="65" t="s">
        <v>3185</v>
      </c>
      <c r="E16" s="65" t="s">
        <v>256</v>
      </c>
      <c r="F16" s="145">
        <v>86970</v>
      </c>
      <c r="G16" s="144">
        <v>67.75</v>
      </c>
      <c r="H16" s="144" t="s">
        <v>258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96">
        <v>43125</v>
      </c>
      <c r="B17" s="144">
        <v>538653</v>
      </c>
      <c r="C17" s="144" t="s">
        <v>3093</v>
      </c>
      <c r="D17" s="144" t="s">
        <v>3185</v>
      </c>
      <c r="E17" s="144" t="s">
        <v>257</v>
      </c>
      <c r="F17" s="145">
        <v>86970</v>
      </c>
      <c r="G17" s="144">
        <v>67.7</v>
      </c>
      <c r="H17" s="144" t="s">
        <v>258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96">
        <v>43125</v>
      </c>
      <c r="B18" s="144">
        <v>538653</v>
      </c>
      <c r="C18" s="144" t="s">
        <v>3093</v>
      </c>
      <c r="D18" s="144" t="s">
        <v>3166</v>
      </c>
      <c r="E18" s="144" t="s">
        <v>256</v>
      </c>
      <c r="F18" s="145">
        <v>71164</v>
      </c>
      <c r="G18" s="144">
        <v>67.75</v>
      </c>
      <c r="H18" s="144" t="s">
        <v>258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96">
        <v>43125</v>
      </c>
      <c r="B19" s="144">
        <v>538653</v>
      </c>
      <c r="C19" s="144" t="s">
        <v>3093</v>
      </c>
      <c r="D19" s="144" t="s">
        <v>3166</v>
      </c>
      <c r="E19" s="144" t="s">
        <v>257</v>
      </c>
      <c r="F19" s="145">
        <v>74598</v>
      </c>
      <c r="G19" s="144">
        <v>67.7</v>
      </c>
      <c r="H19" s="144" t="s">
        <v>258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96">
        <v>43125</v>
      </c>
      <c r="B20" s="144">
        <v>533149</v>
      </c>
      <c r="C20" s="144" t="s">
        <v>3267</v>
      </c>
      <c r="D20" s="144" t="s">
        <v>3268</v>
      </c>
      <c r="E20" s="144" t="s">
        <v>257</v>
      </c>
      <c r="F20" s="145">
        <v>330000</v>
      </c>
      <c r="G20" s="144">
        <v>6.44</v>
      </c>
      <c r="H20" s="144" t="s">
        <v>258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96">
        <v>43125</v>
      </c>
      <c r="B21" s="144">
        <v>533149</v>
      </c>
      <c r="C21" s="144" t="s">
        <v>3267</v>
      </c>
      <c r="D21" s="144" t="s">
        <v>3269</v>
      </c>
      <c r="E21" s="144" t="s">
        <v>256</v>
      </c>
      <c r="F21" s="145">
        <v>680115</v>
      </c>
      <c r="G21" s="144">
        <v>6.45</v>
      </c>
      <c r="H21" s="144" t="s">
        <v>258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96">
        <v>43125</v>
      </c>
      <c r="B22" s="144">
        <v>533149</v>
      </c>
      <c r="C22" s="144" t="s">
        <v>3267</v>
      </c>
      <c r="D22" s="144" t="s">
        <v>3270</v>
      </c>
      <c r="E22" s="144" t="s">
        <v>257</v>
      </c>
      <c r="F22" s="145">
        <v>75000</v>
      </c>
      <c r="G22" s="144">
        <v>6.44</v>
      </c>
      <c r="H22" s="144" t="s">
        <v>258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96">
        <v>43125</v>
      </c>
      <c r="B23" s="144">
        <v>533149</v>
      </c>
      <c r="C23" s="144" t="s">
        <v>3267</v>
      </c>
      <c r="D23" s="144" t="s">
        <v>3271</v>
      </c>
      <c r="E23" s="144" t="s">
        <v>257</v>
      </c>
      <c r="F23" s="145">
        <v>75000</v>
      </c>
      <c r="G23" s="144">
        <v>6.44</v>
      </c>
      <c r="H23" s="144" t="s">
        <v>258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96">
        <v>43125</v>
      </c>
      <c r="B24" s="144">
        <v>540190</v>
      </c>
      <c r="C24" s="144" t="s">
        <v>3215</v>
      </c>
      <c r="D24" s="144" t="s">
        <v>3167</v>
      </c>
      <c r="E24" s="144" t="s">
        <v>256</v>
      </c>
      <c r="F24" s="145">
        <v>56330</v>
      </c>
      <c r="G24" s="144">
        <v>11.8</v>
      </c>
      <c r="H24" s="144" t="s">
        <v>258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96">
        <v>43125</v>
      </c>
      <c r="B25" s="144">
        <v>539169</v>
      </c>
      <c r="C25" s="144" t="s">
        <v>3187</v>
      </c>
      <c r="D25" s="144" t="s">
        <v>3272</v>
      </c>
      <c r="E25" s="144" t="s">
        <v>256</v>
      </c>
      <c r="F25" s="145">
        <v>196842</v>
      </c>
      <c r="G25" s="144">
        <v>8.7100000000000009</v>
      </c>
      <c r="H25" s="144" t="s">
        <v>258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96">
        <v>43125</v>
      </c>
      <c r="B26" s="144">
        <v>539169</v>
      </c>
      <c r="C26" s="144" t="s">
        <v>3187</v>
      </c>
      <c r="D26" s="144" t="s">
        <v>3272</v>
      </c>
      <c r="E26" s="144" t="s">
        <v>257</v>
      </c>
      <c r="F26" s="145">
        <v>10409</v>
      </c>
      <c r="G26" s="144">
        <v>8.59</v>
      </c>
      <c r="H26" s="144" t="s">
        <v>258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96">
        <v>43125</v>
      </c>
      <c r="B27" s="144">
        <v>539169</v>
      </c>
      <c r="C27" s="144" t="s">
        <v>3187</v>
      </c>
      <c r="D27" s="144" t="s">
        <v>3273</v>
      </c>
      <c r="E27" s="144" t="s">
        <v>256</v>
      </c>
      <c r="F27" s="145">
        <v>145000</v>
      </c>
      <c r="G27" s="144">
        <v>8.7100000000000009</v>
      </c>
      <c r="H27" s="144" t="s">
        <v>258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96">
        <v>43125</v>
      </c>
      <c r="B28" s="144">
        <v>539169</v>
      </c>
      <c r="C28" s="144" t="s">
        <v>3187</v>
      </c>
      <c r="D28" s="144" t="s">
        <v>3273</v>
      </c>
      <c r="E28" s="144" t="s">
        <v>257</v>
      </c>
      <c r="F28" s="145">
        <v>55752</v>
      </c>
      <c r="G28" s="144">
        <v>8.58</v>
      </c>
      <c r="H28" s="144" t="s">
        <v>258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96">
        <v>43125</v>
      </c>
      <c r="B29" s="144">
        <v>539169</v>
      </c>
      <c r="C29" s="144" t="s">
        <v>3187</v>
      </c>
      <c r="D29" s="144" t="s">
        <v>3274</v>
      </c>
      <c r="E29" s="144" t="s">
        <v>256</v>
      </c>
      <c r="F29" s="145">
        <v>200000</v>
      </c>
      <c r="G29" s="144">
        <v>8.6</v>
      </c>
      <c r="H29" s="144" t="s">
        <v>258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96">
        <v>43125</v>
      </c>
      <c r="B30" s="144">
        <v>539169</v>
      </c>
      <c r="C30" s="144" t="s">
        <v>3187</v>
      </c>
      <c r="D30" s="144" t="s">
        <v>3275</v>
      </c>
      <c r="E30" s="144" t="s">
        <v>256</v>
      </c>
      <c r="F30" s="145">
        <v>150000</v>
      </c>
      <c r="G30" s="144">
        <v>8.59</v>
      </c>
      <c r="H30" s="144" t="s">
        <v>258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96">
        <v>43125</v>
      </c>
      <c r="B31" s="144">
        <v>539169</v>
      </c>
      <c r="C31" s="144" t="s">
        <v>3187</v>
      </c>
      <c r="D31" s="144" t="s">
        <v>3188</v>
      </c>
      <c r="E31" s="144" t="s">
        <v>256</v>
      </c>
      <c r="F31" s="145">
        <v>450000</v>
      </c>
      <c r="G31" s="144">
        <v>8.6</v>
      </c>
      <c r="H31" s="144" t="s">
        <v>258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96">
        <v>43125</v>
      </c>
      <c r="B32" s="144">
        <v>539169</v>
      </c>
      <c r="C32" s="144" t="s">
        <v>3187</v>
      </c>
      <c r="D32" s="144" t="s">
        <v>3216</v>
      </c>
      <c r="E32" s="144" t="s">
        <v>256</v>
      </c>
      <c r="F32" s="145">
        <v>255000</v>
      </c>
      <c r="G32" s="144">
        <v>8.6199999999999992</v>
      </c>
      <c r="H32" s="144" t="s">
        <v>258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96">
        <v>43125</v>
      </c>
      <c r="B33" s="144">
        <v>540614</v>
      </c>
      <c r="C33" s="144" t="s">
        <v>3276</v>
      </c>
      <c r="D33" s="144" t="s">
        <v>3277</v>
      </c>
      <c r="E33" s="144" t="s">
        <v>256</v>
      </c>
      <c r="F33" s="145">
        <v>51000</v>
      </c>
      <c r="G33" s="144">
        <v>59.98</v>
      </c>
      <c r="H33" s="144" t="s">
        <v>258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96">
        <v>43125</v>
      </c>
      <c r="B34" s="144">
        <v>531968</v>
      </c>
      <c r="C34" s="144" t="s">
        <v>3278</v>
      </c>
      <c r="D34" s="144" t="s">
        <v>3279</v>
      </c>
      <c r="E34" s="144" t="s">
        <v>256</v>
      </c>
      <c r="F34" s="145">
        <v>97671</v>
      </c>
      <c r="G34" s="144">
        <v>21</v>
      </c>
      <c r="H34" s="144" t="s">
        <v>258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96">
        <v>43125</v>
      </c>
      <c r="B35" s="144">
        <v>531968</v>
      </c>
      <c r="C35" s="144" t="s">
        <v>3278</v>
      </c>
      <c r="D35" s="144" t="s">
        <v>3280</v>
      </c>
      <c r="E35" s="144" t="s">
        <v>257</v>
      </c>
      <c r="F35" s="145">
        <v>100000</v>
      </c>
      <c r="G35" s="144">
        <v>21</v>
      </c>
      <c r="H35" s="144" t="s">
        <v>258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96">
        <v>43125</v>
      </c>
      <c r="B36" s="144">
        <v>539216</v>
      </c>
      <c r="C36" s="144" t="s">
        <v>3217</v>
      </c>
      <c r="D36" s="144" t="s">
        <v>3220</v>
      </c>
      <c r="E36" s="144" t="s">
        <v>256</v>
      </c>
      <c r="F36" s="145">
        <v>56000</v>
      </c>
      <c r="G36" s="144">
        <v>38.880000000000003</v>
      </c>
      <c r="H36" s="144" t="s">
        <v>258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96">
        <v>43125</v>
      </c>
      <c r="B37" s="144">
        <v>539216</v>
      </c>
      <c r="C37" s="144" t="s">
        <v>3217</v>
      </c>
      <c r="D37" s="144" t="s">
        <v>3218</v>
      </c>
      <c r="E37" s="144" t="s">
        <v>257</v>
      </c>
      <c r="F37" s="145">
        <v>24000</v>
      </c>
      <c r="G37" s="144">
        <v>39.29</v>
      </c>
      <c r="H37" s="144" t="s">
        <v>258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96">
        <v>43125</v>
      </c>
      <c r="B38" s="144">
        <v>539216</v>
      </c>
      <c r="C38" s="144" t="s">
        <v>3217</v>
      </c>
      <c r="D38" s="144" t="s">
        <v>3219</v>
      </c>
      <c r="E38" s="144" t="s">
        <v>257</v>
      </c>
      <c r="F38" s="145">
        <v>36000</v>
      </c>
      <c r="G38" s="144">
        <v>39.15</v>
      </c>
      <c r="H38" s="144" t="s">
        <v>258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96">
        <v>43125</v>
      </c>
      <c r="B39" s="144">
        <v>539679</v>
      </c>
      <c r="C39" s="144" t="s">
        <v>3221</v>
      </c>
      <c r="D39" s="144" t="s">
        <v>3281</v>
      </c>
      <c r="E39" s="144" t="s">
        <v>256</v>
      </c>
      <c r="F39" s="145">
        <v>105000</v>
      </c>
      <c r="G39" s="144">
        <v>27.35</v>
      </c>
      <c r="H39" s="144" t="s">
        <v>258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96">
        <v>43125</v>
      </c>
      <c r="B40" s="144">
        <v>539679</v>
      </c>
      <c r="C40" s="144" t="s">
        <v>3221</v>
      </c>
      <c r="D40" s="144" t="s">
        <v>3282</v>
      </c>
      <c r="E40" s="144" t="s">
        <v>256</v>
      </c>
      <c r="F40" s="145">
        <v>75000</v>
      </c>
      <c r="G40" s="144">
        <v>27.35</v>
      </c>
      <c r="H40" s="144" t="s">
        <v>258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96">
        <v>43125</v>
      </c>
      <c r="B41" s="144">
        <v>539679</v>
      </c>
      <c r="C41" s="144" t="s">
        <v>3221</v>
      </c>
      <c r="D41" s="144" t="s">
        <v>3283</v>
      </c>
      <c r="E41" s="144" t="s">
        <v>256</v>
      </c>
      <c r="F41" s="145">
        <v>100000</v>
      </c>
      <c r="G41" s="144">
        <v>27.9</v>
      </c>
      <c r="H41" s="144" t="s">
        <v>258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96">
        <v>43125</v>
      </c>
      <c r="B42" s="144">
        <v>539679</v>
      </c>
      <c r="C42" s="144" t="s">
        <v>3221</v>
      </c>
      <c r="D42" s="144" t="s">
        <v>3222</v>
      </c>
      <c r="E42" s="144" t="s">
        <v>257</v>
      </c>
      <c r="F42" s="145">
        <v>30101</v>
      </c>
      <c r="G42" s="144">
        <v>27.35</v>
      </c>
      <c r="H42" s="144" t="s">
        <v>258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96">
        <v>43125</v>
      </c>
      <c r="B43" s="144">
        <v>539679</v>
      </c>
      <c r="C43" s="144" t="s">
        <v>3221</v>
      </c>
      <c r="D43" s="144" t="s">
        <v>3223</v>
      </c>
      <c r="E43" s="144" t="s">
        <v>257</v>
      </c>
      <c r="F43" s="145">
        <v>120000</v>
      </c>
      <c r="G43" s="144">
        <v>27.81</v>
      </c>
      <c r="H43" s="144" t="s">
        <v>258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96">
        <v>43125</v>
      </c>
      <c r="B44" s="144">
        <v>539679</v>
      </c>
      <c r="C44" s="144" t="s">
        <v>3221</v>
      </c>
      <c r="D44" s="144" t="s">
        <v>3186</v>
      </c>
      <c r="E44" s="144" t="s">
        <v>257</v>
      </c>
      <c r="F44" s="145">
        <v>150000</v>
      </c>
      <c r="G44" s="144">
        <v>27.35</v>
      </c>
      <c r="H44" s="144" t="s">
        <v>258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96">
        <v>43125</v>
      </c>
      <c r="B45" s="144">
        <v>539599</v>
      </c>
      <c r="C45" s="144" t="s">
        <v>3284</v>
      </c>
      <c r="D45" s="144" t="s">
        <v>3285</v>
      </c>
      <c r="E45" s="144" t="s">
        <v>256</v>
      </c>
      <c r="F45" s="145">
        <v>54000</v>
      </c>
      <c r="G45" s="144">
        <v>16.72</v>
      </c>
      <c r="H45" s="144" t="s">
        <v>258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96">
        <v>43125</v>
      </c>
      <c r="B46" s="144">
        <v>535730</v>
      </c>
      <c r="C46" s="144" t="s">
        <v>3286</v>
      </c>
      <c r="D46" s="144" t="s">
        <v>3287</v>
      </c>
      <c r="E46" s="144" t="s">
        <v>256</v>
      </c>
      <c r="F46" s="145">
        <v>1000000</v>
      </c>
      <c r="G46" s="144">
        <v>0.44</v>
      </c>
      <c r="H46" s="144" t="s">
        <v>258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96">
        <v>43125</v>
      </c>
      <c r="B47" s="144">
        <v>530771</v>
      </c>
      <c r="C47" s="144" t="s">
        <v>3288</v>
      </c>
      <c r="D47" s="144" t="s">
        <v>3289</v>
      </c>
      <c r="E47" s="144" t="s">
        <v>256</v>
      </c>
      <c r="F47" s="145">
        <v>101950</v>
      </c>
      <c r="G47" s="144">
        <v>16.260000000000002</v>
      </c>
      <c r="H47" s="144" t="s">
        <v>258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96">
        <v>43125</v>
      </c>
      <c r="B48" s="144">
        <v>530771</v>
      </c>
      <c r="C48" s="144" t="s">
        <v>3288</v>
      </c>
      <c r="D48" s="144" t="s">
        <v>3290</v>
      </c>
      <c r="E48" s="144" t="s">
        <v>257</v>
      </c>
      <c r="F48" s="145">
        <v>101625</v>
      </c>
      <c r="G48" s="144">
        <v>16.260000000000002</v>
      </c>
      <c r="H48" s="144" t="s">
        <v>258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96">
        <v>43125</v>
      </c>
      <c r="B49" s="144">
        <v>531328</v>
      </c>
      <c r="C49" s="144" t="s">
        <v>3291</v>
      </c>
      <c r="D49" s="144" t="s">
        <v>3292</v>
      </c>
      <c r="E49" s="144" t="s">
        <v>256</v>
      </c>
      <c r="F49" s="145">
        <v>82900</v>
      </c>
      <c r="G49" s="144">
        <v>32.15</v>
      </c>
      <c r="H49" s="144" t="s">
        <v>258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96">
        <v>43125</v>
      </c>
      <c r="B50" s="144">
        <v>519279</v>
      </c>
      <c r="C50" s="144" t="s">
        <v>3293</v>
      </c>
      <c r="D50" s="144" t="s">
        <v>3294</v>
      </c>
      <c r="E50" s="144" t="s">
        <v>257</v>
      </c>
      <c r="F50" s="145">
        <v>21316</v>
      </c>
      <c r="G50" s="144">
        <v>11.68</v>
      </c>
      <c r="H50" s="144" t="s">
        <v>258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96">
        <v>43125</v>
      </c>
      <c r="B51" s="144">
        <v>531453</v>
      </c>
      <c r="C51" s="144" t="s">
        <v>1396</v>
      </c>
      <c r="D51" s="144" t="s">
        <v>3295</v>
      </c>
      <c r="E51" s="144" t="s">
        <v>256</v>
      </c>
      <c r="F51" s="145">
        <v>54511</v>
      </c>
      <c r="G51" s="144">
        <v>42.37</v>
      </c>
      <c r="H51" s="144" t="s">
        <v>258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96">
        <v>43125</v>
      </c>
      <c r="B52" s="144">
        <v>531453</v>
      </c>
      <c r="C52" s="144" t="s">
        <v>1396</v>
      </c>
      <c r="D52" s="144" t="s">
        <v>3295</v>
      </c>
      <c r="E52" s="144" t="s">
        <v>257</v>
      </c>
      <c r="F52" s="145">
        <v>79511</v>
      </c>
      <c r="G52" s="144">
        <v>42</v>
      </c>
      <c r="H52" s="144" t="s">
        <v>258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96">
        <v>43125</v>
      </c>
      <c r="B53" s="144">
        <v>531212</v>
      </c>
      <c r="C53" s="144" t="s">
        <v>3296</v>
      </c>
      <c r="D53" s="144" t="s">
        <v>3297</v>
      </c>
      <c r="E53" s="144" t="s">
        <v>257</v>
      </c>
      <c r="F53" s="145">
        <v>19929</v>
      </c>
      <c r="G53" s="144">
        <v>25.45</v>
      </c>
      <c r="H53" s="144" t="s">
        <v>258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96">
        <v>43125</v>
      </c>
      <c r="B54" s="144">
        <v>524654</v>
      </c>
      <c r="C54" s="144" t="s">
        <v>3298</v>
      </c>
      <c r="D54" s="144" t="s">
        <v>3299</v>
      </c>
      <c r="E54" s="144" t="s">
        <v>257</v>
      </c>
      <c r="F54" s="145">
        <v>35000</v>
      </c>
      <c r="G54" s="144">
        <v>134.65</v>
      </c>
      <c r="H54" s="144" t="s">
        <v>258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96">
        <v>43125</v>
      </c>
      <c r="B55" s="144">
        <v>524654</v>
      </c>
      <c r="C55" s="144" t="s">
        <v>3298</v>
      </c>
      <c r="D55" s="144" t="s">
        <v>3300</v>
      </c>
      <c r="E55" s="144" t="s">
        <v>256</v>
      </c>
      <c r="F55" s="145">
        <v>35000</v>
      </c>
      <c r="G55" s="144">
        <v>134.65</v>
      </c>
      <c r="H55" s="144" t="s">
        <v>258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96">
        <v>43125</v>
      </c>
      <c r="B56" s="144">
        <v>524654</v>
      </c>
      <c r="C56" s="144" t="s">
        <v>3298</v>
      </c>
      <c r="D56" s="144" t="s">
        <v>3301</v>
      </c>
      <c r="E56" s="144" t="s">
        <v>256</v>
      </c>
      <c r="F56" s="145">
        <v>50000</v>
      </c>
      <c r="G56" s="144">
        <v>134.65</v>
      </c>
      <c r="H56" s="144" t="s">
        <v>258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96">
        <v>43125</v>
      </c>
      <c r="B57" s="144">
        <v>514330</v>
      </c>
      <c r="C57" s="144" t="s">
        <v>3224</v>
      </c>
      <c r="D57" s="144" t="s">
        <v>3302</v>
      </c>
      <c r="E57" s="144" t="s">
        <v>256</v>
      </c>
      <c r="F57" s="145">
        <v>47000</v>
      </c>
      <c r="G57" s="144">
        <v>8</v>
      </c>
      <c r="H57" s="144" t="s">
        <v>258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96">
        <v>43125</v>
      </c>
      <c r="B58" s="144">
        <v>538860</v>
      </c>
      <c r="C58" s="144" t="s">
        <v>3176</v>
      </c>
      <c r="D58" s="144" t="s">
        <v>3225</v>
      </c>
      <c r="E58" s="144" t="s">
        <v>256</v>
      </c>
      <c r="F58" s="145">
        <v>67321</v>
      </c>
      <c r="G58" s="144">
        <v>0.62</v>
      </c>
      <c r="H58" s="144" t="s">
        <v>258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96">
        <v>43125</v>
      </c>
      <c r="B59" s="144">
        <v>538860</v>
      </c>
      <c r="C59" s="144" t="s">
        <v>3176</v>
      </c>
      <c r="D59" s="144" t="s">
        <v>3225</v>
      </c>
      <c r="E59" s="144" t="s">
        <v>257</v>
      </c>
      <c r="F59" s="145">
        <v>531029</v>
      </c>
      <c r="G59" s="144">
        <v>0.62</v>
      </c>
      <c r="H59" s="144" t="s">
        <v>258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96">
        <v>43125</v>
      </c>
      <c r="B60" s="144">
        <v>531893</v>
      </c>
      <c r="C60" s="144" t="s">
        <v>3177</v>
      </c>
      <c r="D60" s="144" t="s">
        <v>3166</v>
      </c>
      <c r="E60" s="144" t="s">
        <v>256</v>
      </c>
      <c r="F60" s="145">
        <v>40003</v>
      </c>
      <c r="G60" s="144">
        <v>3.8</v>
      </c>
      <c r="H60" s="144" t="s">
        <v>258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96">
        <v>43125</v>
      </c>
      <c r="B61" s="144">
        <v>531893</v>
      </c>
      <c r="C61" s="144" t="s">
        <v>3177</v>
      </c>
      <c r="D61" s="144" t="s">
        <v>3166</v>
      </c>
      <c r="E61" s="144" t="s">
        <v>257</v>
      </c>
      <c r="F61" s="145">
        <v>427529</v>
      </c>
      <c r="G61" s="144">
        <v>3.79</v>
      </c>
      <c r="H61" s="144" t="s">
        <v>258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96">
        <v>43125</v>
      </c>
      <c r="B62" s="144">
        <v>531893</v>
      </c>
      <c r="C62" s="144" t="s">
        <v>3177</v>
      </c>
      <c r="D62" s="144" t="s">
        <v>3185</v>
      </c>
      <c r="E62" s="144" t="s">
        <v>256</v>
      </c>
      <c r="F62" s="145">
        <v>203364</v>
      </c>
      <c r="G62" s="144">
        <v>3.8</v>
      </c>
      <c r="H62" s="144" t="s">
        <v>258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96">
        <v>43125</v>
      </c>
      <c r="B63" s="144">
        <v>539143</v>
      </c>
      <c r="C63" s="144" t="s">
        <v>3303</v>
      </c>
      <c r="D63" s="144" t="s">
        <v>3304</v>
      </c>
      <c r="E63" s="144" t="s">
        <v>257</v>
      </c>
      <c r="F63" s="145">
        <v>82113</v>
      </c>
      <c r="G63" s="144">
        <v>66.319999999999993</v>
      </c>
      <c r="H63" s="144" t="s">
        <v>258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96">
        <v>43125</v>
      </c>
      <c r="B64" s="144">
        <v>530525</v>
      </c>
      <c r="C64" s="144" t="s">
        <v>3305</v>
      </c>
      <c r="D64" s="144" t="s">
        <v>3306</v>
      </c>
      <c r="E64" s="144" t="s">
        <v>256</v>
      </c>
      <c r="F64" s="145">
        <v>29600</v>
      </c>
      <c r="G64" s="144">
        <v>5.19</v>
      </c>
      <c r="H64" s="144" t="s">
        <v>258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96">
        <v>43125</v>
      </c>
      <c r="B65" s="144">
        <v>530525</v>
      </c>
      <c r="C65" s="144" t="s">
        <v>3305</v>
      </c>
      <c r="D65" s="144" t="s">
        <v>3307</v>
      </c>
      <c r="E65" s="144" t="s">
        <v>257</v>
      </c>
      <c r="F65" s="145">
        <v>46700</v>
      </c>
      <c r="G65" s="144">
        <v>5.19</v>
      </c>
      <c r="H65" s="144" t="s">
        <v>258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96">
        <v>43125</v>
      </c>
      <c r="B66" s="144">
        <v>535141</v>
      </c>
      <c r="C66" s="144" t="s">
        <v>3308</v>
      </c>
      <c r="D66" s="144" t="s">
        <v>3309</v>
      </c>
      <c r="E66" s="144" t="s">
        <v>256</v>
      </c>
      <c r="F66" s="145">
        <v>500000</v>
      </c>
      <c r="G66" s="144">
        <v>13.3</v>
      </c>
      <c r="H66" s="144" t="s">
        <v>258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96">
        <v>43125</v>
      </c>
      <c r="B67" s="144">
        <v>535141</v>
      </c>
      <c r="C67" s="144" t="s">
        <v>3308</v>
      </c>
      <c r="D67" s="144" t="s">
        <v>3309</v>
      </c>
      <c r="E67" s="144" t="s">
        <v>257</v>
      </c>
      <c r="F67" s="145">
        <v>1422621</v>
      </c>
      <c r="G67" s="144">
        <v>12.59</v>
      </c>
      <c r="H67" s="144" t="s">
        <v>258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96">
        <v>43125</v>
      </c>
      <c r="B68" s="144">
        <v>513515</v>
      </c>
      <c r="C68" s="144" t="s">
        <v>3310</v>
      </c>
      <c r="D68" s="144" t="s">
        <v>3311</v>
      </c>
      <c r="E68" s="144" t="s">
        <v>256</v>
      </c>
      <c r="F68" s="145">
        <v>81470</v>
      </c>
      <c r="G68" s="144">
        <v>29.45</v>
      </c>
      <c r="H68" s="144" t="s">
        <v>258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96">
        <v>43125</v>
      </c>
      <c r="B69" s="144">
        <v>533569</v>
      </c>
      <c r="C69" s="144" t="s">
        <v>2710</v>
      </c>
      <c r="D69" s="144" t="s">
        <v>3312</v>
      </c>
      <c r="E69" s="144" t="s">
        <v>256</v>
      </c>
      <c r="F69" s="145">
        <v>1177763</v>
      </c>
      <c r="G69" s="144">
        <v>1.58</v>
      </c>
      <c r="H69" s="144" t="s">
        <v>258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96">
        <v>43125</v>
      </c>
      <c r="B70" s="144">
        <v>533569</v>
      </c>
      <c r="C70" s="144" t="s">
        <v>2710</v>
      </c>
      <c r="D70" s="144" t="s">
        <v>3312</v>
      </c>
      <c r="E70" s="144" t="s">
        <v>257</v>
      </c>
      <c r="F70" s="145">
        <v>1962713</v>
      </c>
      <c r="G70" s="144">
        <v>1.57</v>
      </c>
      <c r="H70" s="144" t="s">
        <v>258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96">
        <v>43125</v>
      </c>
      <c r="B71" s="144">
        <v>533569</v>
      </c>
      <c r="C71" s="144" t="s">
        <v>2710</v>
      </c>
      <c r="D71" s="144" t="s">
        <v>3226</v>
      </c>
      <c r="E71" s="144" t="s">
        <v>256</v>
      </c>
      <c r="F71" s="145">
        <v>2000000</v>
      </c>
      <c r="G71" s="144">
        <v>1.58</v>
      </c>
      <c r="H71" s="144" t="s">
        <v>258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96">
        <v>43125</v>
      </c>
      <c r="B72" s="144">
        <v>540108</v>
      </c>
      <c r="C72" s="144" t="s">
        <v>3189</v>
      </c>
      <c r="D72" s="144" t="s">
        <v>3313</v>
      </c>
      <c r="E72" s="144" t="s">
        <v>257</v>
      </c>
      <c r="F72" s="145">
        <v>25000</v>
      </c>
      <c r="G72" s="144">
        <v>15.95</v>
      </c>
      <c r="H72" s="144" t="s">
        <v>258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96">
        <v>43125</v>
      </c>
      <c r="B73" s="144">
        <v>540252</v>
      </c>
      <c r="C73" s="144" t="s">
        <v>3168</v>
      </c>
      <c r="D73" s="144" t="s">
        <v>3266</v>
      </c>
      <c r="E73" s="144" t="s">
        <v>257</v>
      </c>
      <c r="F73" s="145">
        <v>91500</v>
      </c>
      <c r="G73" s="144">
        <v>101.18</v>
      </c>
      <c r="H73" s="144" t="s">
        <v>258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96">
        <v>43125</v>
      </c>
      <c r="B74" s="144">
        <v>540252</v>
      </c>
      <c r="C74" s="144" t="s">
        <v>3168</v>
      </c>
      <c r="D74" s="144" t="s">
        <v>3314</v>
      </c>
      <c r="E74" s="144" t="s">
        <v>256</v>
      </c>
      <c r="F74" s="145">
        <v>84000</v>
      </c>
      <c r="G74" s="144">
        <v>101.29</v>
      </c>
      <c r="H74" s="144" t="s">
        <v>258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96">
        <v>43125</v>
      </c>
      <c r="B75" s="144">
        <v>540252</v>
      </c>
      <c r="C75" s="144" t="s">
        <v>3168</v>
      </c>
      <c r="D75" s="144" t="s">
        <v>3190</v>
      </c>
      <c r="E75" s="144" t="s">
        <v>257</v>
      </c>
      <c r="F75" s="145">
        <v>99000</v>
      </c>
      <c r="G75" s="144">
        <v>101.24</v>
      </c>
      <c r="H75" s="144" t="s">
        <v>258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96">
        <v>43125</v>
      </c>
      <c r="B76" s="144">
        <v>540252</v>
      </c>
      <c r="C76" s="144" t="s">
        <v>3168</v>
      </c>
      <c r="D76" s="144" t="s">
        <v>3315</v>
      </c>
      <c r="E76" s="144" t="s">
        <v>256</v>
      </c>
      <c r="F76" s="145">
        <v>27000</v>
      </c>
      <c r="G76" s="144">
        <v>101.11</v>
      </c>
      <c r="H76" s="144" t="s">
        <v>258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96">
        <v>43125</v>
      </c>
      <c r="B77" s="144">
        <v>539939</v>
      </c>
      <c r="C77" s="144" t="s">
        <v>3316</v>
      </c>
      <c r="D77" s="144" t="s">
        <v>3317</v>
      </c>
      <c r="E77" s="144" t="s">
        <v>256</v>
      </c>
      <c r="F77" s="145">
        <v>27000</v>
      </c>
      <c r="G77" s="144">
        <v>141.83000000000001</v>
      </c>
      <c r="H77" s="144" t="s">
        <v>258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96">
        <v>43125</v>
      </c>
      <c r="B78" s="144" t="s">
        <v>2689</v>
      </c>
      <c r="C78" s="144" t="s">
        <v>3191</v>
      </c>
      <c r="D78" s="144" t="s">
        <v>3227</v>
      </c>
      <c r="E78" s="144" t="s">
        <v>257</v>
      </c>
      <c r="F78" s="145">
        <v>87465</v>
      </c>
      <c r="G78" s="144">
        <v>33.81</v>
      </c>
      <c r="H78" s="144" t="s">
        <v>2475</v>
      </c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96">
        <v>43125</v>
      </c>
      <c r="B79" s="144" t="s">
        <v>2584</v>
      </c>
      <c r="C79" s="144" t="s">
        <v>3318</v>
      </c>
      <c r="D79" s="144" t="s">
        <v>3319</v>
      </c>
      <c r="E79" s="144" t="s">
        <v>257</v>
      </c>
      <c r="F79" s="144">
        <v>1069582</v>
      </c>
      <c r="G79" s="144">
        <v>180.04</v>
      </c>
      <c r="H79" s="144" t="s">
        <v>2475</v>
      </c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96">
        <v>43125</v>
      </c>
      <c r="B80" s="144" t="s">
        <v>3228</v>
      </c>
      <c r="C80" s="144" t="s">
        <v>3229</v>
      </c>
      <c r="D80" s="144" t="s">
        <v>3230</v>
      </c>
      <c r="E80" s="144" t="s">
        <v>257</v>
      </c>
      <c r="F80" s="144">
        <v>57500</v>
      </c>
      <c r="G80" s="144">
        <v>374.56</v>
      </c>
      <c r="H80" s="144" t="s">
        <v>2475</v>
      </c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96">
        <v>43125</v>
      </c>
      <c r="B81" s="144" t="s">
        <v>1061</v>
      </c>
      <c r="C81" s="144" t="s">
        <v>3192</v>
      </c>
      <c r="D81" s="144" t="s">
        <v>3193</v>
      </c>
      <c r="E81" s="144" t="s">
        <v>257</v>
      </c>
      <c r="F81" s="144">
        <v>676361</v>
      </c>
      <c r="G81" s="144">
        <v>36.07</v>
      </c>
      <c r="H81" s="144" t="s">
        <v>2475</v>
      </c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96">
        <v>43125</v>
      </c>
      <c r="B82" s="144" t="s">
        <v>1279</v>
      </c>
      <c r="C82" s="144" t="s">
        <v>3320</v>
      </c>
      <c r="D82" s="144" t="s">
        <v>3321</v>
      </c>
      <c r="E82" s="144" t="s">
        <v>257</v>
      </c>
      <c r="F82" s="144">
        <v>65442</v>
      </c>
      <c r="G82" s="144">
        <v>249.8</v>
      </c>
      <c r="H82" s="144" t="s">
        <v>2475</v>
      </c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96">
        <v>43125</v>
      </c>
      <c r="B83" s="144" t="s">
        <v>1396</v>
      </c>
      <c r="C83" s="144" t="s">
        <v>3194</v>
      </c>
      <c r="D83" s="144" t="s">
        <v>3195</v>
      </c>
      <c r="E83" s="144" t="s">
        <v>257</v>
      </c>
      <c r="F83" s="144">
        <v>117883</v>
      </c>
      <c r="G83" s="144">
        <v>43.01</v>
      </c>
      <c r="H83" s="144" t="s">
        <v>2475</v>
      </c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96">
        <v>43125</v>
      </c>
      <c r="B84" s="144" t="s">
        <v>1519</v>
      </c>
      <c r="C84" s="144" t="s">
        <v>3322</v>
      </c>
      <c r="D84" s="144" t="s">
        <v>3323</v>
      </c>
      <c r="E84" s="144" t="s">
        <v>257</v>
      </c>
      <c r="F84" s="144">
        <v>116753</v>
      </c>
      <c r="G84" s="144">
        <v>196.66</v>
      </c>
      <c r="H84" s="144" t="s">
        <v>2475</v>
      </c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96">
        <v>43125</v>
      </c>
      <c r="B85" s="144" t="s">
        <v>358</v>
      </c>
      <c r="C85" s="144" t="s">
        <v>3324</v>
      </c>
      <c r="D85" s="144" t="s">
        <v>3325</v>
      </c>
      <c r="E85" s="144" t="s">
        <v>257</v>
      </c>
      <c r="F85" s="144">
        <v>2000000</v>
      </c>
      <c r="G85" s="144">
        <v>561.71</v>
      </c>
      <c r="H85" s="144" t="s">
        <v>2475</v>
      </c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96">
        <v>43125</v>
      </c>
      <c r="B86" s="144" t="s">
        <v>2689</v>
      </c>
      <c r="C86" s="144" t="s">
        <v>3191</v>
      </c>
      <c r="D86" s="144" t="s">
        <v>3227</v>
      </c>
      <c r="E86" s="144" t="s">
        <v>256</v>
      </c>
      <c r="F86" s="144">
        <v>87465</v>
      </c>
      <c r="G86" s="144">
        <v>33.950000000000003</v>
      </c>
      <c r="H86" s="144" t="s">
        <v>2475</v>
      </c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96">
        <v>43125</v>
      </c>
      <c r="B87" s="144" t="s">
        <v>2584</v>
      </c>
      <c r="C87" s="144" t="s">
        <v>3318</v>
      </c>
      <c r="D87" s="144" t="s">
        <v>3319</v>
      </c>
      <c r="E87" s="144" t="s">
        <v>256</v>
      </c>
      <c r="F87" s="144">
        <v>1066307</v>
      </c>
      <c r="G87" s="144">
        <v>174.34</v>
      </c>
      <c r="H87" s="144" t="s">
        <v>2475</v>
      </c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96">
        <v>43125</v>
      </c>
      <c r="B88" s="144" t="s">
        <v>3228</v>
      </c>
      <c r="C88" s="144" t="s">
        <v>3229</v>
      </c>
      <c r="D88" s="144" t="s">
        <v>3230</v>
      </c>
      <c r="E88" s="144" t="s">
        <v>256</v>
      </c>
      <c r="F88" s="144">
        <v>53500</v>
      </c>
      <c r="G88" s="144">
        <v>373.17</v>
      </c>
      <c r="H88" s="144" t="s">
        <v>2475</v>
      </c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96">
        <v>43125</v>
      </c>
      <c r="B89" s="144" t="s">
        <v>90</v>
      </c>
      <c r="C89" s="144" t="s">
        <v>3326</v>
      </c>
      <c r="D89" s="144" t="s">
        <v>3327</v>
      </c>
      <c r="E89" s="144" t="s">
        <v>256</v>
      </c>
      <c r="F89" s="144">
        <v>8619600</v>
      </c>
      <c r="G89" s="144">
        <v>56.6</v>
      </c>
      <c r="H89" s="144" t="s">
        <v>2475</v>
      </c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96">
        <v>43125</v>
      </c>
      <c r="B90" s="144" t="s">
        <v>1061</v>
      </c>
      <c r="C90" s="144" t="s">
        <v>3192</v>
      </c>
      <c r="D90" s="144" t="s">
        <v>3193</v>
      </c>
      <c r="E90" s="144" t="s">
        <v>256</v>
      </c>
      <c r="F90" s="144">
        <v>676361</v>
      </c>
      <c r="G90" s="144">
        <v>36.61</v>
      </c>
      <c r="H90" s="144" t="s">
        <v>2475</v>
      </c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96">
        <v>43125</v>
      </c>
      <c r="B91" s="144" t="s">
        <v>1279</v>
      </c>
      <c r="C91" s="144" t="s">
        <v>3320</v>
      </c>
      <c r="D91" s="144" t="s">
        <v>3321</v>
      </c>
      <c r="E91" s="144" t="s">
        <v>256</v>
      </c>
      <c r="F91" s="144">
        <v>106097</v>
      </c>
      <c r="G91" s="144">
        <v>256.13</v>
      </c>
      <c r="H91" s="144" t="s">
        <v>2475</v>
      </c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96">
        <v>43125</v>
      </c>
      <c r="B92" s="144" t="s">
        <v>1396</v>
      </c>
      <c r="C92" s="144" t="s">
        <v>3194</v>
      </c>
      <c r="D92" s="144" t="s">
        <v>3195</v>
      </c>
      <c r="E92" s="144" t="s">
        <v>256</v>
      </c>
      <c r="F92" s="144">
        <v>125383</v>
      </c>
      <c r="G92" s="144">
        <v>42.85</v>
      </c>
      <c r="H92" s="144" t="s">
        <v>2475</v>
      </c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96">
        <v>43125</v>
      </c>
      <c r="B93" s="144" t="s">
        <v>1519</v>
      </c>
      <c r="C93" s="144" t="s">
        <v>3322</v>
      </c>
      <c r="D93" s="144" t="s">
        <v>3323</v>
      </c>
      <c r="E93" s="144" t="s">
        <v>256</v>
      </c>
      <c r="F93" s="144">
        <v>116753</v>
      </c>
      <c r="G93" s="144">
        <v>196.81</v>
      </c>
      <c r="H93" s="144" t="s">
        <v>2475</v>
      </c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96"/>
      <c r="B94" s="144"/>
      <c r="C94" s="144"/>
      <c r="D94" s="144"/>
      <c r="E94" s="144"/>
      <c r="F94" s="144"/>
      <c r="G94" s="144"/>
      <c r="H94" s="14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96"/>
      <c r="B95" s="144"/>
      <c r="C95" s="144"/>
      <c r="D95" s="144"/>
      <c r="E95" s="144"/>
      <c r="F95" s="144"/>
      <c r="G95" s="144"/>
      <c r="H95" s="14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96"/>
      <c r="B96" s="144"/>
      <c r="C96" s="144"/>
      <c r="D96" s="144"/>
      <c r="E96" s="144"/>
      <c r="F96" s="144"/>
      <c r="G96" s="144"/>
      <c r="H96" s="14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96"/>
      <c r="B97" s="144"/>
      <c r="C97" s="144"/>
      <c r="D97" s="144"/>
      <c r="E97" s="144"/>
      <c r="F97" s="144"/>
      <c r="G97" s="144"/>
      <c r="H97" s="14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96"/>
      <c r="B98" s="144"/>
      <c r="C98" s="144"/>
      <c r="D98" s="144"/>
      <c r="E98" s="144"/>
      <c r="F98" s="144"/>
      <c r="G98" s="144"/>
      <c r="H98" s="14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96"/>
      <c r="B99" s="144"/>
      <c r="C99" s="144"/>
      <c r="D99" s="144"/>
      <c r="E99" s="144"/>
      <c r="F99" s="144"/>
      <c r="G99" s="144"/>
      <c r="H99" s="14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96"/>
      <c r="B100" s="144"/>
      <c r="C100" s="144"/>
      <c r="D100" s="144"/>
      <c r="E100" s="144"/>
      <c r="F100" s="144"/>
      <c r="G100" s="144"/>
      <c r="H100" s="14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96"/>
      <c r="B101" s="144"/>
      <c r="C101" s="144"/>
      <c r="D101" s="144"/>
      <c r="E101" s="144"/>
      <c r="F101" s="144"/>
      <c r="G101" s="144"/>
      <c r="H101" s="14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96"/>
      <c r="B102" s="144"/>
      <c r="C102" s="144"/>
      <c r="D102" s="144"/>
      <c r="E102" s="144"/>
      <c r="F102" s="144"/>
      <c r="G102" s="144"/>
      <c r="H102" s="14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96"/>
      <c r="B103" s="144"/>
      <c r="C103" s="144"/>
      <c r="D103" s="144"/>
      <c r="E103" s="144"/>
      <c r="F103" s="144"/>
      <c r="G103" s="144"/>
      <c r="H103" s="14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96"/>
      <c r="B104" s="144"/>
      <c r="C104" s="144"/>
      <c r="D104" s="144"/>
      <c r="E104" s="144"/>
      <c r="F104" s="144"/>
      <c r="G104" s="144"/>
      <c r="H104" s="14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96"/>
      <c r="B105" s="144"/>
      <c r="C105" s="144"/>
      <c r="D105" s="144"/>
      <c r="E105" s="144"/>
      <c r="F105" s="144"/>
      <c r="G105" s="144"/>
      <c r="H105" s="14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96"/>
      <c r="B106" s="144"/>
      <c r="C106" s="144"/>
      <c r="D106" s="144"/>
      <c r="E106" s="144"/>
      <c r="F106" s="144"/>
      <c r="G106" s="144"/>
      <c r="H106" s="14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96"/>
      <c r="B107" s="144"/>
      <c r="C107" s="144"/>
      <c r="D107" s="144"/>
      <c r="E107" s="144"/>
      <c r="F107" s="144"/>
      <c r="G107" s="144"/>
      <c r="H107" s="14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96"/>
      <c r="B108" s="144"/>
      <c r="C108" s="144"/>
      <c r="D108" s="144"/>
      <c r="E108" s="144"/>
      <c r="F108" s="144"/>
      <c r="G108" s="144"/>
      <c r="H108" s="14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96"/>
      <c r="B109" s="144"/>
      <c r="C109" s="144"/>
      <c r="D109" s="144"/>
      <c r="E109" s="144"/>
      <c r="F109" s="144"/>
      <c r="G109" s="144"/>
      <c r="H109" s="14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96"/>
      <c r="B110" s="144"/>
      <c r="C110" s="144"/>
      <c r="D110" s="144"/>
      <c r="E110" s="144"/>
      <c r="F110" s="144"/>
      <c r="G110" s="144"/>
      <c r="H110" s="14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96"/>
      <c r="B111" s="144"/>
      <c r="C111" s="144"/>
      <c r="D111" s="144"/>
      <c r="E111" s="144"/>
      <c r="F111" s="144"/>
      <c r="G111" s="144"/>
      <c r="H111" s="14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96"/>
      <c r="B112" s="144"/>
      <c r="C112" s="144"/>
      <c r="D112" s="144"/>
      <c r="E112" s="144"/>
      <c r="F112" s="144"/>
      <c r="G112" s="144"/>
      <c r="H112" s="14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96"/>
      <c r="B113" s="144"/>
      <c r="C113" s="144"/>
      <c r="D113" s="144"/>
      <c r="E113" s="144"/>
      <c r="F113" s="144"/>
      <c r="G113" s="144"/>
      <c r="H113" s="14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96"/>
      <c r="B114" s="144"/>
      <c r="C114" s="144"/>
      <c r="D114" s="144"/>
      <c r="E114" s="144"/>
      <c r="F114" s="144"/>
      <c r="G114" s="144"/>
      <c r="H114" s="14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96"/>
      <c r="B115" s="144"/>
      <c r="C115" s="144"/>
      <c r="D115" s="144"/>
      <c r="E115" s="144"/>
      <c r="F115" s="144"/>
      <c r="G115" s="144"/>
      <c r="H115" s="14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96"/>
      <c r="B116" s="144"/>
      <c r="C116" s="144"/>
      <c r="D116" s="144"/>
      <c r="E116" s="144"/>
      <c r="F116" s="144"/>
      <c r="G116" s="144"/>
      <c r="H116" s="14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96"/>
      <c r="B117" s="144"/>
      <c r="C117" s="144"/>
      <c r="D117" s="144"/>
      <c r="E117" s="144"/>
      <c r="F117" s="144"/>
      <c r="G117" s="144"/>
      <c r="H117" s="14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96"/>
      <c r="B118" s="144"/>
      <c r="C118" s="144"/>
      <c r="D118" s="144"/>
      <c r="E118" s="144"/>
      <c r="F118" s="144"/>
      <c r="G118" s="144"/>
      <c r="H118" s="14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96"/>
      <c r="B119" s="144"/>
      <c r="C119" s="144"/>
      <c r="D119" s="144"/>
      <c r="E119" s="144"/>
      <c r="F119" s="144"/>
      <c r="G119" s="144"/>
      <c r="H119" s="14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96"/>
      <c r="B120" s="144"/>
      <c r="C120" s="144"/>
      <c r="D120" s="144"/>
      <c r="E120" s="144"/>
      <c r="F120" s="144"/>
      <c r="G120" s="144"/>
      <c r="H120" s="14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96"/>
      <c r="B121" s="144"/>
      <c r="C121" s="144"/>
      <c r="D121" s="144"/>
      <c r="E121" s="144"/>
      <c r="F121" s="144"/>
      <c r="G121" s="144"/>
      <c r="H121" s="14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96"/>
      <c r="B122" s="144"/>
      <c r="C122" s="144"/>
      <c r="D122" s="144"/>
      <c r="E122" s="144"/>
      <c r="F122" s="144"/>
      <c r="G122" s="144"/>
      <c r="H122" s="14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96"/>
      <c r="B123" s="144"/>
      <c r="C123" s="144"/>
      <c r="D123" s="144"/>
      <c r="E123" s="144"/>
      <c r="F123" s="144"/>
      <c r="G123" s="144"/>
      <c r="H123" s="14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96"/>
      <c r="B124" s="144"/>
      <c r="C124" s="144"/>
      <c r="D124" s="144"/>
      <c r="E124" s="144"/>
      <c r="F124" s="144"/>
      <c r="G124" s="144"/>
      <c r="H124" s="14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96"/>
      <c r="B125" s="144"/>
      <c r="C125" s="144"/>
      <c r="D125" s="144"/>
      <c r="E125" s="144"/>
      <c r="F125" s="144"/>
      <c r="G125" s="144"/>
      <c r="H125" s="14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96"/>
      <c r="B126" s="144"/>
      <c r="C126" s="144"/>
      <c r="D126" s="144"/>
      <c r="E126" s="144"/>
      <c r="F126" s="144"/>
      <c r="G126" s="144"/>
      <c r="H126" s="14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96"/>
      <c r="B127" s="144"/>
      <c r="C127" s="144"/>
      <c r="D127" s="144"/>
      <c r="E127" s="144"/>
      <c r="F127" s="144"/>
      <c r="G127" s="144"/>
      <c r="H127" s="14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96"/>
      <c r="B128" s="144"/>
      <c r="C128" s="144"/>
      <c r="D128" s="144"/>
      <c r="E128" s="144"/>
      <c r="F128" s="144"/>
      <c r="G128" s="144"/>
      <c r="H128" s="14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96"/>
      <c r="B129" s="144"/>
      <c r="C129" s="144"/>
      <c r="D129" s="144"/>
      <c r="E129" s="144"/>
      <c r="F129" s="144"/>
      <c r="G129" s="144"/>
      <c r="H129" s="14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96"/>
      <c r="B130" s="144"/>
      <c r="C130" s="144"/>
      <c r="D130" s="144"/>
      <c r="E130" s="144"/>
      <c r="F130" s="144"/>
      <c r="G130" s="144"/>
      <c r="H130" s="14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96"/>
      <c r="B131" s="144"/>
      <c r="C131" s="144"/>
      <c r="D131" s="144"/>
      <c r="E131" s="144"/>
      <c r="F131" s="144"/>
      <c r="G131" s="144"/>
      <c r="H131" s="14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96"/>
      <c r="B132" s="144"/>
      <c r="C132" s="144"/>
      <c r="D132" s="144"/>
      <c r="E132" s="144"/>
      <c r="F132" s="144"/>
      <c r="G132" s="144"/>
      <c r="H132" s="14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96"/>
      <c r="B133" s="144"/>
      <c r="C133" s="144"/>
      <c r="D133" s="144"/>
      <c r="E133" s="144"/>
      <c r="F133" s="144"/>
      <c r="G133" s="144"/>
      <c r="H133" s="14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96"/>
      <c r="B134" s="144"/>
      <c r="C134" s="144"/>
      <c r="D134" s="144"/>
      <c r="E134" s="144"/>
      <c r="F134" s="144"/>
      <c r="G134" s="144"/>
      <c r="H134" s="14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96"/>
      <c r="B135" s="144"/>
      <c r="C135" s="144"/>
      <c r="D135" s="144"/>
      <c r="E135" s="144"/>
      <c r="F135" s="144"/>
      <c r="G135" s="144"/>
      <c r="H135" s="14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96"/>
      <c r="B136" s="144"/>
      <c r="C136" s="144"/>
      <c r="D136" s="144"/>
      <c r="E136" s="144"/>
      <c r="F136" s="144"/>
      <c r="G136" s="144"/>
      <c r="H136" s="14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96"/>
      <c r="B137" s="144"/>
      <c r="C137" s="144"/>
      <c r="D137" s="144"/>
      <c r="E137" s="144"/>
      <c r="F137" s="144"/>
      <c r="G137" s="144"/>
      <c r="H137" s="14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96"/>
      <c r="B138" s="144"/>
      <c r="C138" s="144"/>
      <c r="D138" s="144"/>
      <c r="E138" s="144"/>
      <c r="F138" s="144"/>
      <c r="G138" s="144"/>
      <c r="H138" s="14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96"/>
      <c r="B139" s="144"/>
      <c r="C139" s="144"/>
      <c r="D139" s="144"/>
      <c r="E139" s="144"/>
      <c r="F139" s="144"/>
      <c r="G139" s="144"/>
      <c r="H139" s="14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96"/>
      <c r="B140" s="144"/>
      <c r="C140" s="144"/>
      <c r="D140" s="144"/>
      <c r="E140" s="144"/>
      <c r="F140" s="144"/>
      <c r="G140" s="144"/>
      <c r="H140" s="14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96"/>
      <c r="B141" s="144"/>
      <c r="C141" s="144"/>
      <c r="D141" s="144"/>
      <c r="E141" s="144"/>
      <c r="F141" s="144"/>
      <c r="G141" s="144"/>
      <c r="H141" s="14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96"/>
      <c r="B142" s="144"/>
      <c r="C142" s="144"/>
      <c r="D142" s="144"/>
      <c r="E142" s="144"/>
      <c r="F142" s="144"/>
      <c r="G142" s="144"/>
      <c r="H142" s="14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96"/>
      <c r="B143" s="144"/>
      <c r="C143" s="144"/>
      <c r="D143" s="144"/>
      <c r="E143" s="144"/>
      <c r="F143" s="144"/>
      <c r="G143" s="144"/>
      <c r="H143" s="14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96"/>
      <c r="B144" s="144"/>
      <c r="C144" s="144"/>
      <c r="D144" s="144"/>
      <c r="E144" s="144"/>
      <c r="F144" s="144"/>
      <c r="G144" s="144"/>
      <c r="H144" s="14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96"/>
      <c r="B145" s="144"/>
      <c r="C145" s="144"/>
      <c r="D145" s="144"/>
      <c r="E145" s="144"/>
      <c r="F145" s="144"/>
      <c r="G145" s="144"/>
      <c r="H145" s="14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96"/>
      <c r="B146" s="144"/>
      <c r="C146" s="144"/>
      <c r="D146" s="144"/>
      <c r="E146" s="144"/>
      <c r="F146" s="144"/>
      <c r="G146" s="144"/>
      <c r="H146" s="14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96"/>
      <c r="B147" s="144"/>
      <c r="C147" s="144"/>
      <c r="D147" s="144"/>
      <c r="E147" s="144"/>
      <c r="F147" s="144"/>
      <c r="G147" s="144"/>
      <c r="H147" s="14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96"/>
      <c r="B148" s="144"/>
      <c r="C148" s="144"/>
      <c r="D148" s="144"/>
      <c r="E148" s="144"/>
      <c r="F148" s="144"/>
      <c r="G148" s="144"/>
      <c r="H148" s="14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96"/>
      <c r="B149" s="144"/>
      <c r="C149" s="144"/>
      <c r="D149" s="144"/>
      <c r="E149" s="144"/>
      <c r="F149" s="144"/>
      <c r="G149" s="144"/>
      <c r="H149" s="14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96"/>
      <c r="B150" s="144"/>
      <c r="C150" s="144"/>
      <c r="D150" s="144"/>
      <c r="E150" s="144"/>
      <c r="F150" s="144"/>
      <c r="G150" s="144"/>
      <c r="H150" s="14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96"/>
      <c r="B151" s="144"/>
      <c r="C151" s="144"/>
      <c r="D151" s="144"/>
      <c r="E151" s="144"/>
      <c r="F151" s="144"/>
      <c r="G151" s="144"/>
      <c r="H151" s="14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96"/>
      <c r="B152" s="144"/>
      <c r="C152" s="144"/>
      <c r="D152" s="144"/>
      <c r="E152" s="144"/>
      <c r="F152" s="145"/>
      <c r="G152" s="144"/>
      <c r="H152" s="14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96"/>
      <c r="B153" s="144"/>
      <c r="C153" s="144"/>
      <c r="D153" s="144"/>
      <c r="E153" s="144"/>
      <c r="F153" s="145"/>
      <c r="G153" s="144"/>
      <c r="H153" s="14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96"/>
      <c r="B154" s="144"/>
      <c r="C154" s="144"/>
      <c r="D154" s="144"/>
      <c r="E154" s="144"/>
      <c r="F154" s="145"/>
      <c r="G154" s="144"/>
      <c r="H154" s="14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96"/>
      <c r="B155" s="144"/>
      <c r="C155" s="144"/>
      <c r="D155" s="144"/>
      <c r="E155" s="144"/>
      <c r="F155" s="145"/>
      <c r="G155" s="144"/>
      <c r="H155" s="14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96"/>
      <c r="B156" s="144"/>
      <c r="C156" s="144"/>
      <c r="D156" s="144"/>
      <c r="E156" s="144"/>
      <c r="F156" s="145"/>
      <c r="G156" s="144"/>
      <c r="H156" s="14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96"/>
      <c r="B157" s="144"/>
      <c r="C157" s="144"/>
      <c r="D157" s="144"/>
      <c r="E157" s="144"/>
      <c r="F157" s="145"/>
      <c r="G157" s="144"/>
      <c r="H157" s="14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96"/>
      <c r="B158" s="144"/>
      <c r="C158" s="144"/>
      <c r="D158" s="144"/>
      <c r="E158" s="144"/>
      <c r="F158" s="145"/>
      <c r="G158" s="144"/>
      <c r="H158" s="14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96"/>
      <c r="B159" s="144"/>
      <c r="C159" s="144"/>
      <c r="D159" s="144"/>
      <c r="E159" s="144"/>
      <c r="F159" s="145"/>
      <c r="G159" s="144"/>
      <c r="H159" s="14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96"/>
      <c r="B160" s="144"/>
      <c r="C160" s="144"/>
      <c r="D160" s="144"/>
      <c r="E160" s="144"/>
      <c r="F160" s="145"/>
      <c r="G160" s="144"/>
      <c r="H160" s="14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96"/>
      <c r="B161" s="144"/>
      <c r="C161" s="144"/>
      <c r="D161" s="144"/>
      <c r="E161" s="144"/>
      <c r="F161" s="145"/>
      <c r="G161" s="144"/>
      <c r="H161" s="14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96"/>
      <c r="B162" s="144"/>
      <c r="C162" s="144"/>
      <c r="D162" s="144"/>
      <c r="E162" s="144"/>
      <c r="F162" s="145"/>
      <c r="G162" s="144"/>
      <c r="H162" s="14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96"/>
      <c r="B163" s="144"/>
      <c r="C163" s="144"/>
      <c r="D163" s="144"/>
      <c r="E163" s="144"/>
      <c r="F163" s="145"/>
      <c r="G163" s="144"/>
      <c r="H163" s="14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96"/>
      <c r="B164" s="144"/>
      <c r="C164" s="144"/>
      <c r="D164" s="144"/>
      <c r="E164" s="144"/>
      <c r="F164" s="145"/>
      <c r="G164" s="144"/>
      <c r="H164" s="14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96"/>
      <c r="B165" s="144"/>
      <c r="C165" s="144"/>
      <c r="D165" s="144"/>
      <c r="E165" s="144"/>
      <c r="F165" s="145"/>
      <c r="G165" s="144"/>
      <c r="H165" s="14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96"/>
      <c r="B166" s="144"/>
      <c r="C166" s="144"/>
      <c r="D166" s="144"/>
      <c r="E166" s="144"/>
      <c r="F166" s="145"/>
      <c r="G166" s="144"/>
      <c r="H166" s="14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96"/>
      <c r="B167" s="144"/>
      <c r="C167" s="144"/>
      <c r="D167" s="144"/>
      <c r="E167" s="144"/>
      <c r="F167" s="145"/>
      <c r="G167" s="144"/>
      <c r="H167" s="14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96"/>
      <c r="B168" s="144"/>
      <c r="C168" s="144"/>
      <c r="D168" s="144"/>
      <c r="E168" s="144"/>
      <c r="F168" s="145"/>
      <c r="G168" s="144"/>
      <c r="H168" s="14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96"/>
      <c r="B169" s="144"/>
      <c r="C169" s="144"/>
      <c r="D169" s="144"/>
      <c r="E169" s="144"/>
      <c r="F169" s="145"/>
      <c r="G169" s="144"/>
      <c r="H169" s="14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96"/>
      <c r="B170" s="144"/>
      <c r="C170" s="144"/>
      <c r="D170" s="144"/>
      <c r="E170" s="144"/>
      <c r="F170" s="145"/>
      <c r="G170" s="144"/>
      <c r="H170" s="14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96"/>
      <c r="B171" s="144"/>
      <c r="C171" s="144"/>
      <c r="D171" s="144"/>
      <c r="E171" s="144"/>
      <c r="F171" s="145"/>
      <c r="G171" s="144"/>
      <c r="H171" s="14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96"/>
      <c r="B172" s="144"/>
      <c r="C172" s="144"/>
      <c r="D172" s="144"/>
      <c r="E172" s="144"/>
      <c r="F172" s="145"/>
      <c r="G172" s="144"/>
      <c r="H172" s="14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96"/>
      <c r="B173" s="144"/>
      <c r="C173" s="144"/>
      <c r="D173" s="144"/>
      <c r="E173" s="144"/>
      <c r="F173" s="145"/>
      <c r="G173" s="144"/>
      <c r="H173" s="14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96"/>
      <c r="B174" s="144"/>
      <c r="C174" s="144"/>
      <c r="D174" s="144"/>
      <c r="E174" s="144"/>
      <c r="F174" s="145"/>
      <c r="G174" s="144"/>
      <c r="H174" s="14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96"/>
      <c r="B175" s="144"/>
      <c r="C175" s="144"/>
      <c r="D175" s="144"/>
      <c r="E175" s="144"/>
      <c r="F175" s="145"/>
      <c r="G175" s="144"/>
      <c r="H175" s="14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96"/>
      <c r="B176" s="144"/>
      <c r="C176" s="144"/>
      <c r="D176" s="144"/>
      <c r="E176" s="144"/>
      <c r="F176" s="145"/>
      <c r="G176" s="144"/>
      <c r="H176" s="14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96"/>
      <c r="B177" s="144"/>
      <c r="C177" s="144"/>
      <c r="D177" s="144"/>
      <c r="E177" s="144"/>
      <c r="F177" s="145"/>
      <c r="G177" s="144"/>
      <c r="H177" s="14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96"/>
      <c r="B178" s="144"/>
      <c r="C178" s="144"/>
      <c r="D178" s="144"/>
      <c r="E178" s="144"/>
      <c r="F178" s="145"/>
      <c r="G178" s="144"/>
      <c r="H178" s="14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96"/>
      <c r="B179" s="144"/>
      <c r="C179" s="144"/>
      <c r="D179" s="144"/>
      <c r="E179" s="144"/>
      <c r="F179" s="145"/>
      <c r="G179" s="144"/>
      <c r="H179" s="14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96"/>
      <c r="B180" s="144"/>
      <c r="C180" s="144"/>
      <c r="D180" s="144"/>
      <c r="E180" s="144"/>
      <c r="F180" s="145"/>
      <c r="G180" s="144"/>
      <c r="H180" s="14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96"/>
      <c r="B181" s="144"/>
      <c r="C181" s="144"/>
      <c r="D181" s="144"/>
      <c r="E181" s="144"/>
      <c r="F181" s="145"/>
      <c r="G181" s="144"/>
      <c r="H181" s="14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96"/>
      <c r="B182" s="144"/>
      <c r="C182" s="144"/>
      <c r="D182" s="144"/>
      <c r="E182" s="144"/>
      <c r="F182" s="145"/>
      <c r="G182" s="144"/>
      <c r="H182" s="14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96"/>
      <c r="B183" s="144"/>
      <c r="C183" s="144"/>
      <c r="D183" s="144"/>
      <c r="E183" s="144"/>
      <c r="F183" s="145"/>
      <c r="G183" s="144"/>
      <c r="H183" s="14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96"/>
      <c r="B184" s="144"/>
      <c r="C184" s="144"/>
      <c r="D184" s="144"/>
      <c r="E184" s="144"/>
      <c r="F184" s="145"/>
      <c r="G184" s="144"/>
      <c r="H184" s="14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96"/>
      <c r="B185" s="144"/>
      <c r="C185" s="144"/>
      <c r="D185" s="144"/>
      <c r="E185" s="144"/>
      <c r="F185" s="145"/>
      <c r="G185" s="144"/>
      <c r="H185" s="14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96"/>
      <c r="B186" s="144"/>
      <c r="C186" s="144"/>
      <c r="D186" s="144"/>
      <c r="E186" s="144"/>
      <c r="F186" s="145"/>
      <c r="G186" s="144"/>
      <c r="H186" s="14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96"/>
      <c r="B187" s="144"/>
      <c r="C187" s="144"/>
      <c r="D187" s="144"/>
      <c r="E187" s="144"/>
      <c r="F187" s="145"/>
      <c r="G187" s="144"/>
      <c r="H187" s="14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96"/>
      <c r="B188" s="144"/>
      <c r="C188" s="144"/>
      <c r="D188" s="144"/>
      <c r="E188" s="144"/>
      <c r="F188" s="145"/>
      <c r="G188" s="144"/>
      <c r="H188" s="14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96"/>
      <c r="B189" s="144"/>
      <c r="C189" s="144"/>
      <c r="D189" s="144"/>
      <c r="E189" s="144"/>
      <c r="F189" s="145"/>
      <c r="G189" s="144"/>
      <c r="H189" s="14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96"/>
      <c r="B190" s="144"/>
      <c r="C190" s="144"/>
      <c r="D190" s="144"/>
      <c r="E190" s="144"/>
      <c r="F190" s="145"/>
      <c r="G190" s="144"/>
      <c r="H190" s="14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96"/>
      <c r="B191" s="144"/>
      <c r="C191" s="144"/>
      <c r="D191" s="144"/>
      <c r="E191" s="144"/>
      <c r="F191" s="145"/>
      <c r="G191" s="144"/>
      <c r="H191" s="14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96"/>
      <c r="B192" s="144"/>
      <c r="C192" s="144"/>
      <c r="D192" s="144"/>
      <c r="E192" s="144"/>
      <c r="F192" s="145"/>
      <c r="G192" s="144"/>
      <c r="H192" s="14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96"/>
      <c r="B193" s="144"/>
      <c r="C193" s="144"/>
      <c r="D193" s="144"/>
      <c r="E193" s="144"/>
      <c r="F193" s="145"/>
      <c r="G193" s="144"/>
      <c r="H193" s="14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96"/>
      <c r="B194" s="144"/>
      <c r="C194" s="144"/>
      <c r="D194" s="144"/>
      <c r="E194" s="144"/>
      <c r="F194" s="145"/>
      <c r="G194" s="144"/>
      <c r="H194" s="14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96"/>
      <c r="B195" s="144"/>
      <c r="C195" s="144"/>
      <c r="D195" s="144"/>
      <c r="E195" s="144"/>
      <c r="F195" s="145"/>
      <c r="G195" s="144"/>
      <c r="H195" s="14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96"/>
      <c r="B196" s="144"/>
      <c r="C196" s="144"/>
      <c r="D196" s="144"/>
      <c r="E196" s="144"/>
      <c r="F196" s="145"/>
      <c r="G196" s="144"/>
      <c r="H196" s="14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96"/>
      <c r="B197" s="144"/>
      <c r="C197" s="144"/>
      <c r="D197" s="144"/>
      <c r="E197" s="144"/>
      <c r="F197" s="145"/>
      <c r="G197" s="144"/>
      <c r="H197" s="14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96"/>
      <c r="B198" s="144"/>
      <c r="C198" s="144"/>
      <c r="D198" s="144"/>
      <c r="E198" s="144"/>
      <c r="F198" s="145"/>
      <c r="G198" s="144"/>
      <c r="H198" s="14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96"/>
      <c r="B199" s="144"/>
      <c r="C199" s="144"/>
      <c r="D199" s="144"/>
      <c r="E199" s="144"/>
      <c r="F199" s="145"/>
      <c r="G199" s="144"/>
      <c r="H199" s="14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96"/>
      <c r="B200" s="144"/>
      <c r="C200" s="144"/>
      <c r="D200" s="144"/>
      <c r="E200" s="144"/>
      <c r="F200" s="145"/>
      <c r="G200" s="144"/>
      <c r="H200" s="144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96"/>
      <c r="B201" s="144"/>
      <c r="C201" s="144"/>
      <c r="D201" s="144"/>
      <c r="E201" s="144"/>
      <c r="F201" s="145"/>
      <c r="G201" s="144"/>
      <c r="H201" s="144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96"/>
      <c r="B202" s="144"/>
      <c r="C202" s="144"/>
      <c r="D202" s="144"/>
      <c r="E202" s="144"/>
      <c r="F202" s="144"/>
      <c r="G202" s="144"/>
      <c r="H202" s="144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96"/>
      <c r="B203" s="144"/>
      <c r="C203" s="144"/>
      <c r="D203" s="144"/>
      <c r="E203" s="144"/>
      <c r="F203" s="144"/>
      <c r="G203" s="144"/>
      <c r="H203" s="144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96"/>
      <c r="B204" s="144"/>
      <c r="C204" s="144"/>
      <c r="D204" s="144"/>
      <c r="E204" s="144"/>
      <c r="F204" s="144"/>
      <c r="G204" s="144"/>
      <c r="H204" s="144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96"/>
      <c r="B205" s="144"/>
      <c r="C205" s="144"/>
      <c r="D205" s="144"/>
      <c r="E205" s="144"/>
      <c r="F205" s="144"/>
      <c r="G205" s="144"/>
      <c r="H205" s="144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96"/>
      <c r="B206" s="144"/>
      <c r="C206" s="144"/>
      <c r="D206" s="144"/>
      <c r="E206" s="144"/>
      <c r="F206" s="144"/>
      <c r="G206" s="144"/>
      <c r="H206" s="144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96"/>
      <c r="B207" s="144"/>
      <c r="C207" s="144"/>
      <c r="D207" s="144"/>
      <c r="E207" s="144"/>
      <c r="F207" s="144"/>
      <c r="G207" s="144"/>
      <c r="H207" s="144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96"/>
      <c r="B208" s="144"/>
      <c r="C208" s="144"/>
      <c r="D208" s="144"/>
      <c r="E208" s="144"/>
      <c r="F208" s="144"/>
      <c r="G208" s="144"/>
      <c r="H208" s="144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96"/>
      <c r="B209" s="144"/>
      <c r="C209" s="144"/>
      <c r="D209" s="144"/>
      <c r="E209" s="144"/>
      <c r="F209" s="144"/>
      <c r="G209" s="144"/>
      <c r="H209" s="144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96"/>
      <c r="B210" s="144"/>
      <c r="C210" s="144"/>
      <c r="D210" s="144"/>
      <c r="E210" s="144"/>
      <c r="F210" s="144"/>
      <c r="G210" s="144"/>
      <c r="H210" s="144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96"/>
      <c r="B211" s="144"/>
      <c r="C211" s="144"/>
      <c r="D211" s="144"/>
      <c r="E211" s="144"/>
      <c r="F211" s="144"/>
      <c r="G211" s="144"/>
      <c r="H211" s="144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96"/>
      <c r="B212" s="144"/>
      <c r="C212" s="144"/>
      <c r="D212" s="144"/>
      <c r="E212" s="144"/>
      <c r="F212" s="144"/>
      <c r="G212" s="144"/>
      <c r="H212" s="144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96"/>
      <c r="B213" s="144"/>
      <c r="C213" s="144"/>
      <c r="D213" s="144"/>
      <c r="E213" s="144"/>
      <c r="F213" s="144"/>
      <c r="G213" s="144"/>
      <c r="H213" s="144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96"/>
      <c r="B214" s="144"/>
      <c r="C214" s="144"/>
      <c r="D214" s="144"/>
      <c r="E214" s="144"/>
      <c r="F214" s="144"/>
      <c r="G214" s="144"/>
      <c r="H214" s="144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96"/>
      <c r="B215" s="144"/>
      <c r="C215" s="144"/>
      <c r="D215" s="144"/>
      <c r="E215" s="144"/>
      <c r="F215" s="144"/>
      <c r="G215" s="144"/>
      <c r="H215" s="144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96"/>
      <c r="B216" s="144"/>
      <c r="C216" s="144"/>
      <c r="D216" s="144"/>
      <c r="E216" s="144"/>
      <c r="F216" s="144"/>
      <c r="G216" s="144"/>
      <c r="H216" s="144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96"/>
      <c r="B217" s="144"/>
      <c r="C217" s="144"/>
      <c r="D217" s="144"/>
      <c r="E217" s="144"/>
      <c r="F217" s="144"/>
      <c r="G217" s="144"/>
      <c r="H217" s="144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43"/>
      <c r="B218" s="144"/>
      <c r="C218" s="144"/>
      <c r="D218" s="144"/>
      <c r="E218" s="144"/>
      <c r="F218" s="144"/>
      <c r="G218" s="144"/>
      <c r="H218" s="144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43"/>
      <c r="B219" s="144"/>
      <c r="C219" s="144"/>
      <c r="D219" s="144"/>
      <c r="E219" s="144"/>
      <c r="F219" s="144"/>
      <c r="G219" s="144"/>
      <c r="H219" s="144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43"/>
      <c r="B220" s="144"/>
      <c r="C220" s="144"/>
      <c r="D220" s="144"/>
      <c r="E220" s="144"/>
      <c r="F220" s="144"/>
      <c r="G220" s="144"/>
      <c r="H220" s="144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43"/>
      <c r="B221" s="144"/>
      <c r="C221" s="144"/>
      <c r="D221" s="144"/>
      <c r="E221" s="144"/>
      <c r="F221" s="144"/>
      <c r="G221" s="144"/>
      <c r="H221" s="144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43"/>
      <c r="B222" s="144"/>
      <c r="C222" s="144"/>
      <c r="D222" s="144"/>
      <c r="E222" s="144"/>
      <c r="F222" s="144"/>
      <c r="G222" s="144"/>
      <c r="H222" s="144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43"/>
      <c r="B223" s="144"/>
      <c r="C223" s="144"/>
      <c r="D223" s="144"/>
      <c r="E223" s="144"/>
      <c r="F223" s="144"/>
      <c r="G223" s="144"/>
      <c r="H223" s="144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43"/>
      <c r="B224" s="144"/>
      <c r="C224" s="144"/>
      <c r="D224" s="144"/>
      <c r="E224" s="144"/>
      <c r="F224" s="144"/>
      <c r="G224" s="144"/>
      <c r="H224" s="144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43"/>
      <c r="B225" s="144"/>
      <c r="C225" s="144"/>
      <c r="D225" s="144"/>
      <c r="E225" s="144"/>
      <c r="F225" s="144"/>
      <c r="G225" s="144"/>
      <c r="H225" s="144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43"/>
      <c r="B226" s="144"/>
      <c r="C226" s="144"/>
      <c r="D226" s="144"/>
      <c r="E226" s="144"/>
      <c r="F226" s="144"/>
      <c r="G226" s="144"/>
      <c r="H226" s="144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43"/>
      <c r="B227" s="144"/>
      <c r="C227" s="144"/>
      <c r="D227" s="144"/>
      <c r="E227" s="144"/>
      <c r="F227" s="144"/>
      <c r="G227" s="144"/>
      <c r="H227" s="144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43"/>
      <c r="B228" s="144"/>
      <c r="C228" s="144"/>
      <c r="D228" s="144"/>
      <c r="E228" s="144"/>
      <c r="F228" s="144"/>
      <c r="G228" s="144"/>
      <c r="H228" s="144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43"/>
      <c r="B229" s="144"/>
      <c r="C229" s="144"/>
      <c r="D229" s="144"/>
      <c r="E229" s="144"/>
      <c r="F229" s="144"/>
      <c r="G229" s="144"/>
      <c r="H229" s="144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43"/>
      <c r="B230" s="144"/>
      <c r="C230" s="144"/>
      <c r="D230" s="144"/>
      <c r="E230" s="144"/>
      <c r="F230" s="144"/>
      <c r="G230" s="144"/>
      <c r="H230" s="144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43"/>
      <c r="B231" s="144"/>
      <c r="C231" s="144"/>
      <c r="D231" s="144"/>
      <c r="E231" s="144"/>
      <c r="F231" s="144"/>
      <c r="G231" s="144"/>
      <c r="H231" s="144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43"/>
      <c r="B232" s="144"/>
      <c r="C232" s="144"/>
      <c r="D232" s="144"/>
      <c r="E232" s="144"/>
      <c r="F232" s="144"/>
      <c r="G232" s="144"/>
      <c r="H232" s="144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43"/>
      <c r="B233" s="144"/>
      <c r="C233" s="144"/>
      <c r="D233" s="144"/>
      <c r="E233" s="144"/>
      <c r="F233" s="144"/>
      <c r="G233" s="144"/>
      <c r="H233" s="144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43"/>
      <c r="B234" s="144"/>
      <c r="C234" s="144"/>
      <c r="D234" s="144"/>
      <c r="E234" s="144"/>
      <c r="F234" s="144"/>
      <c r="G234" s="144"/>
      <c r="H234" s="144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43"/>
      <c r="B235" s="144"/>
      <c r="C235" s="144"/>
      <c r="D235" s="144"/>
      <c r="E235" s="144"/>
      <c r="F235" s="144"/>
      <c r="G235" s="144"/>
      <c r="H235" s="144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43"/>
      <c r="B236" s="144"/>
      <c r="C236" s="144"/>
      <c r="D236" s="144"/>
      <c r="E236" s="144"/>
      <c r="F236" s="144"/>
      <c r="G236" s="144"/>
      <c r="H236" s="144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43"/>
      <c r="B237" s="144"/>
      <c r="C237" s="144"/>
      <c r="D237" s="144"/>
      <c r="E237" s="144"/>
      <c r="F237" s="144"/>
      <c r="G237" s="144"/>
      <c r="H237" s="144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43"/>
      <c r="B238" s="144"/>
      <c r="C238" s="144"/>
      <c r="D238" s="144"/>
      <c r="E238" s="144"/>
      <c r="F238" s="144"/>
      <c r="G238" s="144"/>
      <c r="H238" s="144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43"/>
      <c r="B239" s="144"/>
      <c r="C239" s="144"/>
      <c r="D239" s="144"/>
      <c r="E239" s="144"/>
      <c r="F239" s="144"/>
      <c r="G239" s="144"/>
      <c r="H239" s="144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43"/>
      <c r="B240" s="144"/>
      <c r="C240" s="144"/>
      <c r="D240" s="144"/>
      <c r="E240" s="144"/>
      <c r="F240" s="144"/>
      <c r="G240" s="144"/>
      <c r="H240" s="144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43"/>
      <c r="B241" s="144"/>
      <c r="C241" s="144"/>
      <c r="D241" s="144"/>
      <c r="E241" s="144"/>
      <c r="F241" s="144"/>
      <c r="G241" s="144"/>
      <c r="H241" s="144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43"/>
      <c r="B242" s="144"/>
      <c r="C242" s="144"/>
      <c r="D242" s="144"/>
      <c r="E242" s="144"/>
      <c r="F242" s="144"/>
      <c r="G242" s="144"/>
      <c r="H242" s="144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43"/>
      <c r="B243" s="144"/>
      <c r="C243" s="144"/>
      <c r="D243" s="144"/>
      <c r="E243" s="144"/>
      <c r="F243" s="144"/>
      <c r="G243" s="144"/>
      <c r="H243" s="144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43"/>
      <c r="B244" s="144"/>
      <c r="C244" s="144"/>
      <c r="D244" s="144"/>
      <c r="E244" s="144"/>
      <c r="F244" s="144"/>
      <c r="G244" s="144"/>
      <c r="H244" s="144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43"/>
      <c r="B245" s="144"/>
      <c r="C245" s="144"/>
      <c r="D245" s="144"/>
      <c r="E245" s="144"/>
      <c r="F245" s="144"/>
      <c r="G245" s="144"/>
      <c r="H245" s="144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43"/>
      <c r="B246" s="144"/>
      <c r="C246" s="144"/>
      <c r="D246" s="144"/>
      <c r="E246" s="144"/>
      <c r="F246" s="144"/>
      <c r="G246" s="144"/>
      <c r="H246" s="144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43"/>
      <c r="B247" s="144"/>
      <c r="C247" s="144"/>
      <c r="D247" s="144"/>
      <c r="E247" s="144"/>
      <c r="F247" s="144"/>
      <c r="G247" s="144"/>
      <c r="H247" s="144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43"/>
      <c r="B248" s="144"/>
      <c r="C248" s="144"/>
      <c r="D248" s="144"/>
      <c r="E248" s="144"/>
      <c r="F248" s="144"/>
      <c r="G248" s="144"/>
      <c r="H248" s="144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43"/>
      <c r="B249" s="144"/>
      <c r="C249" s="144"/>
      <c r="D249" s="144"/>
      <c r="E249" s="144"/>
      <c r="F249" s="144"/>
      <c r="G249" s="144"/>
      <c r="H249" s="144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43"/>
      <c r="B250" s="144"/>
      <c r="C250" s="144"/>
      <c r="D250" s="144"/>
      <c r="E250" s="144"/>
      <c r="F250" s="144"/>
      <c r="G250" s="144"/>
      <c r="H250" s="144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43"/>
      <c r="B251" s="144"/>
      <c r="C251" s="144"/>
      <c r="D251" s="144"/>
      <c r="E251" s="144"/>
      <c r="F251" s="144"/>
      <c r="G251" s="144"/>
      <c r="H251" s="144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43"/>
      <c r="B252" s="144"/>
      <c r="C252" s="144"/>
      <c r="D252" s="144"/>
      <c r="E252" s="144"/>
      <c r="F252" s="144"/>
      <c r="G252" s="144"/>
      <c r="H252" s="144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43"/>
      <c r="B253" s="144"/>
      <c r="C253" s="144"/>
      <c r="D253" s="144"/>
      <c r="E253" s="144"/>
      <c r="F253" s="144"/>
      <c r="G253" s="144"/>
      <c r="H253" s="144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43"/>
      <c r="B254" s="144"/>
      <c r="C254" s="144"/>
      <c r="D254" s="144"/>
      <c r="E254" s="144"/>
      <c r="F254" s="144"/>
      <c r="G254" s="144"/>
      <c r="H254" s="144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43"/>
      <c r="B255" s="144"/>
      <c r="C255" s="144"/>
      <c r="D255" s="144"/>
      <c r="E255" s="144"/>
      <c r="F255" s="144"/>
      <c r="G255" s="144"/>
      <c r="H255" s="144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43"/>
      <c r="B256" s="144"/>
      <c r="C256" s="144"/>
      <c r="D256" s="144"/>
      <c r="E256" s="144"/>
      <c r="F256" s="144"/>
      <c r="G256" s="144"/>
      <c r="H256" s="144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43"/>
      <c r="B257" s="144"/>
      <c r="C257" s="144"/>
      <c r="D257" s="144"/>
      <c r="E257" s="144"/>
      <c r="F257" s="144"/>
      <c r="G257" s="144"/>
      <c r="H257" s="144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A258" s="143"/>
      <c r="B258" s="144"/>
      <c r="C258" s="144"/>
      <c r="D258" s="144"/>
      <c r="E258" s="144"/>
      <c r="F258" s="144"/>
      <c r="G258" s="144"/>
      <c r="H258" s="144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A259" s="143"/>
      <c r="B259" s="144"/>
      <c r="C259" s="144"/>
      <c r="D259" s="144"/>
      <c r="E259" s="144"/>
      <c r="F259" s="144"/>
      <c r="G259" s="144"/>
      <c r="H259" s="144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A260" s="143"/>
      <c r="B260" s="144"/>
      <c r="C260" s="144"/>
      <c r="D260" s="144"/>
      <c r="E260" s="144"/>
      <c r="F260" s="144"/>
      <c r="G260" s="144"/>
      <c r="H260" s="144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A261" s="143"/>
      <c r="B261" s="144"/>
      <c r="C261" s="144"/>
      <c r="D261" s="144"/>
      <c r="E261" s="144"/>
      <c r="F261" s="144"/>
      <c r="G261" s="144"/>
      <c r="H261" s="144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A262" s="143"/>
      <c r="B262" s="144"/>
      <c r="C262" s="144"/>
      <c r="D262" s="144"/>
      <c r="E262" s="144"/>
      <c r="F262" s="144"/>
      <c r="G262" s="144"/>
      <c r="H262" s="144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A263" s="143"/>
      <c r="B263" s="144"/>
      <c r="C263" s="144"/>
      <c r="D263" s="144"/>
      <c r="E263" s="144"/>
      <c r="F263" s="144"/>
      <c r="G263" s="144"/>
      <c r="H263" s="144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A264" s="143"/>
      <c r="B264" s="144"/>
      <c r="C264" s="144"/>
      <c r="D264" s="144"/>
      <c r="E264" s="144"/>
      <c r="F264" s="144"/>
      <c r="G264" s="144"/>
      <c r="H264" s="144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A265" s="143"/>
      <c r="B265" s="144"/>
      <c r="C265" s="144"/>
      <c r="D265" s="144"/>
      <c r="E265" s="144"/>
      <c r="F265" s="144"/>
      <c r="G265" s="144"/>
      <c r="H265" s="144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A266" s="143"/>
      <c r="B266" s="144"/>
      <c r="C266" s="144"/>
      <c r="D266" s="144"/>
      <c r="E266" s="144"/>
      <c r="F266" s="144"/>
      <c r="G266" s="144"/>
      <c r="H266" s="144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A267" s="143"/>
      <c r="B267" s="144"/>
      <c r="C267" s="144"/>
      <c r="D267" s="144"/>
      <c r="E267" s="144"/>
      <c r="F267" s="144"/>
      <c r="G267" s="144"/>
      <c r="H267" s="144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A268" s="143"/>
      <c r="B268" s="144"/>
      <c r="C268" s="144"/>
      <c r="D268" s="144"/>
      <c r="E268" s="144"/>
      <c r="F268" s="144"/>
      <c r="G268" s="144"/>
      <c r="H268" s="144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A269" s="143"/>
      <c r="B269" s="144"/>
      <c r="C269" s="144"/>
      <c r="D269" s="144"/>
      <c r="E269" s="144"/>
      <c r="F269" s="144"/>
      <c r="G269" s="144"/>
      <c r="H269" s="144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A270" s="143"/>
      <c r="B270" s="144"/>
      <c r="C270" s="144"/>
      <c r="D270" s="144"/>
      <c r="E270" s="144"/>
      <c r="F270" s="144"/>
      <c r="G270" s="144"/>
      <c r="H270" s="144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A271" s="143"/>
      <c r="B271" s="144"/>
      <c r="C271" s="144"/>
      <c r="D271" s="144"/>
      <c r="E271" s="144"/>
      <c r="F271" s="144"/>
      <c r="G271" s="144"/>
      <c r="H271" s="144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A272" s="143"/>
      <c r="B272" s="144"/>
      <c r="C272" s="144"/>
      <c r="D272" s="144"/>
      <c r="E272" s="144"/>
      <c r="F272" s="144"/>
      <c r="G272" s="144"/>
      <c r="H272" s="144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1:35">
      <c r="A273" s="143"/>
      <c r="B273" s="144"/>
      <c r="C273" s="144"/>
      <c r="D273" s="144"/>
      <c r="E273" s="144"/>
      <c r="F273" s="144"/>
      <c r="G273" s="144"/>
      <c r="H273" s="144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1:35">
      <c r="A274" s="143"/>
      <c r="B274" s="144"/>
      <c r="C274" s="144"/>
      <c r="D274" s="144"/>
      <c r="E274" s="144"/>
      <c r="F274" s="144"/>
      <c r="G274" s="144"/>
      <c r="H274" s="144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1:35">
      <c r="A275" s="143"/>
      <c r="B275" s="144"/>
      <c r="C275" s="144"/>
      <c r="D275" s="144"/>
      <c r="E275" s="144"/>
      <c r="F275" s="144"/>
      <c r="G275" s="144"/>
      <c r="H275" s="144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1:35">
      <c r="A276" s="143"/>
      <c r="B276" s="144"/>
      <c r="C276" s="144"/>
      <c r="D276" s="144"/>
      <c r="E276" s="144"/>
      <c r="F276" s="144"/>
      <c r="G276" s="144"/>
      <c r="H276" s="144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1:35">
      <c r="A277" s="143"/>
      <c r="B277" s="144"/>
      <c r="C277" s="144"/>
      <c r="D277" s="144"/>
      <c r="E277" s="144"/>
      <c r="F277" s="144"/>
      <c r="G277" s="144"/>
      <c r="H277" s="144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1:35">
      <c r="A278" s="143"/>
      <c r="B278" s="144"/>
      <c r="C278" s="144"/>
      <c r="D278" s="144"/>
      <c r="E278" s="144"/>
      <c r="F278" s="144"/>
      <c r="G278" s="144"/>
      <c r="H278" s="144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1:35">
      <c r="A279" s="143"/>
      <c r="B279" s="144"/>
      <c r="C279" s="144"/>
      <c r="D279" s="144"/>
      <c r="E279" s="144"/>
      <c r="F279" s="144"/>
      <c r="G279" s="144"/>
      <c r="H279" s="144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1:35">
      <c r="A280" s="143"/>
      <c r="B280" s="144"/>
      <c r="C280" s="144"/>
      <c r="D280" s="144"/>
      <c r="E280" s="144"/>
      <c r="F280" s="144"/>
      <c r="G280" s="144"/>
      <c r="H280" s="144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1:35">
      <c r="A281" s="143"/>
      <c r="B281" s="144"/>
      <c r="C281" s="144"/>
      <c r="D281" s="144"/>
      <c r="E281" s="144"/>
      <c r="F281" s="144"/>
      <c r="G281" s="144"/>
      <c r="H281" s="144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1:35">
      <c r="A282" s="143"/>
      <c r="B282" s="144"/>
      <c r="C282" s="144"/>
      <c r="D282" s="144"/>
      <c r="E282" s="144"/>
      <c r="F282" s="144"/>
      <c r="G282" s="144"/>
      <c r="H282" s="144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1:35">
      <c r="A283" s="143"/>
      <c r="B283" s="144"/>
      <c r="C283" s="144"/>
      <c r="D283" s="144"/>
      <c r="E283" s="144"/>
      <c r="F283" s="144"/>
      <c r="G283" s="144"/>
      <c r="H283" s="144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1:35">
      <c r="A284" s="143"/>
      <c r="B284" s="144"/>
      <c r="C284" s="144"/>
      <c r="D284" s="144"/>
      <c r="E284" s="144"/>
      <c r="F284" s="144"/>
      <c r="G284" s="144"/>
      <c r="H284" s="144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1:35">
      <c r="A285" s="143"/>
      <c r="B285" s="144"/>
      <c r="C285" s="144"/>
      <c r="D285" s="144"/>
      <c r="E285" s="144"/>
      <c r="F285" s="144"/>
      <c r="G285" s="144"/>
      <c r="H285" s="144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1:35">
      <c r="A286" s="143"/>
      <c r="B286" s="144"/>
      <c r="C286" s="144"/>
      <c r="D286" s="144"/>
      <c r="E286" s="144"/>
      <c r="F286" s="144"/>
      <c r="G286" s="144"/>
      <c r="H286" s="144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1:35">
      <c r="A287" s="143"/>
      <c r="B287" s="144"/>
      <c r="C287" s="144"/>
      <c r="D287" s="144"/>
      <c r="E287" s="144"/>
      <c r="F287" s="144"/>
      <c r="G287" s="144"/>
      <c r="H287" s="144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1:35">
      <c r="A288" s="143"/>
      <c r="B288" s="144"/>
      <c r="C288" s="144"/>
      <c r="D288" s="144"/>
      <c r="E288" s="144"/>
      <c r="F288" s="144"/>
      <c r="G288" s="144"/>
      <c r="H288" s="144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1:35">
      <c r="A289" s="143"/>
      <c r="B289" s="144"/>
      <c r="C289" s="144"/>
      <c r="D289" s="144"/>
      <c r="E289" s="144"/>
      <c r="F289" s="144"/>
      <c r="G289" s="144"/>
      <c r="H289" s="144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1:35">
      <c r="A290" s="143"/>
      <c r="B290" s="144"/>
      <c r="C290" s="144"/>
      <c r="D290" s="144"/>
      <c r="E290" s="144"/>
      <c r="F290" s="144"/>
      <c r="G290" s="144"/>
      <c r="H290" s="144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1:35">
      <c r="A291" s="143"/>
      <c r="B291" s="144"/>
      <c r="C291" s="144"/>
      <c r="D291" s="144"/>
      <c r="E291" s="144"/>
      <c r="F291" s="144"/>
      <c r="G291" s="144"/>
      <c r="H291" s="144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1:35">
      <c r="A292" s="143"/>
      <c r="B292" s="144"/>
      <c r="C292" s="144"/>
      <c r="D292" s="144"/>
      <c r="E292" s="144"/>
      <c r="F292" s="144"/>
      <c r="G292" s="144"/>
      <c r="H292" s="144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1:35">
      <c r="A293" s="143"/>
      <c r="B293" s="144"/>
      <c r="C293" s="144"/>
      <c r="D293" s="144"/>
      <c r="E293" s="144"/>
      <c r="F293" s="144"/>
      <c r="G293" s="144"/>
      <c r="H293" s="144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1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1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1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1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1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1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1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1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1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1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1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  <row r="1152" spans="9:35">
      <c r="I1152" s="50"/>
      <c r="J1152" s="50"/>
      <c r="K1152" s="50"/>
      <c r="L1152" s="50"/>
      <c r="M1152" s="50"/>
      <c r="N1152" s="50"/>
      <c r="O1152" s="50"/>
      <c r="P1152" s="50"/>
      <c r="Q1152" s="50"/>
      <c r="R1152" s="50"/>
      <c r="S1152" s="50"/>
      <c r="T1152" s="50"/>
      <c r="U1152" s="50"/>
      <c r="V1152" s="50"/>
      <c r="W1152" s="50"/>
      <c r="X1152" s="50"/>
      <c r="Y1152" s="50"/>
      <c r="Z1152" s="50"/>
      <c r="AA1152" s="50"/>
      <c r="AB1152" s="50"/>
      <c r="AC1152" s="50"/>
      <c r="AD1152" s="50"/>
      <c r="AE1152" s="50"/>
      <c r="AF1152" s="50"/>
      <c r="AG1152" s="50"/>
      <c r="AH1152" s="50"/>
      <c r="AI1152" s="50"/>
    </row>
    <row r="1153" spans="9:35">
      <c r="I1153" s="50"/>
      <c r="J1153" s="50"/>
      <c r="K1153" s="50"/>
      <c r="L1153" s="50"/>
      <c r="M1153" s="50"/>
      <c r="N1153" s="50"/>
      <c r="O1153" s="50"/>
      <c r="P1153" s="50"/>
      <c r="Q1153" s="50"/>
      <c r="R1153" s="50"/>
      <c r="S1153" s="50"/>
      <c r="T1153" s="50"/>
      <c r="U1153" s="50"/>
      <c r="V1153" s="50"/>
      <c r="W1153" s="50"/>
      <c r="X1153" s="50"/>
      <c r="Y1153" s="50"/>
      <c r="Z1153" s="50"/>
      <c r="AA1153" s="50"/>
      <c r="AB1153" s="50"/>
      <c r="AC1153" s="50"/>
      <c r="AD1153" s="50"/>
      <c r="AE1153" s="50"/>
      <c r="AF1153" s="50"/>
      <c r="AG1153" s="50"/>
      <c r="AH1153" s="50"/>
      <c r="AI1153" s="50"/>
    </row>
    <row r="1154" spans="9:35">
      <c r="I1154" s="50"/>
      <c r="J1154" s="50"/>
      <c r="K1154" s="50"/>
      <c r="L1154" s="50"/>
      <c r="M1154" s="50"/>
      <c r="N1154" s="50"/>
      <c r="O1154" s="50"/>
      <c r="P1154" s="50"/>
      <c r="Q1154" s="50"/>
      <c r="R1154" s="50"/>
      <c r="S1154" s="50"/>
      <c r="T1154" s="50"/>
      <c r="U1154" s="50"/>
      <c r="V1154" s="50"/>
      <c r="W1154" s="50"/>
      <c r="X1154" s="50"/>
      <c r="Y1154" s="50"/>
      <c r="Z1154" s="50"/>
      <c r="AA1154" s="50"/>
      <c r="AB1154" s="50"/>
      <c r="AC1154" s="50"/>
      <c r="AD1154" s="50"/>
      <c r="AE1154" s="50"/>
      <c r="AF1154" s="50"/>
      <c r="AG1154" s="50"/>
      <c r="AH1154" s="50"/>
      <c r="AI1154" s="50"/>
    </row>
    <row r="1155" spans="9:35">
      <c r="I1155" s="50"/>
      <c r="J1155" s="50"/>
      <c r="K1155" s="50"/>
      <c r="L1155" s="50"/>
      <c r="M1155" s="50"/>
      <c r="N1155" s="50"/>
      <c r="O1155" s="50"/>
      <c r="P1155" s="50"/>
      <c r="Q1155" s="50"/>
      <c r="R1155" s="50"/>
      <c r="S1155" s="50"/>
      <c r="T1155" s="50"/>
      <c r="U1155" s="50"/>
      <c r="V1155" s="50"/>
      <c r="W1155" s="50"/>
      <c r="X1155" s="50"/>
      <c r="Y1155" s="50"/>
      <c r="Z1155" s="50"/>
      <c r="AA1155" s="50"/>
      <c r="AB1155" s="50"/>
      <c r="AC1155" s="50"/>
      <c r="AD1155" s="50"/>
      <c r="AE1155" s="50"/>
      <c r="AF1155" s="50"/>
      <c r="AG1155" s="50"/>
      <c r="AH1155" s="50"/>
      <c r="AI1155" s="50"/>
    </row>
    <row r="1156" spans="9:35">
      <c r="I1156" s="50"/>
      <c r="J1156" s="50"/>
      <c r="K1156" s="50"/>
      <c r="L1156" s="50"/>
      <c r="M1156" s="50"/>
      <c r="N1156" s="50"/>
      <c r="O1156" s="50"/>
      <c r="P1156" s="50"/>
      <c r="Q1156" s="50"/>
      <c r="R1156" s="50"/>
      <c r="S1156" s="50"/>
      <c r="T1156" s="50"/>
      <c r="U1156" s="50"/>
      <c r="V1156" s="50"/>
      <c r="W1156" s="50"/>
      <c r="X1156" s="50"/>
      <c r="Y1156" s="50"/>
      <c r="Z1156" s="50"/>
      <c r="AA1156" s="50"/>
      <c r="AB1156" s="50"/>
      <c r="AC1156" s="50"/>
      <c r="AD1156" s="50"/>
      <c r="AE1156" s="50"/>
      <c r="AF1156" s="50"/>
      <c r="AG1156" s="50"/>
      <c r="AH1156" s="50"/>
      <c r="AI1156" s="50"/>
    </row>
    <row r="1157" spans="9:35">
      <c r="I1157" s="50"/>
      <c r="J1157" s="50"/>
      <c r="K1157" s="50"/>
      <c r="L1157" s="50"/>
      <c r="M1157" s="50"/>
      <c r="N1157" s="50"/>
      <c r="O1157" s="50"/>
      <c r="P1157" s="50"/>
      <c r="Q1157" s="50"/>
      <c r="R1157" s="50"/>
      <c r="S1157" s="50"/>
      <c r="T1157" s="50"/>
      <c r="U1157" s="50"/>
      <c r="V1157" s="50"/>
      <c r="W1157" s="50"/>
      <c r="X1157" s="50"/>
      <c r="Y1157" s="50"/>
      <c r="Z1157" s="50"/>
      <c r="AA1157" s="50"/>
      <c r="AB1157" s="50"/>
      <c r="AC1157" s="50"/>
      <c r="AD1157" s="50"/>
      <c r="AE1157" s="50"/>
      <c r="AF1157" s="50"/>
      <c r="AG1157" s="50"/>
      <c r="AH1157" s="50"/>
      <c r="AI1157" s="50"/>
    </row>
    <row r="1158" spans="9:35">
      <c r="I1158" s="50"/>
      <c r="J1158" s="50"/>
      <c r="K1158" s="50"/>
      <c r="L1158" s="50"/>
      <c r="M1158" s="50"/>
      <c r="N1158" s="50"/>
      <c r="O1158" s="50"/>
      <c r="P1158" s="50"/>
      <c r="Q1158" s="50"/>
      <c r="R1158" s="50"/>
      <c r="S1158" s="50"/>
      <c r="T1158" s="50"/>
      <c r="U1158" s="50"/>
      <c r="V1158" s="50"/>
      <c r="W1158" s="50"/>
      <c r="X1158" s="50"/>
      <c r="Y1158" s="50"/>
      <c r="Z1158" s="50"/>
      <c r="AA1158" s="50"/>
      <c r="AB1158" s="50"/>
      <c r="AC1158" s="50"/>
      <c r="AD1158" s="50"/>
      <c r="AE1158" s="50"/>
      <c r="AF1158" s="50"/>
      <c r="AG1158" s="50"/>
      <c r="AH1158" s="50"/>
      <c r="AI1158" s="50"/>
    </row>
    <row r="1159" spans="9:35">
      <c r="I1159" s="50"/>
      <c r="J1159" s="50"/>
      <c r="K1159" s="50"/>
      <c r="L1159" s="50"/>
      <c r="M1159" s="50"/>
      <c r="N1159" s="50"/>
      <c r="O1159" s="50"/>
      <c r="P1159" s="50"/>
      <c r="Q1159" s="50"/>
      <c r="R1159" s="50"/>
      <c r="S1159" s="50"/>
      <c r="T1159" s="50"/>
      <c r="U1159" s="50"/>
      <c r="V1159" s="50"/>
      <c r="W1159" s="50"/>
      <c r="X1159" s="50"/>
      <c r="Y1159" s="50"/>
      <c r="Z1159" s="50"/>
      <c r="AA1159" s="50"/>
      <c r="AB1159" s="50"/>
      <c r="AC1159" s="50"/>
      <c r="AD1159" s="50"/>
      <c r="AE1159" s="50"/>
      <c r="AF1159" s="50"/>
      <c r="AG1159" s="50"/>
      <c r="AH1159" s="50"/>
      <c r="AI1159" s="50"/>
    </row>
    <row r="1160" spans="9:35">
      <c r="I1160" s="50"/>
      <c r="J1160" s="50"/>
      <c r="K1160" s="50"/>
      <c r="L1160" s="50"/>
      <c r="M1160" s="50"/>
      <c r="N1160" s="50"/>
      <c r="O1160" s="50"/>
      <c r="P1160" s="50"/>
      <c r="Q1160" s="50"/>
      <c r="R1160" s="50"/>
      <c r="S1160" s="50"/>
      <c r="T1160" s="50"/>
      <c r="U1160" s="50"/>
      <c r="V1160" s="50"/>
      <c r="W1160" s="50"/>
      <c r="X1160" s="50"/>
      <c r="Y1160" s="50"/>
      <c r="Z1160" s="50"/>
      <c r="AA1160" s="50"/>
      <c r="AB1160" s="50"/>
      <c r="AC1160" s="50"/>
      <c r="AD1160" s="50"/>
      <c r="AE1160" s="50"/>
      <c r="AF1160" s="50"/>
      <c r="AG1160" s="50"/>
      <c r="AH1160" s="50"/>
      <c r="AI1160" s="50"/>
    </row>
    <row r="1161" spans="9:35">
      <c r="I1161" s="50"/>
      <c r="J1161" s="50"/>
      <c r="K1161" s="50"/>
      <c r="L1161" s="50"/>
      <c r="M1161" s="50"/>
      <c r="N1161" s="50"/>
      <c r="O1161" s="50"/>
      <c r="P1161" s="50"/>
      <c r="Q1161" s="50"/>
      <c r="R1161" s="50"/>
      <c r="S1161" s="50"/>
      <c r="T1161" s="50"/>
      <c r="U1161" s="50"/>
      <c r="V1161" s="50"/>
      <c r="W1161" s="50"/>
      <c r="X1161" s="50"/>
      <c r="Y1161" s="50"/>
      <c r="Z1161" s="50"/>
      <c r="AA1161" s="50"/>
      <c r="AB1161" s="50"/>
      <c r="AC1161" s="50"/>
      <c r="AD1161" s="50"/>
      <c r="AE1161" s="50"/>
      <c r="AF1161" s="50"/>
      <c r="AG1161" s="50"/>
      <c r="AH1161" s="50"/>
      <c r="AI1161" s="50"/>
    </row>
    <row r="1162" spans="9:35">
      <c r="I1162" s="50"/>
      <c r="J1162" s="50"/>
      <c r="K1162" s="50"/>
      <c r="L1162" s="50"/>
      <c r="M1162" s="50"/>
      <c r="N1162" s="50"/>
      <c r="O1162" s="50"/>
      <c r="P1162" s="50"/>
      <c r="Q1162" s="50"/>
      <c r="R1162" s="50"/>
      <c r="S1162" s="50"/>
      <c r="T1162" s="50"/>
      <c r="U1162" s="50"/>
      <c r="V1162" s="50"/>
      <c r="W1162" s="50"/>
      <c r="X1162" s="50"/>
      <c r="Y1162" s="50"/>
      <c r="Z1162" s="50"/>
      <c r="AA1162" s="50"/>
      <c r="AB1162" s="50"/>
      <c r="AC1162" s="50"/>
      <c r="AD1162" s="50"/>
      <c r="AE1162" s="50"/>
      <c r="AF1162" s="50"/>
      <c r="AG1162" s="50"/>
      <c r="AH1162" s="50"/>
      <c r="AI1162" s="50"/>
    </row>
    <row r="1163" spans="9:35">
      <c r="I1163" s="50"/>
      <c r="J1163" s="50"/>
      <c r="K1163" s="50"/>
      <c r="L1163" s="50"/>
      <c r="M1163" s="50"/>
      <c r="N1163" s="50"/>
      <c r="O1163" s="50"/>
      <c r="P1163" s="50"/>
      <c r="Q1163" s="50"/>
      <c r="R1163" s="50"/>
      <c r="S1163" s="50"/>
      <c r="T1163" s="50"/>
      <c r="U1163" s="50"/>
      <c r="V1163" s="50"/>
      <c r="W1163" s="50"/>
      <c r="X1163" s="50"/>
      <c r="Y1163" s="50"/>
      <c r="Z1163" s="50"/>
      <c r="AA1163" s="50"/>
      <c r="AB1163" s="50"/>
      <c r="AC1163" s="50"/>
      <c r="AD1163" s="50"/>
      <c r="AE1163" s="50"/>
      <c r="AF1163" s="50"/>
      <c r="AG1163" s="50"/>
      <c r="AH1163" s="50"/>
      <c r="AI1163" s="50"/>
    </row>
    <row r="1164" spans="9:35">
      <c r="I1164" s="50"/>
      <c r="J1164" s="50"/>
      <c r="K1164" s="50"/>
      <c r="L1164" s="50"/>
      <c r="M1164" s="50"/>
      <c r="N1164" s="50"/>
      <c r="O1164" s="50"/>
      <c r="P1164" s="50"/>
      <c r="Q1164" s="50"/>
      <c r="R1164" s="50"/>
      <c r="S1164" s="50"/>
      <c r="T1164" s="50"/>
      <c r="U1164" s="50"/>
      <c r="V1164" s="50"/>
      <c r="W1164" s="50"/>
      <c r="X1164" s="50"/>
      <c r="Y1164" s="50"/>
      <c r="Z1164" s="50"/>
      <c r="AA1164" s="50"/>
      <c r="AB1164" s="50"/>
      <c r="AC1164" s="50"/>
      <c r="AD1164" s="50"/>
      <c r="AE1164" s="50"/>
      <c r="AF1164" s="50"/>
      <c r="AG1164" s="50"/>
      <c r="AH1164" s="50"/>
      <c r="AI1164" s="50"/>
    </row>
    <row r="1165" spans="9:35">
      <c r="I1165" s="50"/>
      <c r="J1165" s="50"/>
      <c r="K1165" s="50"/>
      <c r="L1165" s="50"/>
      <c r="M1165" s="50"/>
      <c r="N1165" s="50"/>
      <c r="O1165" s="50"/>
      <c r="P1165" s="50"/>
      <c r="Q1165" s="50"/>
      <c r="R1165" s="50"/>
      <c r="S1165" s="50"/>
      <c r="T1165" s="50"/>
      <c r="U1165" s="50"/>
      <c r="V1165" s="50"/>
      <c r="W1165" s="50"/>
      <c r="X1165" s="50"/>
      <c r="Y1165" s="50"/>
      <c r="Z1165" s="50"/>
      <c r="AA1165" s="50"/>
      <c r="AB1165" s="50"/>
      <c r="AC1165" s="50"/>
      <c r="AD1165" s="50"/>
      <c r="AE1165" s="50"/>
      <c r="AF1165" s="50"/>
      <c r="AG1165" s="50"/>
      <c r="AH1165" s="50"/>
      <c r="AI1165" s="50"/>
    </row>
    <row r="1166" spans="9:35">
      <c r="I1166" s="50"/>
      <c r="J1166" s="50"/>
      <c r="K1166" s="50"/>
      <c r="L1166" s="50"/>
      <c r="M1166" s="50"/>
      <c r="N1166" s="50"/>
      <c r="O1166" s="50"/>
      <c r="P1166" s="50"/>
      <c r="Q1166" s="50"/>
      <c r="R1166" s="50"/>
      <c r="S1166" s="50"/>
      <c r="T1166" s="50"/>
      <c r="U1166" s="50"/>
      <c r="V1166" s="50"/>
      <c r="W1166" s="50"/>
      <c r="X1166" s="50"/>
      <c r="Y1166" s="50"/>
      <c r="Z1166" s="50"/>
      <c r="AA1166" s="50"/>
      <c r="AB1166" s="50"/>
      <c r="AC1166" s="50"/>
      <c r="AD1166" s="50"/>
      <c r="AE1166" s="50"/>
      <c r="AF1166" s="50"/>
      <c r="AG1166" s="50"/>
      <c r="AH1166" s="50"/>
      <c r="AI1166" s="50"/>
    </row>
    <row r="1167" spans="9:35">
      <c r="I1167" s="50"/>
      <c r="J1167" s="50"/>
      <c r="K1167" s="50"/>
      <c r="L1167" s="50"/>
      <c r="M1167" s="50"/>
      <c r="N1167" s="50"/>
      <c r="O1167" s="50"/>
      <c r="P1167" s="50"/>
      <c r="Q1167" s="50"/>
      <c r="R1167" s="50"/>
      <c r="S1167" s="50"/>
      <c r="T1167" s="50"/>
      <c r="U1167" s="50"/>
      <c r="V1167" s="50"/>
      <c r="W1167" s="50"/>
      <c r="X1167" s="50"/>
      <c r="Y1167" s="50"/>
      <c r="Z1167" s="50"/>
      <c r="AA1167" s="50"/>
      <c r="AB1167" s="50"/>
      <c r="AC1167" s="50"/>
      <c r="AD1167" s="50"/>
      <c r="AE1167" s="50"/>
      <c r="AF1167" s="50"/>
      <c r="AG1167" s="50"/>
      <c r="AH1167" s="50"/>
      <c r="AI1167" s="50"/>
    </row>
    <row r="1168" spans="9:35">
      <c r="I1168" s="50"/>
      <c r="J1168" s="50"/>
      <c r="K1168" s="50"/>
      <c r="L1168" s="50"/>
      <c r="M1168" s="50"/>
      <c r="N1168" s="50"/>
      <c r="O1168" s="50"/>
      <c r="P1168" s="50"/>
      <c r="Q1168" s="50"/>
      <c r="R1168" s="50"/>
      <c r="S1168" s="50"/>
      <c r="T1168" s="50"/>
      <c r="U1168" s="50"/>
      <c r="V1168" s="50"/>
      <c r="W1168" s="50"/>
      <c r="X1168" s="50"/>
      <c r="Y1168" s="50"/>
      <c r="Z1168" s="50"/>
      <c r="AA1168" s="50"/>
      <c r="AB1168" s="50"/>
      <c r="AC1168" s="50"/>
      <c r="AD1168" s="50"/>
      <c r="AE1168" s="50"/>
      <c r="AF1168" s="50"/>
      <c r="AG1168" s="50"/>
      <c r="AH1168" s="50"/>
      <c r="AI1168" s="50"/>
    </row>
    <row r="1169" spans="9:35">
      <c r="I1169" s="50"/>
      <c r="J1169" s="50"/>
      <c r="K1169" s="50"/>
      <c r="L1169" s="50"/>
      <c r="M1169" s="50"/>
      <c r="N1169" s="50"/>
      <c r="O1169" s="50"/>
      <c r="P1169" s="50"/>
      <c r="Q1169" s="50"/>
      <c r="R1169" s="50"/>
      <c r="S1169" s="50"/>
      <c r="T1169" s="50"/>
      <c r="U1169" s="50"/>
      <c r="V1169" s="50"/>
      <c r="W1169" s="50"/>
      <c r="X1169" s="50"/>
      <c r="Y1169" s="50"/>
      <c r="Z1169" s="50"/>
      <c r="AA1169" s="50"/>
      <c r="AB1169" s="50"/>
      <c r="AC1169" s="50"/>
      <c r="AD1169" s="50"/>
      <c r="AE1169" s="50"/>
      <c r="AF1169" s="50"/>
      <c r="AG1169" s="50"/>
      <c r="AH1169" s="50"/>
      <c r="AI1169" s="50"/>
    </row>
    <row r="1170" spans="9:35">
      <c r="I1170" s="50"/>
      <c r="J1170" s="50"/>
      <c r="K1170" s="50"/>
      <c r="L1170" s="50"/>
      <c r="M1170" s="50"/>
      <c r="N1170" s="50"/>
      <c r="O1170" s="50"/>
      <c r="P1170" s="50"/>
      <c r="Q1170" s="50"/>
      <c r="R1170" s="50"/>
      <c r="S1170" s="50"/>
      <c r="T1170" s="50"/>
      <c r="U1170" s="50"/>
      <c r="V1170" s="50"/>
      <c r="W1170" s="50"/>
      <c r="X1170" s="50"/>
      <c r="Y1170" s="50"/>
      <c r="Z1170" s="50"/>
      <c r="AA1170" s="50"/>
      <c r="AB1170" s="50"/>
      <c r="AC1170" s="50"/>
      <c r="AD1170" s="50"/>
      <c r="AE1170" s="50"/>
      <c r="AF1170" s="50"/>
      <c r="AG1170" s="50"/>
      <c r="AH1170" s="50"/>
      <c r="AI1170" s="50"/>
    </row>
    <row r="1171" spans="9:35">
      <c r="I1171" s="50"/>
      <c r="J1171" s="50"/>
      <c r="K1171" s="50"/>
      <c r="L1171" s="50"/>
      <c r="M1171" s="50"/>
      <c r="N1171" s="50"/>
      <c r="O1171" s="50"/>
      <c r="P1171" s="50"/>
      <c r="Q1171" s="50"/>
      <c r="R1171" s="50"/>
      <c r="S1171" s="50"/>
      <c r="T1171" s="50"/>
      <c r="U1171" s="50"/>
      <c r="V1171" s="50"/>
      <c r="W1171" s="50"/>
      <c r="X1171" s="50"/>
      <c r="Y1171" s="50"/>
      <c r="Z1171" s="50"/>
      <c r="AA1171" s="50"/>
      <c r="AB1171" s="50"/>
      <c r="AC1171" s="50"/>
      <c r="AD1171" s="50"/>
      <c r="AE1171" s="50"/>
      <c r="AF1171" s="50"/>
      <c r="AG1171" s="50"/>
      <c r="AH1171" s="50"/>
      <c r="AI1171" s="50"/>
    </row>
    <row r="1172" spans="9:35">
      <c r="I1172" s="50"/>
      <c r="J1172" s="50"/>
      <c r="K1172" s="50"/>
      <c r="L1172" s="50"/>
      <c r="M1172" s="50"/>
      <c r="N1172" s="50"/>
      <c r="O1172" s="50"/>
      <c r="P1172" s="50"/>
      <c r="Q1172" s="50"/>
      <c r="R1172" s="50"/>
      <c r="S1172" s="50"/>
      <c r="T1172" s="50"/>
      <c r="U1172" s="50"/>
      <c r="V1172" s="50"/>
      <c r="W1172" s="50"/>
      <c r="X1172" s="50"/>
      <c r="Y1172" s="50"/>
      <c r="Z1172" s="50"/>
      <c r="AA1172" s="50"/>
      <c r="AB1172" s="50"/>
      <c r="AC1172" s="50"/>
      <c r="AD1172" s="50"/>
      <c r="AE1172" s="50"/>
      <c r="AF1172" s="50"/>
      <c r="AG1172" s="50"/>
      <c r="AH1172" s="50"/>
      <c r="AI1172" s="50"/>
    </row>
    <row r="1173" spans="9:35">
      <c r="I1173" s="50"/>
      <c r="J1173" s="50"/>
      <c r="K1173" s="50"/>
      <c r="L1173" s="50"/>
      <c r="M1173" s="50"/>
      <c r="N1173" s="50"/>
      <c r="O1173" s="50"/>
      <c r="P1173" s="50"/>
      <c r="Q1173" s="50"/>
      <c r="R1173" s="50"/>
      <c r="S1173" s="50"/>
      <c r="T1173" s="50"/>
      <c r="U1173" s="50"/>
      <c r="V1173" s="50"/>
      <c r="W1173" s="50"/>
      <c r="X1173" s="50"/>
      <c r="Y1173" s="50"/>
      <c r="Z1173" s="50"/>
      <c r="AA1173" s="50"/>
      <c r="AB1173" s="50"/>
      <c r="AC1173" s="50"/>
      <c r="AD1173" s="50"/>
      <c r="AE1173" s="50"/>
      <c r="AF1173" s="50"/>
      <c r="AG1173" s="50"/>
      <c r="AH1173" s="50"/>
      <c r="AI1173" s="50"/>
    </row>
    <row r="1174" spans="9:35">
      <c r="I1174" s="50"/>
      <c r="J1174" s="50"/>
      <c r="K1174" s="50"/>
      <c r="L1174" s="50"/>
      <c r="M1174" s="50"/>
      <c r="N1174" s="50"/>
      <c r="O1174" s="50"/>
      <c r="P1174" s="50"/>
      <c r="Q1174" s="50"/>
      <c r="R1174" s="50"/>
      <c r="S1174" s="50"/>
      <c r="T1174" s="50"/>
      <c r="U1174" s="50"/>
      <c r="V1174" s="50"/>
      <c r="W1174" s="50"/>
      <c r="X1174" s="50"/>
      <c r="Y1174" s="50"/>
      <c r="Z1174" s="50"/>
      <c r="AA1174" s="50"/>
      <c r="AB1174" s="50"/>
      <c r="AC1174" s="50"/>
      <c r="AD1174" s="50"/>
      <c r="AE1174" s="50"/>
      <c r="AF1174" s="50"/>
      <c r="AG1174" s="50"/>
      <c r="AH1174" s="50"/>
      <c r="AI1174" s="50"/>
    </row>
    <row r="1175" spans="9:35">
      <c r="I1175" s="50"/>
      <c r="J1175" s="50"/>
      <c r="K1175" s="50"/>
      <c r="L1175" s="50"/>
      <c r="M1175" s="50"/>
      <c r="N1175" s="50"/>
      <c r="O1175" s="50"/>
      <c r="P1175" s="50"/>
      <c r="Q1175" s="50"/>
      <c r="R1175" s="50"/>
      <c r="S1175" s="50"/>
      <c r="T1175" s="50"/>
      <c r="U1175" s="50"/>
      <c r="V1175" s="50"/>
      <c r="W1175" s="50"/>
      <c r="X1175" s="50"/>
      <c r="Y1175" s="50"/>
      <c r="Z1175" s="50"/>
      <c r="AA1175" s="50"/>
      <c r="AB1175" s="50"/>
      <c r="AC1175" s="50"/>
      <c r="AD1175" s="50"/>
      <c r="AE1175" s="50"/>
      <c r="AF1175" s="50"/>
      <c r="AG1175" s="50"/>
      <c r="AH1175" s="50"/>
      <c r="AI1175" s="50"/>
    </row>
    <row r="1176" spans="9:35">
      <c r="I1176" s="50"/>
      <c r="J1176" s="50"/>
      <c r="K1176" s="50"/>
      <c r="L1176" s="50"/>
      <c r="M1176" s="50"/>
      <c r="N1176" s="50"/>
      <c r="O1176" s="50"/>
      <c r="P1176" s="50"/>
      <c r="Q1176" s="50"/>
      <c r="R1176" s="50"/>
      <c r="S1176" s="50"/>
      <c r="T1176" s="50"/>
      <c r="U1176" s="50"/>
      <c r="V1176" s="50"/>
      <c r="W1176" s="50"/>
      <c r="X1176" s="50"/>
      <c r="Y1176" s="50"/>
      <c r="Z1176" s="50"/>
      <c r="AA1176" s="50"/>
      <c r="AB1176" s="50"/>
      <c r="AC1176" s="50"/>
      <c r="AD1176" s="50"/>
      <c r="AE1176" s="50"/>
      <c r="AF1176" s="50"/>
      <c r="AG1176" s="50"/>
      <c r="AH1176" s="50"/>
      <c r="AI1176" s="50"/>
    </row>
    <row r="1177" spans="9:35">
      <c r="I1177" s="50"/>
      <c r="J1177" s="50"/>
      <c r="K1177" s="50"/>
      <c r="L1177" s="50"/>
      <c r="M1177" s="50"/>
      <c r="N1177" s="50"/>
      <c r="O1177" s="50"/>
      <c r="P1177" s="50"/>
      <c r="Q1177" s="50"/>
      <c r="R1177" s="50"/>
      <c r="S1177" s="50"/>
      <c r="T1177" s="50"/>
      <c r="U1177" s="50"/>
      <c r="V1177" s="50"/>
      <c r="W1177" s="50"/>
      <c r="X1177" s="50"/>
      <c r="Y1177" s="50"/>
      <c r="Z1177" s="50"/>
      <c r="AA1177" s="50"/>
      <c r="AB1177" s="50"/>
      <c r="AC1177" s="50"/>
      <c r="AD1177" s="50"/>
      <c r="AE1177" s="50"/>
      <c r="AF1177" s="50"/>
      <c r="AG1177" s="50"/>
      <c r="AH1177" s="50"/>
      <c r="AI1177" s="50"/>
    </row>
    <row r="1178" spans="9:35">
      <c r="I1178" s="50"/>
      <c r="J1178" s="50"/>
      <c r="K1178" s="50"/>
      <c r="L1178" s="50"/>
      <c r="M1178" s="50"/>
      <c r="N1178" s="50"/>
      <c r="O1178" s="50"/>
      <c r="P1178" s="50"/>
      <c r="Q1178" s="50"/>
      <c r="R1178" s="50"/>
      <c r="S1178" s="50"/>
      <c r="T1178" s="50"/>
      <c r="U1178" s="50"/>
      <c r="V1178" s="50"/>
      <c r="W1178" s="50"/>
      <c r="X1178" s="50"/>
      <c r="Y1178" s="50"/>
      <c r="Z1178" s="50"/>
      <c r="AA1178" s="50"/>
      <c r="AB1178" s="50"/>
      <c r="AC1178" s="50"/>
      <c r="AD1178" s="50"/>
      <c r="AE1178" s="50"/>
      <c r="AF1178" s="50"/>
      <c r="AG1178" s="50"/>
      <c r="AH1178" s="50"/>
      <c r="AI1178" s="50"/>
    </row>
    <row r="1179" spans="9:35">
      <c r="I1179" s="50"/>
      <c r="J1179" s="50"/>
      <c r="K1179" s="50"/>
      <c r="L1179" s="50"/>
      <c r="M1179" s="50"/>
      <c r="N1179" s="50"/>
      <c r="O1179" s="50"/>
      <c r="P1179" s="50"/>
      <c r="Q1179" s="50"/>
      <c r="R1179" s="50"/>
      <c r="S1179" s="50"/>
      <c r="T1179" s="50"/>
      <c r="U1179" s="50"/>
      <c r="V1179" s="50"/>
      <c r="W1179" s="50"/>
      <c r="X1179" s="50"/>
      <c r="Y1179" s="50"/>
      <c r="Z1179" s="50"/>
      <c r="AA1179" s="50"/>
      <c r="AB1179" s="50"/>
      <c r="AC1179" s="50"/>
      <c r="AD1179" s="50"/>
      <c r="AE1179" s="50"/>
      <c r="AF1179" s="50"/>
      <c r="AG1179" s="50"/>
      <c r="AH1179" s="50"/>
      <c r="AI1179" s="50"/>
    </row>
    <row r="1180" spans="9:35">
      <c r="I1180" s="50"/>
      <c r="J1180" s="50"/>
      <c r="K1180" s="50"/>
      <c r="L1180" s="50"/>
      <c r="M1180" s="50"/>
      <c r="N1180" s="50"/>
      <c r="O1180" s="50"/>
      <c r="P1180" s="50"/>
      <c r="Q1180" s="50"/>
      <c r="R1180" s="50"/>
      <c r="S1180" s="50"/>
      <c r="T1180" s="50"/>
      <c r="U1180" s="50"/>
      <c r="V1180" s="50"/>
      <c r="W1180" s="50"/>
      <c r="X1180" s="50"/>
      <c r="Y1180" s="50"/>
      <c r="Z1180" s="50"/>
      <c r="AA1180" s="50"/>
      <c r="AB1180" s="50"/>
      <c r="AC1180" s="50"/>
      <c r="AD1180" s="50"/>
      <c r="AE1180" s="50"/>
      <c r="AF1180" s="50"/>
      <c r="AG1180" s="50"/>
      <c r="AH1180" s="50"/>
      <c r="AI1180" s="50"/>
    </row>
    <row r="1181" spans="9:35">
      <c r="I1181" s="50"/>
      <c r="J1181" s="50"/>
      <c r="K1181" s="50"/>
      <c r="L1181" s="50"/>
      <c r="M1181" s="50"/>
      <c r="N1181" s="50"/>
      <c r="O1181" s="50"/>
      <c r="P1181" s="50"/>
      <c r="Q1181" s="50"/>
      <c r="R1181" s="50"/>
      <c r="S1181" s="50"/>
      <c r="T1181" s="50"/>
      <c r="U1181" s="50"/>
      <c r="V1181" s="50"/>
      <c r="W1181" s="50"/>
      <c r="X1181" s="50"/>
      <c r="Y1181" s="50"/>
      <c r="Z1181" s="50"/>
      <c r="AA1181" s="50"/>
      <c r="AB1181" s="50"/>
      <c r="AC1181" s="50"/>
      <c r="AD1181" s="50"/>
      <c r="AE1181" s="50"/>
      <c r="AF1181" s="50"/>
      <c r="AG1181" s="50"/>
      <c r="AH1181" s="50"/>
      <c r="AI1181" s="50"/>
    </row>
    <row r="1182" spans="9:35">
      <c r="I1182" s="50"/>
      <c r="J1182" s="50"/>
      <c r="K1182" s="50"/>
      <c r="L1182" s="50"/>
      <c r="M1182" s="50"/>
      <c r="N1182" s="50"/>
      <c r="O1182" s="50"/>
      <c r="P1182" s="50"/>
      <c r="Q1182" s="50"/>
      <c r="R1182" s="50"/>
      <c r="S1182" s="50"/>
      <c r="T1182" s="50"/>
      <c r="U1182" s="50"/>
      <c r="V1182" s="50"/>
      <c r="W1182" s="50"/>
      <c r="X1182" s="50"/>
      <c r="Y1182" s="50"/>
      <c r="Z1182" s="50"/>
      <c r="AA1182" s="50"/>
      <c r="AB1182" s="50"/>
      <c r="AC1182" s="50"/>
      <c r="AD1182" s="50"/>
      <c r="AE1182" s="50"/>
      <c r="AF1182" s="50"/>
      <c r="AG1182" s="50"/>
      <c r="AH1182" s="50"/>
      <c r="AI1182" s="50"/>
    </row>
    <row r="1183" spans="9:35">
      <c r="I1183" s="50"/>
      <c r="J1183" s="50"/>
      <c r="K1183" s="50"/>
      <c r="L1183" s="50"/>
      <c r="M1183" s="50"/>
      <c r="N1183" s="50"/>
      <c r="O1183" s="50"/>
      <c r="P1183" s="50"/>
      <c r="Q1183" s="50"/>
      <c r="R1183" s="50"/>
      <c r="S1183" s="50"/>
      <c r="T1183" s="50"/>
      <c r="U1183" s="50"/>
      <c r="V1183" s="50"/>
      <c r="W1183" s="50"/>
      <c r="X1183" s="50"/>
      <c r="Y1183" s="50"/>
      <c r="Z1183" s="50"/>
      <c r="AA1183" s="50"/>
      <c r="AB1183" s="50"/>
      <c r="AC1183" s="50"/>
      <c r="AD1183" s="50"/>
      <c r="AE1183" s="50"/>
      <c r="AF1183" s="50"/>
      <c r="AG1183" s="50"/>
      <c r="AH1183" s="50"/>
      <c r="AI1183" s="50"/>
    </row>
    <row r="1184" spans="9:35">
      <c r="I1184" s="50"/>
      <c r="J1184" s="50"/>
      <c r="K1184" s="50"/>
      <c r="L1184" s="50"/>
      <c r="M1184" s="50"/>
      <c r="N1184" s="50"/>
      <c r="O1184" s="50"/>
      <c r="P1184" s="50"/>
      <c r="Q1184" s="50"/>
      <c r="R1184" s="50"/>
      <c r="S1184" s="50"/>
      <c r="T1184" s="50"/>
      <c r="U1184" s="50"/>
      <c r="V1184" s="50"/>
      <c r="W1184" s="50"/>
      <c r="X1184" s="50"/>
      <c r="Y1184" s="50"/>
      <c r="Z1184" s="50"/>
      <c r="AA1184" s="50"/>
      <c r="AB1184" s="50"/>
      <c r="AC1184" s="50"/>
      <c r="AD1184" s="50"/>
      <c r="AE1184" s="50"/>
      <c r="AF1184" s="50"/>
      <c r="AG1184" s="50"/>
      <c r="AH1184" s="50"/>
      <c r="AI1184" s="50"/>
    </row>
    <row r="1185" spans="9:35">
      <c r="I1185" s="50"/>
      <c r="J1185" s="50"/>
      <c r="K1185" s="50"/>
      <c r="L1185" s="50"/>
      <c r="M1185" s="50"/>
      <c r="N1185" s="50"/>
      <c r="O1185" s="50"/>
      <c r="P1185" s="50"/>
      <c r="Q1185" s="50"/>
      <c r="R1185" s="50"/>
      <c r="S1185" s="50"/>
      <c r="T1185" s="50"/>
      <c r="U1185" s="50"/>
      <c r="V1185" s="50"/>
      <c r="W1185" s="50"/>
      <c r="X1185" s="50"/>
      <c r="Y1185" s="50"/>
      <c r="Z1185" s="50"/>
      <c r="AA1185" s="50"/>
      <c r="AB1185" s="50"/>
      <c r="AC1185" s="50"/>
      <c r="AD1185" s="50"/>
      <c r="AE1185" s="50"/>
      <c r="AF1185" s="50"/>
      <c r="AG1185" s="50"/>
      <c r="AH1185" s="50"/>
      <c r="AI1185" s="50"/>
    </row>
    <row r="1186" spans="9:35">
      <c r="I1186" s="50"/>
      <c r="J1186" s="50"/>
      <c r="K1186" s="50"/>
      <c r="L1186" s="50"/>
      <c r="M1186" s="50"/>
      <c r="N1186" s="50"/>
      <c r="O1186" s="50"/>
      <c r="P1186" s="50"/>
      <c r="Q1186" s="50"/>
      <c r="R1186" s="50"/>
      <c r="S1186" s="50"/>
      <c r="T1186" s="50"/>
      <c r="U1186" s="50"/>
      <c r="V1186" s="50"/>
      <c r="W1186" s="50"/>
      <c r="X1186" s="50"/>
      <c r="Y1186" s="50"/>
      <c r="Z1186" s="50"/>
      <c r="AA1186" s="50"/>
      <c r="AB1186" s="50"/>
      <c r="AC1186" s="50"/>
      <c r="AD1186" s="50"/>
      <c r="AE1186" s="50"/>
      <c r="AF1186" s="50"/>
      <c r="AG1186" s="50"/>
      <c r="AH1186" s="50"/>
      <c r="AI1186" s="50"/>
    </row>
    <row r="1187" spans="9:35">
      <c r="I1187" s="50"/>
      <c r="J1187" s="50"/>
      <c r="K1187" s="50"/>
      <c r="L1187" s="50"/>
      <c r="M1187" s="50"/>
      <c r="N1187" s="50"/>
      <c r="O1187" s="50"/>
      <c r="P1187" s="50"/>
      <c r="Q1187" s="50"/>
      <c r="R1187" s="50"/>
      <c r="S1187" s="50"/>
      <c r="T1187" s="50"/>
      <c r="U1187" s="50"/>
      <c r="V1187" s="50"/>
      <c r="W1187" s="50"/>
      <c r="X1187" s="50"/>
      <c r="Y1187" s="50"/>
      <c r="Z1187" s="50"/>
      <c r="AA1187" s="50"/>
      <c r="AB1187" s="50"/>
      <c r="AC1187" s="50"/>
      <c r="AD1187" s="50"/>
      <c r="AE1187" s="50"/>
      <c r="AF1187" s="50"/>
      <c r="AG1187" s="50"/>
      <c r="AH1187" s="50"/>
      <c r="AI1187" s="50"/>
    </row>
    <row r="1188" spans="9:35">
      <c r="I1188" s="50"/>
      <c r="J1188" s="50"/>
      <c r="K1188" s="50"/>
      <c r="L1188" s="50"/>
      <c r="M1188" s="50"/>
      <c r="N1188" s="50"/>
      <c r="O1188" s="50"/>
      <c r="P1188" s="50"/>
      <c r="Q1188" s="50"/>
      <c r="R1188" s="50"/>
      <c r="S1188" s="50"/>
      <c r="T1188" s="50"/>
      <c r="U1188" s="50"/>
      <c r="V1188" s="50"/>
      <c r="W1188" s="50"/>
      <c r="X1188" s="50"/>
      <c r="Y1188" s="50"/>
      <c r="Z1188" s="50"/>
      <c r="AA1188" s="50"/>
      <c r="AB1188" s="50"/>
      <c r="AC1188" s="50"/>
      <c r="AD1188" s="50"/>
      <c r="AE1188" s="50"/>
      <c r="AF1188" s="50"/>
      <c r="AG1188" s="50"/>
      <c r="AH1188" s="50"/>
      <c r="AI1188" s="50"/>
    </row>
    <row r="1189" spans="9:35">
      <c r="I1189" s="50"/>
      <c r="J1189" s="50"/>
      <c r="K1189" s="50"/>
      <c r="L1189" s="50"/>
      <c r="M1189" s="50"/>
      <c r="N1189" s="50"/>
      <c r="O1189" s="50"/>
      <c r="P1189" s="50"/>
      <c r="Q1189" s="50"/>
      <c r="R1189" s="50"/>
      <c r="S1189" s="50"/>
      <c r="T1189" s="50"/>
      <c r="U1189" s="50"/>
      <c r="V1189" s="50"/>
      <c r="W1189" s="50"/>
      <c r="X1189" s="50"/>
      <c r="Y1189" s="50"/>
      <c r="Z1189" s="50"/>
      <c r="AA1189" s="50"/>
      <c r="AB1189" s="50"/>
      <c r="AC1189" s="50"/>
      <c r="AD1189" s="50"/>
      <c r="AE1189" s="50"/>
      <c r="AF1189" s="50"/>
      <c r="AG1189" s="50"/>
      <c r="AH1189" s="50"/>
      <c r="AI1189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15"/>
  <sheetViews>
    <sheetView zoomScale="80" zoomScaleNormal="80" workbookViewId="0">
      <selection activeCell="O17" sqref="O17"/>
    </sheetView>
  </sheetViews>
  <sheetFormatPr defaultRowHeight="12.75"/>
  <cols>
    <col min="1" max="1" width="4.42578125" style="119" customWidth="1"/>
    <col min="2" max="2" width="10.28515625" style="119" customWidth="1"/>
    <col min="3" max="3" width="10.28515625" style="119" hidden="1" customWidth="1"/>
    <col min="4" max="4" width="24.5703125" style="119" customWidth="1"/>
    <col min="5" max="5" width="8" style="119" customWidth="1"/>
    <col min="6" max="6" width="12.85546875" style="158" customWidth="1"/>
    <col min="7" max="7" width="9.5703125" style="158" customWidth="1"/>
    <col min="8" max="8" width="9.140625" style="158" customWidth="1"/>
    <col min="9" max="9" width="10.42578125" style="158" customWidth="1"/>
    <col min="10" max="10" width="9.140625" style="148" customWidth="1"/>
    <col min="11" max="11" width="12.140625" style="148" customWidth="1"/>
    <col min="12" max="12" width="9.85546875" style="158" customWidth="1"/>
    <col min="13" max="13" width="13" style="158" customWidth="1"/>
    <col min="14" max="14" width="12.28515625" style="158" customWidth="1"/>
    <col min="15" max="15" width="12.7109375" style="119" customWidth="1"/>
    <col min="16" max="16" width="13.140625" style="148" customWidth="1"/>
    <col min="17" max="17" width="9.5703125" style="119" customWidth="1"/>
    <col min="18" max="18" width="10.140625" style="119" customWidth="1"/>
    <col min="19" max="19" width="9.140625" style="158" hidden="1" customWidth="1"/>
    <col min="20" max="23" width="9.140625" style="119" customWidth="1"/>
    <col min="24" max="25" width="9.140625" style="119"/>
    <col min="26" max="32" width="9.140625" style="119" customWidth="1"/>
    <col min="33" max="16384" width="9.140625" style="119"/>
  </cols>
  <sheetData>
    <row r="1" spans="1:27">
      <c r="A1" s="1"/>
      <c r="B1" s="1"/>
      <c r="C1" s="1"/>
      <c r="D1" s="1"/>
      <c r="E1" s="1"/>
      <c r="F1" s="49"/>
      <c r="G1" s="49"/>
      <c r="H1" s="49"/>
      <c r="I1" s="49"/>
      <c r="J1" s="9"/>
      <c r="K1" s="9"/>
      <c r="L1" s="49"/>
      <c r="M1" s="49"/>
      <c r="N1" s="49"/>
      <c r="O1" s="1"/>
      <c r="P1" s="9"/>
      <c r="R1" s="1"/>
      <c r="S1" s="49"/>
      <c r="T1" s="18"/>
      <c r="U1" s="18"/>
      <c r="V1" s="18"/>
      <c r="W1" s="18"/>
      <c r="X1" s="18"/>
      <c r="Y1" s="18"/>
      <c r="Z1" s="18"/>
      <c r="AA1" s="18"/>
    </row>
    <row r="2" spans="1:27" ht="12" customHeight="1">
      <c r="A2" s="79"/>
      <c r="B2" s="79"/>
      <c r="C2" s="79"/>
      <c r="D2" s="79"/>
      <c r="E2" s="79"/>
      <c r="F2" s="170"/>
      <c r="G2" s="170"/>
      <c r="H2" s="170"/>
      <c r="I2" s="170"/>
      <c r="J2" s="79"/>
      <c r="K2" s="79"/>
      <c r="L2" s="170"/>
      <c r="M2" s="170"/>
      <c r="N2" s="170"/>
      <c r="O2" s="79"/>
      <c r="P2" s="9"/>
      <c r="R2" s="1"/>
      <c r="S2" s="49"/>
      <c r="T2" s="18"/>
      <c r="U2" s="18"/>
      <c r="V2" s="18"/>
      <c r="W2" s="18"/>
      <c r="X2" s="18"/>
      <c r="Y2" s="18"/>
      <c r="Z2" s="18"/>
      <c r="AA2" s="18"/>
    </row>
    <row r="3" spans="1:27">
      <c r="A3" s="79"/>
      <c r="B3" s="80"/>
      <c r="C3" s="80"/>
      <c r="D3" s="80"/>
      <c r="E3" s="80"/>
      <c r="F3" s="80"/>
      <c r="G3" s="80"/>
      <c r="H3" s="80"/>
      <c r="I3" s="80"/>
      <c r="J3" s="81"/>
      <c r="K3" s="82"/>
      <c r="L3" s="171"/>
      <c r="M3" s="170"/>
      <c r="N3" s="170"/>
      <c r="O3" s="79"/>
      <c r="P3" s="9"/>
      <c r="R3" s="1"/>
      <c r="S3" s="49"/>
      <c r="T3" s="18"/>
      <c r="U3" s="18"/>
      <c r="V3" s="18"/>
      <c r="W3" s="18"/>
      <c r="X3" s="18"/>
      <c r="Y3" s="18"/>
      <c r="Z3" s="18"/>
      <c r="AA3" s="18"/>
    </row>
    <row r="4" spans="1:27">
      <c r="A4" s="79"/>
      <c r="B4" s="80"/>
      <c r="C4" s="80"/>
      <c r="D4" s="80"/>
      <c r="E4" s="80"/>
      <c r="F4" s="80"/>
      <c r="G4" s="80"/>
      <c r="H4" s="80"/>
      <c r="I4" s="83"/>
      <c r="J4" s="81"/>
      <c r="K4" s="82"/>
      <c r="L4" s="171"/>
      <c r="M4" s="170"/>
      <c r="N4" s="170"/>
      <c r="O4" s="79"/>
      <c r="P4" s="9"/>
      <c r="R4" s="1"/>
      <c r="S4" s="49"/>
      <c r="T4" s="18"/>
      <c r="U4" s="18"/>
      <c r="V4" s="18"/>
      <c r="W4" s="18"/>
      <c r="X4" s="18"/>
      <c r="Y4" s="18"/>
      <c r="Z4" s="18"/>
      <c r="AA4" s="18"/>
    </row>
    <row r="5" spans="1:27" ht="25.5">
      <c r="A5" s="18"/>
      <c r="B5" s="18"/>
      <c r="C5" s="18"/>
      <c r="D5" s="18"/>
      <c r="E5" s="18"/>
      <c r="F5" s="89"/>
      <c r="G5" s="89"/>
      <c r="H5" s="89"/>
      <c r="I5" s="89"/>
      <c r="J5" s="147"/>
      <c r="L5" s="89"/>
      <c r="N5" s="172" t="s">
        <v>237</v>
      </c>
      <c r="O5" s="18"/>
      <c r="P5" s="9"/>
      <c r="R5" s="1"/>
      <c r="S5" s="49"/>
      <c r="T5" s="18"/>
      <c r="U5" s="18"/>
      <c r="V5" s="18"/>
      <c r="W5" s="18"/>
      <c r="X5" s="18"/>
      <c r="Y5" s="18"/>
      <c r="Z5" s="18"/>
      <c r="AA5" s="18"/>
    </row>
    <row r="6" spans="1:27" ht="20.25">
      <c r="A6" s="84" t="s">
        <v>3020</v>
      </c>
      <c r="D6" s="18"/>
      <c r="E6" s="18"/>
      <c r="F6" s="89"/>
      <c r="G6" s="89"/>
      <c r="H6" s="89"/>
      <c r="I6" s="89"/>
      <c r="J6" s="147"/>
      <c r="K6" s="147"/>
      <c r="L6" s="89"/>
      <c r="M6" s="89"/>
      <c r="N6" s="173"/>
      <c r="O6" s="18"/>
      <c r="P6" s="9"/>
      <c r="R6" s="1"/>
      <c r="S6" s="49"/>
      <c r="T6" s="18"/>
      <c r="U6" s="18"/>
      <c r="V6" s="18"/>
      <c r="W6" s="18"/>
      <c r="X6" s="18"/>
      <c r="Y6" s="18"/>
      <c r="Z6" s="18"/>
      <c r="AA6" s="18"/>
    </row>
    <row r="7" spans="1:27">
      <c r="A7" s="18"/>
      <c r="B7" s="18"/>
      <c r="C7" s="18"/>
      <c r="D7" s="18"/>
      <c r="E7" s="18"/>
      <c r="F7" s="89"/>
      <c r="G7" s="89"/>
      <c r="H7" s="89"/>
      <c r="I7" s="89"/>
      <c r="J7" s="147"/>
      <c r="K7" s="147"/>
      <c r="L7" s="89"/>
      <c r="M7" s="89"/>
      <c r="N7" s="174">
        <f>Main!B10</f>
        <v>43129</v>
      </c>
      <c r="O7" s="18"/>
      <c r="P7" s="9"/>
      <c r="R7" s="1"/>
      <c r="S7" s="89"/>
      <c r="T7" s="18"/>
      <c r="U7" s="18"/>
      <c r="V7" s="18"/>
      <c r="W7" s="18"/>
      <c r="X7" s="18"/>
      <c r="Y7" s="18"/>
      <c r="Z7" s="18"/>
    </row>
    <row r="8" spans="1:27" ht="15">
      <c r="B8" s="106" t="s">
        <v>385</v>
      </c>
      <c r="C8" s="106"/>
      <c r="D8" s="106"/>
      <c r="E8" s="106"/>
      <c r="F8" s="89"/>
      <c r="G8" s="89"/>
      <c r="H8" s="89"/>
      <c r="I8" s="89"/>
      <c r="J8" s="147"/>
      <c r="K8" s="147"/>
      <c r="L8" s="89"/>
      <c r="M8" s="89"/>
      <c r="N8" s="89"/>
      <c r="O8" s="18"/>
      <c r="P8" s="9"/>
      <c r="R8" s="1"/>
      <c r="S8" s="49"/>
      <c r="T8" s="18"/>
      <c r="U8" s="18"/>
      <c r="V8" s="18"/>
      <c r="W8" s="18"/>
      <c r="X8" s="18"/>
      <c r="Y8" s="18"/>
      <c r="Z8" s="18"/>
      <c r="AA8" s="18"/>
    </row>
    <row r="9" spans="1:27" ht="38.25">
      <c r="A9" s="165" t="s">
        <v>13</v>
      </c>
      <c r="B9" s="85" t="s">
        <v>218</v>
      </c>
      <c r="C9" s="85"/>
      <c r="D9" s="86" t="s">
        <v>259</v>
      </c>
      <c r="E9" s="85" t="s">
        <v>260</v>
      </c>
      <c r="F9" s="85" t="s">
        <v>261</v>
      </c>
      <c r="G9" s="85" t="s">
        <v>346</v>
      </c>
      <c r="H9" s="85" t="s">
        <v>263</v>
      </c>
      <c r="I9" s="85" t="s">
        <v>264</v>
      </c>
      <c r="J9" s="541" t="s">
        <v>265</v>
      </c>
      <c r="K9" s="542"/>
      <c r="L9" s="85" t="s">
        <v>266</v>
      </c>
      <c r="M9" s="85" t="s">
        <v>267</v>
      </c>
      <c r="N9" s="85" t="s">
        <v>268</v>
      </c>
      <c r="O9" s="86" t="s">
        <v>269</v>
      </c>
      <c r="P9" s="85" t="s">
        <v>395</v>
      </c>
      <c r="R9" s="18"/>
      <c r="S9" s="89"/>
      <c r="T9" s="18"/>
      <c r="U9" s="18"/>
      <c r="V9" s="18"/>
      <c r="W9" s="18"/>
      <c r="X9" s="18"/>
      <c r="Y9" s="18"/>
    </row>
    <row r="10" spans="1:27" s="148" customFormat="1">
      <c r="A10" s="424">
        <v>1</v>
      </c>
      <c r="B10" s="429">
        <v>43076</v>
      </c>
      <c r="C10" s="429"/>
      <c r="D10" s="430" t="s">
        <v>99</v>
      </c>
      <c r="E10" s="426" t="s">
        <v>2965</v>
      </c>
      <c r="F10" s="426">
        <v>260</v>
      </c>
      <c r="G10" s="424">
        <v>232</v>
      </c>
      <c r="H10" s="424">
        <v>276.75</v>
      </c>
      <c r="I10" s="426">
        <v>300</v>
      </c>
      <c r="J10" s="499" t="s">
        <v>3204</v>
      </c>
      <c r="K10" s="499"/>
      <c r="L10" s="448">
        <f t="shared" ref="L10" si="0">H10-F10</f>
        <v>16.75</v>
      </c>
      <c r="M10" s="449">
        <f t="shared" ref="M10" si="1">L10/F10</f>
        <v>6.4423076923076916E-2</v>
      </c>
      <c r="N10" s="450" t="s">
        <v>272</v>
      </c>
      <c r="O10" s="451">
        <v>43124</v>
      </c>
      <c r="P10" s="451"/>
      <c r="R10" s="204"/>
      <c r="S10" s="208" t="s">
        <v>2485</v>
      </c>
      <c r="T10" s="206"/>
      <c r="U10" s="206"/>
      <c r="V10" s="206"/>
      <c r="W10" s="206"/>
      <c r="X10" s="206"/>
      <c r="Y10" s="206"/>
      <c r="Z10" s="206"/>
    </row>
    <row r="11" spans="1:27" s="148" customFormat="1" ht="15" customHeight="1">
      <c r="A11" s="424">
        <v>2</v>
      </c>
      <c r="B11" s="429">
        <v>43039</v>
      </c>
      <c r="C11" s="429"/>
      <c r="D11" s="430" t="s">
        <v>138</v>
      </c>
      <c r="E11" s="426" t="s">
        <v>2438</v>
      </c>
      <c r="F11" s="426">
        <v>306.5</v>
      </c>
      <c r="G11" s="424">
        <v>336</v>
      </c>
      <c r="H11" s="424">
        <v>296</v>
      </c>
      <c r="I11" s="426">
        <v>240</v>
      </c>
      <c r="J11" s="499" t="s">
        <v>3137</v>
      </c>
      <c r="K11" s="499"/>
      <c r="L11" s="448">
        <f>F11-H11</f>
        <v>10.5</v>
      </c>
      <c r="M11" s="449">
        <f>L11/F11</f>
        <v>3.4257748776508973E-2</v>
      </c>
      <c r="N11" s="450" t="s">
        <v>272</v>
      </c>
      <c r="O11" s="451">
        <v>43116</v>
      </c>
      <c r="P11" s="451"/>
      <c r="R11" s="204"/>
      <c r="S11" s="208" t="s">
        <v>2499</v>
      </c>
      <c r="T11" s="206"/>
      <c r="Z11" s="206"/>
    </row>
    <row r="12" spans="1:27" s="148" customFormat="1">
      <c r="A12" s="434">
        <v>3</v>
      </c>
      <c r="B12" s="435">
        <v>43042</v>
      </c>
      <c r="C12" s="435"/>
      <c r="D12" s="436" t="s">
        <v>43</v>
      </c>
      <c r="E12" s="434" t="s">
        <v>2438</v>
      </c>
      <c r="F12" s="434">
        <v>545</v>
      </c>
      <c r="G12" s="434">
        <v>595</v>
      </c>
      <c r="H12" s="437">
        <v>607.5</v>
      </c>
      <c r="I12" s="438">
        <v>445</v>
      </c>
      <c r="J12" s="501" t="s">
        <v>3175</v>
      </c>
      <c r="K12" s="501"/>
      <c r="L12" s="439">
        <f>F12-H12</f>
        <v>-62.5</v>
      </c>
      <c r="M12" s="440">
        <f>L12/F12</f>
        <v>-0.11467889908256881</v>
      </c>
      <c r="N12" s="441" t="s">
        <v>2205</v>
      </c>
      <c r="O12" s="442">
        <v>43122</v>
      </c>
      <c r="P12" s="443"/>
      <c r="R12" s="204"/>
      <c r="S12" s="208" t="s">
        <v>2499</v>
      </c>
      <c r="T12" s="206"/>
      <c r="Z12" s="206"/>
    </row>
    <row r="13" spans="1:27" s="148" customFormat="1">
      <c r="A13" s="424">
        <v>4</v>
      </c>
      <c r="B13" s="429">
        <v>43045</v>
      </c>
      <c r="C13" s="429"/>
      <c r="D13" s="430" t="s">
        <v>107</v>
      </c>
      <c r="E13" s="426" t="s">
        <v>270</v>
      </c>
      <c r="F13" s="426">
        <v>1010</v>
      </c>
      <c r="G13" s="424">
        <v>968</v>
      </c>
      <c r="H13" s="424">
        <f>(1024+1041)/2</f>
        <v>1032.5</v>
      </c>
      <c r="I13" s="426" t="s">
        <v>2859</v>
      </c>
      <c r="J13" s="499" t="s">
        <v>3044</v>
      </c>
      <c r="K13" s="499"/>
      <c r="L13" s="448">
        <f t="shared" ref="L13:L14" si="2">H13-F13</f>
        <v>22.5</v>
      </c>
      <c r="M13" s="449">
        <f t="shared" ref="M13:M14" si="3">L13/F13</f>
        <v>2.2277227722772276E-2</v>
      </c>
      <c r="N13" s="450" t="s">
        <v>272</v>
      </c>
      <c r="O13" s="451">
        <v>43112</v>
      </c>
      <c r="P13" s="451"/>
      <c r="R13" s="204"/>
      <c r="S13" s="208" t="s">
        <v>2485</v>
      </c>
      <c r="T13" s="206"/>
      <c r="Z13" s="206"/>
    </row>
    <row r="14" spans="1:27" s="148" customFormat="1">
      <c r="A14" s="424">
        <v>5</v>
      </c>
      <c r="B14" s="429">
        <v>43054</v>
      </c>
      <c r="C14" s="429"/>
      <c r="D14" s="430" t="s">
        <v>1048</v>
      </c>
      <c r="E14" s="426" t="s">
        <v>270</v>
      </c>
      <c r="F14" s="426">
        <v>54.7</v>
      </c>
      <c r="G14" s="424">
        <v>50</v>
      </c>
      <c r="H14" s="424">
        <v>57.1</v>
      </c>
      <c r="I14" s="426">
        <v>62.7</v>
      </c>
      <c r="J14" s="499" t="s">
        <v>3050</v>
      </c>
      <c r="K14" s="499"/>
      <c r="L14" s="448">
        <f t="shared" si="2"/>
        <v>2.3999999999999986</v>
      </c>
      <c r="M14" s="449">
        <f t="shared" si="3"/>
        <v>4.3875685557586808E-2</v>
      </c>
      <c r="N14" s="450" t="s">
        <v>272</v>
      </c>
      <c r="O14" s="451">
        <v>42740</v>
      </c>
      <c r="P14" s="451"/>
      <c r="R14" s="204"/>
      <c r="S14" s="208" t="s">
        <v>2499</v>
      </c>
      <c r="T14" s="206"/>
      <c r="Z14" s="206"/>
    </row>
    <row r="15" spans="1:27" s="148" customFormat="1">
      <c r="A15" s="434">
        <v>6</v>
      </c>
      <c r="B15" s="435">
        <v>43076</v>
      </c>
      <c r="C15" s="435"/>
      <c r="D15" s="436" t="s">
        <v>45</v>
      </c>
      <c r="E15" s="434" t="s">
        <v>270</v>
      </c>
      <c r="F15" s="434">
        <v>167.5</v>
      </c>
      <c r="G15" s="434">
        <v>159</v>
      </c>
      <c r="H15" s="437">
        <f>(173+158.5)/2</f>
        <v>165.75</v>
      </c>
      <c r="I15" s="438" t="s">
        <v>2964</v>
      </c>
      <c r="J15" s="501" t="s">
        <v>3030</v>
      </c>
      <c r="K15" s="501"/>
      <c r="L15" s="439">
        <f t="shared" ref="L15" si="4">H15-F15</f>
        <v>-1.75</v>
      </c>
      <c r="M15" s="440">
        <f t="shared" ref="M15" si="5">L15/F15</f>
        <v>-1.0447761194029851E-2</v>
      </c>
      <c r="N15" s="441" t="s">
        <v>2205</v>
      </c>
      <c r="O15" s="442">
        <v>43103</v>
      </c>
      <c r="P15" s="443"/>
      <c r="R15" s="204"/>
      <c r="S15" s="208" t="s">
        <v>2485</v>
      </c>
      <c r="T15" s="206"/>
      <c r="Z15" s="206"/>
    </row>
    <row r="16" spans="1:27" s="148" customFormat="1" ht="15" customHeight="1">
      <c r="A16" s="434">
        <v>7</v>
      </c>
      <c r="B16" s="435">
        <v>43083</v>
      </c>
      <c r="C16" s="435"/>
      <c r="D16" s="436" t="s">
        <v>2201</v>
      </c>
      <c r="E16" s="434" t="s">
        <v>270</v>
      </c>
      <c r="F16" s="434">
        <v>1110</v>
      </c>
      <c r="G16" s="434">
        <v>1060</v>
      </c>
      <c r="H16" s="437">
        <v>1056</v>
      </c>
      <c r="I16" s="438" t="s">
        <v>2972</v>
      </c>
      <c r="J16" s="501" t="s">
        <v>3143</v>
      </c>
      <c r="K16" s="501"/>
      <c r="L16" s="439">
        <f t="shared" ref="L16" si="6">H16-F16</f>
        <v>-54</v>
      </c>
      <c r="M16" s="440">
        <f t="shared" ref="M16" si="7">L16/F16</f>
        <v>-4.8648648648648651E-2</v>
      </c>
      <c r="N16" s="441" t="s">
        <v>2205</v>
      </c>
      <c r="O16" s="442">
        <v>43118</v>
      </c>
      <c r="P16" s="443"/>
      <c r="R16" s="204"/>
      <c r="S16" s="208" t="s">
        <v>2485</v>
      </c>
      <c r="T16" s="206"/>
      <c r="Z16" s="206"/>
    </row>
    <row r="17" spans="1:26" s="148" customFormat="1" ht="15" customHeight="1">
      <c r="A17" s="424">
        <v>8</v>
      </c>
      <c r="B17" s="429">
        <v>43088</v>
      </c>
      <c r="C17" s="429"/>
      <c r="D17" s="430" t="s">
        <v>378</v>
      </c>
      <c r="E17" s="426" t="s">
        <v>270</v>
      </c>
      <c r="F17" s="426">
        <v>195.5</v>
      </c>
      <c r="G17" s="424">
        <v>188</v>
      </c>
      <c r="H17" s="424">
        <v>202</v>
      </c>
      <c r="I17" s="426">
        <v>210</v>
      </c>
      <c r="J17" s="499" t="s">
        <v>3019</v>
      </c>
      <c r="K17" s="499"/>
      <c r="L17" s="448">
        <f t="shared" ref="L17" si="8">H17-F17</f>
        <v>6.5</v>
      </c>
      <c r="M17" s="449">
        <f t="shared" ref="M17" si="9">L17/F17</f>
        <v>3.3248081841432228E-2</v>
      </c>
      <c r="N17" s="450" t="s">
        <v>272</v>
      </c>
      <c r="O17" s="451">
        <v>42736</v>
      </c>
      <c r="P17" s="451"/>
      <c r="R17" s="204"/>
      <c r="S17" s="208" t="s">
        <v>2485</v>
      </c>
      <c r="T17" s="206"/>
      <c r="Z17" s="206"/>
    </row>
    <row r="18" spans="1:26" s="148" customFormat="1" ht="15" customHeight="1">
      <c r="A18" s="424">
        <v>9</v>
      </c>
      <c r="B18" s="429">
        <v>43090</v>
      </c>
      <c r="C18" s="429"/>
      <c r="D18" s="430" t="s">
        <v>44</v>
      </c>
      <c r="E18" s="426" t="s">
        <v>2438</v>
      </c>
      <c r="F18" s="426">
        <v>3301</v>
      </c>
      <c r="G18" s="424">
        <v>3401</v>
      </c>
      <c r="H18" s="424">
        <v>3205</v>
      </c>
      <c r="I18" s="426">
        <v>3101</v>
      </c>
      <c r="J18" s="499" t="s">
        <v>3081</v>
      </c>
      <c r="K18" s="499"/>
      <c r="L18" s="448">
        <f>F18-H18</f>
        <v>96</v>
      </c>
      <c r="M18" s="449">
        <f>L18/F18</f>
        <v>2.908209633444411E-2</v>
      </c>
      <c r="N18" s="450" t="s">
        <v>272</v>
      </c>
      <c r="O18" s="451">
        <v>43110</v>
      </c>
      <c r="P18" s="451"/>
      <c r="R18" s="204"/>
      <c r="S18" s="208" t="s">
        <v>2499</v>
      </c>
      <c r="T18" s="206"/>
      <c r="Z18" s="206"/>
    </row>
    <row r="19" spans="1:26" s="148" customFormat="1" ht="15" customHeight="1">
      <c r="A19" s="424">
        <v>10</v>
      </c>
      <c r="B19" s="429">
        <v>43090</v>
      </c>
      <c r="C19" s="429"/>
      <c r="D19" s="430" t="s">
        <v>115</v>
      </c>
      <c r="E19" s="426" t="s">
        <v>2438</v>
      </c>
      <c r="F19" s="426">
        <v>9680</v>
      </c>
      <c r="G19" s="424">
        <v>9880</v>
      </c>
      <c r="H19" s="424">
        <f>(9530+9477)/2</f>
        <v>9503.5</v>
      </c>
      <c r="I19" s="426">
        <v>9220</v>
      </c>
      <c r="J19" s="499" t="s">
        <v>3034</v>
      </c>
      <c r="K19" s="499"/>
      <c r="L19" s="448">
        <f>F19-H19</f>
        <v>176.5</v>
      </c>
      <c r="M19" s="449">
        <v>1.8200000000000001E-2</v>
      </c>
      <c r="N19" s="450" t="s">
        <v>272</v>
      </c>
      <c r="O19" s="451">
        <v>43103</v>
      </c>
      <c r="P19" s="451"/>
      <c r="R19" s="204"/>
      <c r="S19" s="208" t="s">
        <v>2499</v>
      </c>
      <c r="T19" s="206"/>
      <c r="Z19" s="206"/>
    </row>
    <row r="20" spans="1:26" s="148" customFormat="1" ht="15" customHeight="1">
      <c r="A20" s="433">
        <v>11</v>
      </c>
      <c r="B20" s="349">
        <v>43090</v>
      </c>
      <c r="C20" s="199"/>
      <c r="D20" s="209" t="s">
        <v>113</v>
      </c>
      <c r="E20" s="207" t="s">
        <v>2438</v>
      </c>
      <c r="F20" s="214">
        <v>750</v>
      </c>
      <c r="G20" s="201">
        <v>825</v>
      </c>
      <c r="H20" s="201"/>
      <c r="I20" s="214">
        <v>600</v>
      </c>
      <c r="J20" s="550" t="s">
        <v>271</v>
      </c>
      <c r="K20" s="551"/>
      <c r="L20" s="274"/>
      <c r="M20" s="201"/>
      <c r="N20" s="201"/>
      <c r="O20" s="310"/>
      <c r="P20" s="230">
        <f>VLOOKUP(D20,Sheet2!$A$1:M2036,6,0)</f>
        <v>757.8</v>
      </c>
      <c r="R20" s="204"/>
      <c r="S20" s="208" t="s">
        <v>2499</v>
      </c>
      <c r="T20" s="206"/>
      <c r="Z20" s="206"/>
    </row>
    <row r="21" spans="1:26" s="148" customFormat="1" ht="15" customHeight="1">
      <c r="A21" s="424">
        <v>12</v>
      </c>
      <c r="B21" s="429">
        <v>43090</v>
      </c>
      <c r="C21" s="429"/>
      <c r="D21" s="430" t="s">
        <v>79</v>
      </c>
      <c r="E21" s="426" t="s">
        <v>2438</v>
      </c>
      <c r="F21" s="426">
        <v>3800</v>
      </c>
      <c r="G21" s="424">
        <v>3900</v>
      </c>
      <c r="H21" s="424">
        <v>3657.5</v>
      </c>
      <c r="I21" s="426">
        <v>3600</v>
      </c>
      <c r="J21" s="499" t="s">
        <v>3107</v>
      </c>
      <c r="K21" s="499"/>
      <c r="L21" s="448">
        <f>F21-H21</f>
        <v>142.5</v>
      </c>
      <c r="M21" s="449">
        <f>L21/F21</f>
        <v>3.7499999999999999E-2</v>
      </c>
      <c r="N21" s="450" t="s">
        <v>272</v>
      </c>
      <c r="O21" s="451">
        <v>43103</v>
      </c>
      <c r="P21" s="451"/>
      <c r="R21" s="204"/>
      <c r="S21" s="208" t="s">
        <v>2499</v>
      </c>
      <c r="T21" s="206"/>
      <c r="Z21" s="206"/>
    </row>
    <row r="22" spans="1:26" s="148" customFormat="1" ht="15" customHeight="1">
      <c r="A22" s="434">
        <v>13</v>
      </c>
      <c r="B22" s="435">
        <v>43090</v>
      </c>
      <c r="C22" s="435"/>
      <c r="D22" s="436" t="s">
        <v>111</v>
      </c>
      <c r="E22" s="434" t="s">
        <v>2438</v>
      </c>
      <c r="F22" s="434">
        <v>1260</v>
      </c>
      <c r="G22" s="434">
        <v>1310</v>
      </c>
      <c r="H22" s="437">
        <v>1325</v>
      </c>
      <c r="I22" s="438" t="s">
        <v>2992</v>
      </c>
      <c r="J22" s="501" t="s">
        <v>3062</v>
      </c>
      <c r="K22" s="501"/>
      <c r="L22" s="439">
        <f>F22-H22</f>
        <v>-65</v>
      </c>
      <c r="M22" s="440">
        <f>L22/F22</f>
        <v>-5.1587301587301584E-2</v>
      </c>
      <c r="N22" s="441" t="s">
        <v>2205</v>
      </c>
      <c r="O22" s="442">
        <v>43108</v>
      </c>
      <c r="P22" s="443"/>
      <c r="R22" s="204"/>
      <c r="S22" s="208" t="s">
        <v>2485</v>
      </c>
      <c r="T22" s="206"/>
      <c r="Z22" s="206"/>
    </row>
    <row r="23" spans="1:26" s="148" customFormat="1" ht="15" customHeight="1">
      <c r="A23" s="424">
        <v>14</v>
      </c>
      <c r="B23" s="429">
        <v>43095</v>
      </c>
      <c r="C23" s="429"/>
      <c r="D23" s="430" t="s">
        <v>81</v>
      </c>
      <c r="E23" s="426" t="s">
        <v>2438</v>
      </c>
      <c r="F23" s="426">
        <v>267.5</v>
      </c>
      <c r="G23" s="424">
        <v>280</v>
      </c>
      <c r="H23" s="424">
        <f>(259.75+256.5)/2</f>
        <v>258.125</v>
      </c>
      <c r="I23" s="426">
        <v>240</v>
      </c>
      <c r="J23" s="499" t="s">
        <v>3126</v>
      </c>
      <c r="K23" s="499"/>
      <c r="L23" s="448">
        <f>F23-H23</f>
        <v>9.375</v>
      </c>
      <c r="M23" s="449">
        <f>L23/F23</f>
        <v>3.5046728971962614E-2</v>
      </c>
      <c r="N23" s="450" t="s">
        <v>272</v>
      </c>
      <c r="O23" s="451">
        <v>43117</v>
      </c>
      <c r="P23" s="451"/>
      <c r="R23" s="204"/>
      <c r="S23" s="208" t="s">
        <v>2486</v>
      </c>
      <c r="T23" s="206"/>
      <c r="Z23" s="206"/>
    </row>
    <row r="24" spans="1:26" s="148" customFormat="1" ht="15" customHeight="1">
      <c r="A24" s="434">
        <v>15</v>
      </c>
      <c r="B24" s="435">
        <v>43096</v>
      </c>
      <c r="C24" s="435"/>
      <c r="D24" s="436" t="s">
        <v>42</v>
      </c>
      <c r="E24" s="434" t="s">
        <v>270</v>
      </c>
      <c r="F24" s="434">
        <v>690.5</v>
      </c>
      <c r="G24" s="434">
        <v>663</v>
      </c>
      <c r="H24" s="437">
        <v>660</v>
      </c>
      <c r="I24" s="438">
        <v>750</v>
      </c>
      <c r="J24" s="501" t="s">
        <v>3106</v>
      </c>
      <c r="K24" s="501"/>
      <c r="L24" s="439">
        <f t="shared" ref="L24" si="10">H24-F24</f>
        <v>-30.5</v>
      </c>
      <c r="M24" s="440">
        <f t="shared" ref="M24" si="11">L24/F24</f>
        <v>-4.4170890658942794E-2</v>
      </c>
      <c r="N24" s="441" t="s">
        <v>2205</v>
      </c>
      <c r="O24" s="442">
        <v>43115</v>
      </c>
      <c r="P24" s="443"/>
      <c r="R24" s="204"/>
      <c r="S24" s="208" t="s">
        <v>2485</v>
      </c>
      <c r="T24" s="206"/>
      <c r="Z24" s="206"/>
    </row>
    <row r="25" spans="1:26" s="148" customFormat="1" ht="15" customHeight="1">
      <c r="A25" s="434">
        <v>16</v>
      </c>
      <c r="B25" s="435">
        <v>43096</v>
      </c>
      <c r="C25" s="435"/>
      <c r="D25" s="436" t="s">
        <v>30</v>
      </c>
      <c r="E25" s="434" t="s">
        <v>2438</v>
      </c>
      <c r="F25" s="434">
        <v>1744</v>
      </c>
      <c r="G25" s="434">
        <v>1794</v>
      </c>
      <c r="H25" s="437">
        <v>1801</v>
      </c>
      <c r="I25" s="438">
        <v>1644</v>
      </c>
      <c r="J25" s="501" t="s">
        <v>3040</v>
      </c>
      <c r="K25" s="501"/>
      <c r="L25" s="439">
        <f>F25-H25</f>
        <v>-57</v>
      </c>
      <c r="M25" s="440">
        <f>L25/F25</f>
        <v>-3.2683486238532108E-2</v>
      </c>
      <c r="N25" s="441" t="s">
        <v>2205</v>
      </c>
      <c r="O25" s="442">
        <v>43104</v>
      </c>
      <c r="P25" s="443"/>
      <c r="R25" s="204"/>
      <c r="S25" s="208" t="s">
        <v>2499</v>
      </c>
      <c r="T25" s="206"/>
      <c r="Z25" s="206"/>
    </row>
    <row r="26" spans="1:26" s="148" customFormat="1" ht="15" customHeight="1">
      <c r="A26" s="424">
        <v>17</v>
      </c>
      <c r="B26" s="429">
        <v>43096</v>
      </c>
      <c r="C26" s="429"/>
      <c r="D26" s="430" t="s">
        <v>35</v>
      </c>
      <c r="E26" s="426" t="s">
        <v>2438</v>
      </c>
      <c r="F26" s="426">
        <v>273</v>
      </c>
      <c r="G26" s="424">
        <v>300</v>
      </c>
      <c r="H26" s="424">
        <v>260.5</v>
      </c>
      <c r="I26" s="426">
        <v>225</v>
      </c>
      <c r="J26" s="499" t="s">
        <v>3038</v>
      </c>
      <c r="K26" s="499"/>
      <c r="L26" s="448">
        <f>F26-H26</f>
        <v>12.5</v>
      </c>
      <c r="M26" s="449">
        <f>L26/F26</f>
        <v>4.5787545787545784E-2</v>
      </c>
      <c r="N26" s="450" t="s">
        <v>272</v>
      </c>
      <c r="O26" s="451">
        <v>43124</v>
      </c>
      <c r="P26" s="451"/>
      <c r="R26" s="204"/>
      <c r="S26" s="208" t="s">
        <v>2499</v>
      </c>
      <c r="T26" s="206"/>
      <c r="Z26" s="206"/>
    </row>
    <row r="27" spans="1:26" s="148" customFormat="1" ht="15" customHeight="1">
      <c r="A27" s="434">
        <v>18</v>
      </c>
      <c r="B27" s="435">
        <v>43096</v>
      </c>
      <c r="C27" s="435"/>
      <c r="D27" s="436" t="s">
        <v>158</v>
      </c>
      <c r="E27" s="434" t="s">
        <v>2438</v>
      </c>
      <c r="F27" s="434">
        <v>4307</v>
      </c>
      <c r="G27" s="434">
        <v>4407</v>
      </c>
      <c r="H27" s="437">
        <v>4470</v>
      </c>
      <c r="I27" s="438">
        <v>4107</v>
      </c>
      <c r="J27" s="501" t="s">
        <v>3071</v>
      </c>
      <c r="K27" s="501"/>
      <c r="L27" s="439">
        <f>F27-H27</f>
        <v>-163</v>
      </c>
      <c r="M27" s="440">
        <f>L27/F27</f>
        <v>-3.7845368005572325E-2</v>
      </c>
      <c r="N27" s="441" t="s">
        <v>2205</v>
      </c>
      <c r="O27" s="442">
        <v>43109</v>
      </c>
      <c r="P27" s="443"/>
      <c r="R27" s="204"/>
      <c r="S27" s="208" t="s">
        <v>2499</v>
      </c>
      <c r="T27" s="206"/>
      <c r="Z27" s="206"/>
    </row>
    <row r="28" spans="1:26" s="148" customFormat="1" ht="15" customHeight="1">
      <c r="A28" s="434">
        <v>19</v>
      </c>
      <c r="B28" s="435">
        <v>43096</v>
      </c>
      <c r="C28" s="435"/>
      <c r="D28" s="436" t="s">
        <v>151</v>
      </c>
      <c r="E28" s="434" t="s">
        <v>2438</v>
      </c>
      <c r="F28" s="434">
        <v>725</v>
      </c>
      <c r="G28" s="434">
        <v>775</v>
      </c>
      <c r="H28" s="437">
        <v>784.5</v>
      </c>
      <c r="I28" s="438">
        <v>625</v>
      </c>
      <c r="J28" s="501" t="s">
        <v>3105</v>
      </c>
      <c r="K28" s="501"/>
      <c r="L28" s="439">
        <f>F28-H28</f>
        <v>-59.5</v>
      </c>
      <c r="M28" s="440">
        <f>L28/F28</f>
        <v>-8.2068965517241382E-2</v>
      </c>
      <c r="N28" s="441" t="s">
        <v>2205</v>
      </c>
      <c r="O28" s="442">
        <v>43115</v>
      </c>
      <c r="P28" s="443"/>
      <c r="R28" s="204"/>
      <c r="S28" s="208" t="s">
        <v>2499</v>
      </c>
      <c r="T28" s="206"/>
      <c r="Z28" s="206"/>
    </row>
    <row r="29" spans="1:26" s="148" customFormat="1" ht="15" customHeight="1">
      <c r="A29" s="424">
        <v>20</v>
      </c>
      <c r="B29" s="429">
        <v>43096</v>
      </c>
      <c r="C29" s="429"/>
      <c r="D29" s="430" t="s">
        <v>153</v>
      </c>
      <c r="E29" s="426" t="s">
        <v>270</v>
      </c>
      <c r="F29" s="426">
        <v>501.5</v>
      </c>
      <c r="G29" s="424">
        <v>478</v>
      </c>
      <c r="H29" s="424">
        <f>(519.8+524.5)/2</f>
        <v>522.15</v>
      </c>
      <c r="I29" s="426">
        <v>545</v>
      </c>
      <c r="J29" s="499" t="s">
        <v>3029</v>
      </c>
      <c r="K29" s="499"/>
      <c r="L29" s="448">
        <f t="shared" ref="L29" si="12">H29-F29</f>
        <v>20.649999999999977</v>
      </c>
      <c r="M29" s="449">
        <f t="shared" ref="M29" si="13">L29/F29</f>
        <v>4.1176470588235252E-2</v>
      </c>
      <c r="N29" s="450" t="s">
        <v>272</v>
      </c>
      <c r="O29" s="451">
        <v>42738</v>
      </c>
      <c r="P29" s="451"/>
      <c r="R29" s="204"/>
      <c r="S29" s="208" t="s">
        <v>2487</v>
      </c>
      <c r="T29" s="206"/>
      <c r="Z29" s="206"/>
    </row>
    <row r="30" spans="1:26" s="148" customFormat="1" ht="15" customHeight="1">
      <c r="A30" s="434">
        <v>21</v>
      </c>
      <c r="B30" s="435">
        <v>43097</v>
      </c>
      <c r="C30" s="435"/>
      <c r="D30" s="436" t="s">
        <v>104</v>
      </c>
      <c r="E30" s="434" t="s">
        <v>2438</v>
      </c>
      <c r="F30" s="434">
        <v>268</v>
      </c>
      <c r="G30" s="434">
        <v>277</v>
      </c>
      <c r="H30" s="437">
        <v>279</v>
      </c>
      <c r="I30" s="438">
        <v>250</v>
      </c>
      <c r="J30" s="501" t="s">
        <v>3039</v>
      </c>
      <c r="K30" s="501"/>
      <c r="L30" s="439">
        <f>F30-H30</f>
        <v>-11</v>
      </c>
      <c r="M30" s="440">
        <f>L30/F30</f>
        <v>-4.1044776119402986E-2</v>
      </c>
      <c r="N30" s="441" t="s">
        <v>2205</v>
      </c>
      <c r="O30" s="442">
        <v>43104</v>
      </c>
      <c r="P30" s="443"/>
      <c r="R30" s="204"/>
      <c r="S30" s="208" t="s">
        <v>2485</v>
      </c>
      <c r="T30" s="206"/>
      <c r="Z30" s="206"/>
    </row>
    <row r="31" spans="1:26" s="148" customFormat="1" ht="15" customHeight="1">
      <c r="A31" s="424">
        <v>22</v>
      </c>
      <c r="B31" s="429">
        <v>43098</v>
      </c>
      <c r="C31" s="429"/>
      <c r="D31" s="430" t="s">
        <v>810</v>
      </c>
      <c r="E31" s="426" t="s">
        <v>270</v>
      </c>
      <c r="F31" s="426">
        <v>148.5</v>
      </c>
      <c r="G31" s="424">
        <v>140</v>
      </c>
      <c r="H31" s="424">
        <f>(155.5+158)/2</f>
        <v>156.75</v>
      </c>
      <c r="I31" s="426">
        <v>170</v>
      </c>
      <c r="J31" s="499" t="s">
        <v>3053</v>
      </c>
      <c r="K31" s="499"/>
      <c r="L31" s="448">
        <f t="shared" ref="L31" si="14">H31-F31</f>
        <v>8.25</v>
      </c>
      <c r="M31" s="449">
        <f t="shared" ref="M31" si="15">L31/F31</f>
        <v>5.5555555555555552E-2</v>
      </c>
      <c r="N31" s="450" t="s">
        <v>272</v>
      </c>
      <c r="O31" s="451">
        <v>42740</v>
      </c>
      <c r="P31" s="451"/>
      <c r="R31" s="204"/>
      <c r="S31" s="208" t="s">
        <v>2487</v>
      </c>
      <c r="T31" s="206"/>
      <c r="Z31" s="206"/>
    </row>
    <row r="32" spans="1:26" s="148" customFormat="1" ht="15" customHeight="1">
      <c r="A32" s="424">
        <v>23</v>
      </c>
      <c r="B32" s="429">
        <v>43098</v>
      </c>
      <c r="C32" s="429"/>
      <c r="D32" s="430" t="s">
        <v>63</v>
      </c>
      <c r="E32" s="426" t="s">
        <v>2438</v>
      </c>
      <c r="F32" s="426">
        <v>259</v>
      </c>
      <c r="G32" s="424">
        <v>272</v>
      </c>
      <c r="H32" s="424">
        <f>(252+250.5)/2</f>
        <v>251.25</v>
      </c>
      <c r="I32" s="426" t="s">
        <v>3007</v>
      </c>
      <c r="J32" s="499" t="s">
        <v>3101</v>
      </c>
      <c r="K32" s="499"/>
      <c r="L32" s="448">
        <f>F32-H32</f>
        <v>7.75</v>
      </c>
      <c r="M32" s="449">
        <f>L32/F32</f>
        <v>2.9922779922779922E-2</v>
      </c>
      <c r="N32" s="450" t="s">
        <v>272</v>
      </c>
      <c r="O32" s="451">
        <v>43117</v>
      </c>
      <c r="P32" s="451"/>
      <c r="R32" s="204"/>
      <c r="S32" s="208" t="s">
        <v>2485</v>
      </c>
      <c r="T32" s="206"/>
      <c r="Z32" s="206"/>
    </row>
    <row r="33" spans="1:26" s="148" customFormat="1" ht="15" customHeight="1">
      <c r="A33" s="424">
        <v>24</v>
      </c>
      <c r="B33" s="429">
        <v>43102</v>
      </c>
      <c r="C33" s="429"/>
      <c r="D33" s="430" t="s">
        <v>132</v>
      </c>
      <c r="E33" s="426" t="s">
        <v>270</v>
      </c>
      <c r="F33" s="426">
        <v>158</v>
      </c>
      <c r="G33" s="424">
        <v>153</v>
      </c>
      <c r="H33" s="424">
        <v>163.5</v>
      </c>
      <c r="I33" s="426" t="s">
        <v>3025</v>
      </c>
      <c r="J33" s="499" t="s">
        <v>3096</v>
      </c>
      <c r="K33" s="499"/>
      <c r="L33" s="448">
        <f t="shared" ref="L33" si="16">H33-F33</f>
        <v>5.5</v>
      </c>
      <c r="M33" s="449">
        <f t="shared" ref="M33" si="17">L33/F33</f>
        <v>3.4810126582278479E-2</v>
      </c>
      <c r="N33" s="450" t="s">
        <v>272</v>
      </c>
      <c r="O33" s="451">
        <v>43112</v>
      </c>
      <c r="P33" s="451"/>
      <c r="R33" s="204"/>
      <c r="S33" s="208" t="s">
        <v>2485</v>
      </c>
      <c r="T33" s="206"/>
      <c r="Z33" s="206"/>
    </row>
    <row r="34" spans="1:26" s="148" customFormat="1" ht="15" customHeight="1">
      <c r="A34" s="424">
        <v>25</v>
      </c>
      <c r="B34" s="429">
        <v>43103</v>
      </c>
      <c r="C34" s="429"/>
      <c r="D34" s="430" t="s">
        <v>208</v>
      </c>
      <c r="E34" s="426" t="s">
        <v>270</v>
      </c>
      <c r="F34" s="426">
        <v>892.5</v>
      </c>
      <c r="G34" s="424">
        <v>860</v>
      </c>
      <c r="H34" s="424">
        <v>918.25</v>
      </c>
      <c r="I34" s="426">
        <v>950</v>
      </c>
      <c r="J34" s="499" t="s">
        <v>3097</v>
      </c>
      <c r="K34" s="499"/>
      <c r="L34" s="448">
        <f t="shared" ref="L34:L35" si="18">H34-F34</f>
        <v>25.75</v>
      </c>
      <c r="M34" s="449">
        <f t="shared" ref="M34:M35" si="19">L34/F34</f>
        <v>2.88515406162465E-2</v>
      </c>
      <c r="N34" s="450" t="s">
        <v>272</v>
      </c>
      <c r="O34" s="451">
        <v>43109</v>
      </c>
      <c r="P34" s="451"/>
      <c r="R34" s="204"/>
      <c r="S34" s="208" t="s">
        <v>2486</v>
      </c>
      <c r="T34" s="206"/>
      <c r="Z34" s="206"/>
    </row>
    <row r="35" spans="1:26" s="148" customFormat="1" ht="15" customHeight="1">
      <c r="A35" s="424">
        <v>26</v>
      </c>
      <c r="B35" s="429">
        <v>43103</v>
      </c>
      <c r="C35" s="429"/>
      <c r="D35" s="430" t="s">
        <v>112</v>
      </c>
      <c r="E35" s="426" t="s">
        <v>270</v>
      </c>
      <c r="F35" s="426">
        <v>882</v>
      </c>
      <c r="G35" s="424">
        <v>855</v>
      </c>
      <c r="H35" s="424">
        <v>910</v>
      </c>
      <c r="I35" s="426">
        <v>935</v>
      </c>
      <c r="J35" s="499" t="s">
        <v>3061</v>
      </c>
      <c r="K35" s="499"/>
      <c r="L35" s="448">
        <f t="shared" si="18"/>
        <v>28</v>
      </c>
      <c r="M35" s="449">
        <f t="shared" si="19"/>
        <v>3.1746031746031744E-2</v>
      </c>
      <c r="N35" s="450" t="s">
        <v>272</v>
      </c>
      <c r="O35" s="451">
        <v>43108</v>
      </c>
      <c r="P35" s="451"/>
      <c r="R35" s="204"/>
      <c r="S35" s="208" t="s">
        <v>2486</v>
      </c>
      <c r="T35" s="206"/>
      <c r="Z35" s="206"/>
    </row>
    <row r="36" spans="1:26" s="148" customFormat="1" ht="15" customHeight="1">
      <c r="A36" s="424">
        <v>27</v>
      </c>
      <c r="B36" s="429">
        <v>43104</v>
      </c>
      <c r="C36" s="429"/>
      <c r="D36" s="430" t="s">
        <v>109</v>
      </c>
      <c r="E36" s="426" t="s">
        <v>270</v>
      </c>
      <c r="F36" s="426">
        <v>171</v>
      </c>
      <c r="G36" s="424">
        <v>162</v>
      </c>
      <c r="H36" s="424">
        <v>177.25</v>
      </c>
      <c r="I36" s="426" t="s">
        <v>3037</v>
      </c>
      <c r="J36" s="499" t="s">
        <v>3063</v>
      </c>
      <c r="K36" s="499"/>
      <c r="L36" s="448">
        <f t="shared" ref="L36:L37" si="20">H36-F36</f>
        <v>6.25</v>
      </c>
      <c r="M36" s="449">
        <f t="shared" ref="M36:M37" si="21">L36/F36</f>
        <v>3.6549707602339179E-2</v>
      </c>
      <c r="N36" s="450" t="s">
        <v>272</v>
      </c>
      <c r="O36" s="451">
        <v>43108</v>
      </c>
      <c r="P36" s="451"/>
      <c r="R36" s="204"/>
      <c r="S36" s="208" t="s">
        <v>2485</v>
      </c>
      <c r="T36" s="206"/>
      <c r="Z36" s="206"/>
    </row>
    <row r="37" spans="1:26" s="148" customFormat="1" ht="15" customHeight="1">
      <c r="A37" s="434">
        <v>28</v>
      </c>
      <c r="B37" s="435">
        <v>43104</v>
      </c>
      <c r="C37" s="435"/>
      <c r="D37" s="436" t="s">
        <v>144</v>
      </c>
      <c r="E37" s="434" t="s">
        <v>270</v>
      </c>
      <c r="F37" s="434">
        <v>80.2</v>
      </c>
      <c r="G37" s="434">
        <v>76</v>
      </c>
      <c r="H37" s="437">
        <v>76</v>
      </c>
      <c r="I37" s="438">
        <v>88</v>
      </c>
      <c r="J37" s="501" t="s">
        <v>3122</v>
      </c>
      <c r="K37" s="501"/>
      <c r="L37" s="439">
        <f t="shared" si="20"/>
        <v>-4.2000000000000028</v>
      </c>
      <c r="M37" s="440">
        <f t="shared" si="21"/>
        <v>-5.2369077306733201E-2</v>
      </c>
      <c r="N37" s="441" t="s">
        <v>2205</v>
      </c>
      <c r="O37" s="442">
        <v>43116</v>
      </c>
      <c r="P37" s="443"/>
      <c r="R37" s="204"/>
      <c r="S37" s="208" t="s">
        <v>2486</v>
      </c>
      <c r="T37" s="206"/>
      <c r="Z37" s="206"/>
    </row>
    <row r="38" spans="1:26" s="148" customFormat="1" ht="15" customHeight="1">
      <c r="A38" s="424">
        <v>29</v>
      </c>
      <c r="B38" s="429">
        <v>43105</v>
      </c>
      <c r="C38" s="429"/>
      <c r="D38" s="430" t="s">
        <v>1067</v>
      </c>
      <c r="E38" s="426" t="s">
        <v>270</v>
      </c>
      <c r="F38" s="426">
        <v>380.5</v>
      </c>
      <c r="G38" s="424">
        <v>367</v>
      </c>
      <c r="H38" s="424">
        <v>394.5</v>
      </c>
      <c r="I38" s="426">
        <v>410</v>
      </c>
      <c r="J38" s="499" t="s">
        <v>3069</v>
      </c>
      <c r="K38" s="499"/>
      <c r="L38" s="448">
        <f t="shared" ref="L38" si="22">H38-F38</f>
        <v>14</v>
      </c>
      <c r="M38" s="449">
        <f t="shared" ref="M38" si="23">L38/F38</f>
        <v>3.6793692509855452E-2</v>
      </c>
      <c r="N38" s="450" t="s">
        <v>272</v>
      </c>
      <c r="O38" s="451">
        <v>43118</v>
      </c>
      <c r="P38" s="451"/>
      <c r="R38" s="204"/>
      <c r="S38" s="208" t="s">
        <v>2485</v>
      </c>
      <c r="T38" s="206"/>
      <c r="Z38" s="206"/>
    </row>
    <row r="39" spans="1:26" s="148" customFormat="1" ht="15" customHeight="1">
      <c r="A39" s="424">
        <v>30</v>
      </c>
      <c r="B39" s="429">
        <v>43105</v>
      </c>
      <c r="C39" s="429"/>
      <c r="D39" s="430" t="s">
        <v>228</v>
      </c>
      <c r="E39" s="426" t="s">
        <v>2438</v>
      </c>
      <c r="F39" s="426">
        <v>340</v>
      </c>
      <c r="G39" s="424">
        <v>355</v>
      </c>
      <c r="H39" s="424">
        <f>(329+324.5)/2</f>
        <v>326.75</v>
      </c>
      <c r="I39" s="426">
        <v>310</v>
      </c>
      <c r="J39" s="499" t="s">
        <v>3125</v>
      </c>
      <c r="K39" s="499"/>
      <c r="L39" s="448">
        <f>F39-H39</f>
        <v>13.25</v>
      </c>
      <c r="M39" s="449">
        <f>L39/F39</f>
        <v>3.8970588235294118E-2</v>
      </c>
      <c r="N39" s="450" t="s">
        <v>272</v>
      </c>
      <c r="O39" s="451">
        <v>43117</v>
      </c>
      <c r="P39" s="451"/>
      <c r="R39" s="204"/>
      <c r="S39" s="208" t="s">
        <v>2486</v>
      </c>
      <c r="T39" s="206"/>
      <c r="Z39" s="206"/>
    </row>
    <row r="40" spans="1:26" s="148" customFormat="1" ht="15" customHeight="1">
      <c r="A40" s="424">
        <v>31</v>
      </c>
      <c r="B40" s="429">
        <v>43105</v>
      </c>
      <c r="C40" s="429"/>
      <c r="D40" s="430" t="s">
        <v>2054</v>
      </c>
      <c r="E40" s="426" t="s">
        <v>270</v>
      </c>
      <c r="F40" s="426">
        <v>405.5</v>
      </c>
      <c r="G40" s="424">
        <v>385</v>
      </c>
      <c r="H40" s="424">
        <v>420</v>
      </c>
      <c r="I40" s="426">
        <v>445</v>
      </c>
      <c r="J40" s="499" t="s">
        <v>3098</v>
      </c>
      <c r="K40" s="499"/>
      <c r="L40" s="448">
        <f t="shared" ref="L40:L41" si="24">H40-F40</f>
        <v>14.5</v>
      </c>
      <c r="M40" s="449">
        <f t="shared" ref="M40:M41" si="25">L40/F40</f>
        <v>3.5758323057953144E-2</v>
      </c>
      <c r="N40" s="450" t="s">
        <v>272</v>
      </c>
      <c r="O40" s="451">
        <v>43112</v>
      </c>
      <c r="P40" s="451"/>
      <c r="R40" s="204"/>
      <c r="S40" s="208" t="s">
        <v>2487</v>
      </c>
      <c r="T40" s="206"/>
      <c r="Z40" s="206"/>
    </row>
    <row r="41" spans="1:26" s="148" customFormat="1" ht="15" customHeight="1">
      <c r="A41" s="434">
        <v>32</v>
      </c>
      <c r="B41" s="435">
        <v>43108</v>
      </c>
      <c r="C41" s="435"/>
      <c r="D41" s="436" t="s">
        <v>89</v>
      </c>
      <c r="E41" s="434" t="s">
        <v>270</v>
      </c>
      <c r="F41" s="434">
        <v>108</v>
      </c>
      <c r="G41" s="434">
        <v>101</v>
      </c>
      <c r="H41" s="437">
        <f>(111.5+95)/2</f>
        <v>103.25</v>
      </c>
      <c r="I41" s="438">
        <v>118</v>
      </c>
      <c r="J41" s="501" t="s">
        <v>3212</v>
      </c>
      <c r="K41" s="501"/>
      <c r="L41" s="439">
        <f t="shared" si="24"/>
        <v>-4.75</v>
      </c>
      <c r="M41" s="440">
        <f t="shared" si="25"/>
        <v>-4.3981481481481483E-2</v>
      </c>
      <c r="N41" s="441" t="s">
        <v>2205</v>
      </c>
      <c r="O41" s="442">
        <v>43124</v>
      </c>
      <c r="P41" s="443"/>
      <c r="R41" s="204"/>
      <c r="S41" s="208" t="s">
        <v>2486</v>
      </c>
      <c r="T41" s="206"/>
      <c r="Z41" s="206"/>
    </row>
    <row r="42" spans="1:26" s="148" customFormat="1" ht="15" customHeight="1">
      <c r="A42" s="424">
        <v>33</v>
      </c>
      <c r="B42" s="429">
        <v>43109</v>
      </c>
      <c r="C42" s="429"/>
      <c r="D42" s="430" t="s">
        <v>152</v>
      </c>
      <c r="E42" s="426" t="s">
        <v>270</v>
      </c>
      <c r="F42" s="426">
        <v>2696</v>
      </c>
      <c r="G42" s="424">
        <v>2560</v>
      </c>
      <c r="H42" s="424">
        <v>2804</v>
      </c>
      <c r="I42" s="426">
        <v>2965</v>
      </c>
      <c r="J42" s="499" t="s">
        <v>3086</v>
      </c>
      <c r="K42" s="499"/>
      <c r="L42" s="448">
        <f t="shared" ref="L42" si="26">H42-F42</f>
        <v>108</v>
      </c>
      <c r="M42" s="449">
        <f t="shared" ref="M42" si="27">L42/F42</f>
        <v>4.0059347181008904E-2</v>
      </c>
      <c r="N42" s="450" t="s">
        <v>272</v>
      </c>
      <c r="O42" s="451">
        <v>43111</v>
      </c>
      <c r="P42" s="451"/>
      <c r="R42" s="204"/>
      <c r="S42" s="208" t="s">
        <v>3073</v>
      </c>
      <c r="T42" s="206"/>
      <c r="Z42" s="206"/>
    </row>
    <row r="43" spans="1:26" s="148" customFormat="1" ht="15" customHeight="1">
      <c r="A43" s="424">
        <v>34</v>
      </c>
      <c r="B43" s="429">
        <v>43109</v>
      </c>
      <c r="C43" s="429"/>
      <c r="D43" s="430" t="s">
        <v>95</v>
      </c>
      <c r="E43" s="426" t="s">
        <v>270</v>
      </c>
      <c r="F43" s="426">
        <v>1038</v>
      </c>
      <c r="G43" s="424">
        <v>985</v>
      </c>
      <c r="H43" s="424">
        <v>1074</v>
      </c>
      <c r="I43" s="426">
        <v>1140</v>
      </c>
      <c r="J43" s="499" t="s">
        <v>3091</v>
      </c>
      <c r="K43" s="499"/>
      <c r="L43" s="448">
        <f t="shared" ref="L43" si="28">H43-F43</f>
        <v>36</v>
      </c>
      <c r="M43" s="449">
        <f t="shared" ref="M43" si="29">L43/F43</f>
        <v>3.4682080924855488E-2</v>
      </c>
      <c r="N43" s="450" t="s">
        <v>272</v>
      </c>
      <c r="O43" s="451">
        <v>43111</v>
      </c>
      <c r="P43" s="451"/>
      <c r="R43" s="204"/>
      <c r="S43" s="208" t="s">
        <v>3073</v>
      </c>
      <c r="T43" s="206"/>
      <c r="Z43" s="206"/>
    </row>
    <row r="44" spans="1:26" s="148" customFormat="1" ht="15" customHeight="1">
      <c r="A44" s="424">
        <v>35</v>
      </c>
      <c r="B44" s="429">
        <v>43109</v>
      </c>
      <c r="C44" s="429"/>
      <c r="D44" s="430" t="s">
        <v>163</v>
      </c>
      <c r="E44" s="426" t="s">
        <v>270</v>
      </c>
      <c r="F44" s="426">
        <v>313</v>
      </c>
      <c r="G44" s="424">
        <v>297</v>
      </c>
      <c r="H44" s="424">
        <v>326.5</v>
      </c>
      <c r="I44" s="426">
        <v>345</v>
      </c>
      <c r="J44" s="499" t="s">
        <v>3092</v>
      </c>
      <c r="K44" s="499"/>
      <c r="L44" s="448">
        <f t="shared" ref="L44:L45" si="30">H44-F44</f>
        <v>13.5</v>
      </c>
      <c r="M44" s="449">
        <f t="shared" ref="M44:M45" si="31">L44/F44</f>
        <v>4.3130990415335461E-2</v>
      </c>
      <c r="N44" s="450" t="s">
        <v>272</v>
      </c>
      <c r="O44" s="451">
        <v>43111</v>
      </c>
      <c r="P44" s="451"/>
      <c r="R44" s="204"/>
      <c r="S44" s="208" t="s">
        <v>3073</v>
      </c>
      <c r="T44" s="206"/>
      <c r="Z44" s="206"/>
    </row>
    <row r="45" spans="1:26" s="148" customFormat="1" ht="15" customHeight="1">
      <c r="A45" s="424">
        <v>36</v>
      </c>
      <c r="B45" s="429">
        <v>43109</v>
      </c>
      <c r="C45" s="429"/>
      <c r="D45" s="430" t="s">
        <v>75</v>
      </c>
      <c r="E45" s="426" t="s">
        <v>270</v>
      </c>
      <c r="F45" s="426">
        <v>892.5</v>
      </c>
      <c r="G45" s="424">
        <v>847</v>
      </c>
      <c r="H45" s="424">
        <v>923</v>
      </c>
      <c r="I45" s="426">
        <v>980</v>
      </c>
      <c r="J45" s="499" t="s">
        <v>3090</v>
      </c>
      <c r="K45" s="499"/>
      <c r="L45" s="448">
        <f t="shared" si="30"/>
        <v>30.5</v>
      </c>
      <c r="M45" s="449">
        <f t="shared" si="31"/>
        <v>3.4173669467787111E-2</v>
      </c>
      <c r="N45" s="450" t="s">
        <v>272</v>
      </c>
      <c r="O45" s="451">
        <v>43111</v>
      </c>
      <c r="P45" s="451"/>
      <c r="R45" s="204"/>
      <c r="S45" s="208" t="s">
        <v>3073</v>
      </c>
      <c r="T45" s="206"/>
      <c r="Z45" s="206"/>
    </row>
    <row r="46" spans="1:26" s="148" customFormat="1" ht="15" customHeight="1">
      <c r="A46" s="424">
        <v>37</v>
      </c>
      <c r="B46" s="429">
        <v>43109</v>
      </c>
      <c r="C46" s="429"/>
      <c r="D46" s="430" t="s">
        <v>153</v>
      </c>
      <c r="E46" s="426" t="s">
        <v>270</v>
      </c>
      <c r="F46" s="426">
        <v>534</v>
      </c>
      <c r="G46" s="424">
        <v>505</v>
      </c>
      <c r="H46" s="424">
        <v>550</v>
      </c>
      <c r="I46" s="426">
        <v>590</v>
      </c>
      <c r="J46" s="499" t="s">
        <v>3085</v>
      </c>
      <c r="K46" s="499"/>
      <c r="L46" s="448">
        <f t="shared" ref="L46:L47" si="32">H46-F46</f>
        <v>16</v>
      </c>
      <c r="M46" s="449">
        <f t="shared" ref="M46:M47" si="33">L46/F46</f>
        <v>2.9962546816479401E-2</v>
      </c>
      <c r="N46" s="450" t="s">
        <v>272</v>
      </c>
      <c r="O46" s="451">
        <v>43111</v>
      </c>
      <c r="P46" s="451"/>
      <c r="R46" s="204"/>
      <c r="S46" s="208" t="s">
        <v>3073</v>
      </c>
      <c r="T46" s="206"/>
      <c r="Z46" s="206"/>
    </row>
    <row r="47" spans="1:26" s="148" customFormat="1" ht="15" customHeight="1">
      <c r="A47" s="424">
        <v>38</v>
      </c>
      <c r="B47" s="429">
        <v>43110</v>
      </c>
      <c r="C47" s="429"/>
      <c r="D47" s="430" t="s">
        <v>50</v>
      </c>
      <c r="E47" s="426" t="s">
        <v>270</v>
      </c>
      <c r="F47" s="426">
        <v>102</v>
      </c>
      <c r="G47" s="424">
        <v>95</v>
      </c>
      <c r="H47" s="424">
        <v>105.15</v>
      </c>
      <c r="I47" s="426" t="s">
        <v>3078</v>
      </c>
      <c r="J47" s="499" t="s">
        <v>3207</v>
      </c>
      <c r="K47" s="499"/>
      <c r="L47" s="448">
        <f t="shared" si="32"/>
        <v>3.1500000000000057</v>
      </c>
      <c r="M47" s="449">
        <f t="shared" si="33"/>
        <v>3.0882352941176527E-2</v>
      </c>
      <c r="N47" s="450" t="s">
        <v>272</v>
      </c>
      <c r="O47" s="451">
        <v>43124</v>
      </c>
      <c r="P47" s="451"/>
      <c r="R47" s="204"/>
      <c r="S47" s="208" t="s">
        <v>2486</v>
      </c>
      <c r="T47" s="206"/>
      <c r="Z47" s="206"/>
    </row>
    <row r="48" spans="1:26" s="148" customFormat="1" ht="15" customHeight="1">
      <c r="A48" s="434">
        <v>39</v>
      </c>
      <c r="B48" s="435">
        <v>43110</v>
      </c>
      <c r="C48" s="435"/>
      <c r="D48" s="436" t="s">
        <v>209</v>
      </c>
      <c r="E48" s="434" t="s">
        <v>270</v>
      </c>
      <c r="F48" s="434">
        <v>2855</v>
      </c>
      <c r="G48" s="434">
        <v>2770</v>
      </c>
      <c r="H48" s="437">
        <v>2770</v>
      </c>
      <c r="I48" s="438">
        <v>3050</v>
      </c>
      <c r="J48" s="501" t="s">
        <v>3144</v>
      </c>
      <c r="K48" s="501"/>
      <c r="L48" s="439">
        <f t="shared" ref="L48:L49" si="34">H48-F48</f>
        <v>-85</v>
      </c>
      <c r="M48" s="440">
        <f t="shared" ref="M48:M49" si="35">L48/F48</f>
        <v>-2.9772329246935202E-2</v>
      </c>
      <c r="N48" s="441" t="s">
        <v>2205</v>
      </c>
      <c r="O48" s="442">
        <v>43118</v>
      </c>
      <c r="P48" s="443"/>
      <c r="R48" s="204"/>
      <c r="S48" s="208" t="s">
        <v>2486</v>
      </c>
      <c r="T48" s="206"/>
      <c r="Z48" s="206"/>
    </row>
    <row r="49" spans="1:26" s="148" customFormat="1" ht="15" customHeight="1">
      <c r="A49" s="424">
        <v>40</v>
      </c>
      <c r="B49" s="429">
        <v>43111</v>
      </c>
      <c r="C49" s="429"/>
      <c r="D49" s="430" t="s">
        <v>70</v>
      </c>
      <c r="E49" s="426" t="s">
        <v>270</v>
      </c>
      <c r="F49" s="426">
        <v>621.5</v>
      </c>
      <c r="G49" s="424">
        <v>590</v>
      </c>
      <c r="H49" s="424">
        <v>641.5</v>
      </c>
      <c r="I49" s="426">
        <v>685</v>
      </c>
      <c r="J49" s="499" t="s">
        <v>3028</v>
      </c>
      <c r="K49" s="499"/>
      <c r="L49" s="448">
        <f t="shared" si="34"/>
        <v>20</v>
      </c>
      <c r="M49" s="449">
        <f t="shared" si="35"/>
        <v>3.2180209171359615E-2</v>
      </c>
      <c r="N49" s="450" t="s">
        <v>272</v>
      </c>
      <c r="O49" s="451">
        <v>43124</v>
      </c>
      <c r="P49" s="451"/>
      <c r="R49" s="204"/>
      <c r="S49" s="208" t="s">
        <v>2486</v>
      </c>
      <c r="T49" s="206"/>
      <c r="Z49" s="206"/>
    </row>
    <row r="50" spans="1:26" s="148" customFormat="1" ht="15" customHeight="1">
      <c r="A50" s="198">
        <v>41</v>
      </c>
      <c r="B50" s="211">
        <v>43111</v>
      </c>
      <c r="C50" s="199"/>
      <c r="D50" s="209" t="s">
        <v>142</v>
      </c>
      <c r="E50" s="207" t="s">
        <v>270</v>
      </c>
      <c r="F50" s="214" t="s">
        <v>3087</v>
      </c>
      <c r="G50" s="201">
        <v>560</v>
      </c>
      <c r="H50" s="201"/>
      <c r="I50" s="455">
        <v>650</v>
      </c>
      <c r="J50" s="502" t="s">
        <v>271</v>
      </c>
      <c r="K50" s="502"/>
      <c r="L50" s="456"/>
      <c r="M50" s="201"/>
      <c r="N50" s="201"/>
      <c r="O50" s="310"/>
      <c r="P50" s="230">
        <f>VLOOKUP(D50,Sheet2!$A$1:M2068,6,0)</f>
        <v>579.85</v>
      </c>
      <c r="R50" s="204"/>
      <c r="S50" s="208" t="s">
        <v>2486</v>
      </c>
      <c r="T50" s="206"/>
      <c r="Z50" s="206"/>
    </row>
    <row r="51" spans="1:26" s="148" customFormat="1" ht="15" customHeight="1">
      <c r="A51" s="434">
        <v>42</v>
      </c>
      <c r="B51" s="435">
        <v>43111</v>
      </c>
      <c r="C51" s="435"/>
      <c r="D51" s="436" t="s">
        <v>195</v>
      </c>
      <c r="E51" s="434" t="s">
        <v>270</v>
      </c>
      <c r="F51" s="434">
        <v>447.5</v>
      </c>
      <c r="G51" s="434">
        <v>423</v>
      </c>
      <c r="H51" s="437">
        <v>421</v>
      </c>
      <c r="I51" s="438">
        <v>490</v>
      </c>
      <c r="J51" s="501" t="s">
        <v>3243</v>
      </c>
      <c r="K51" s="501"/>
      <c r="L51" s="439">
        <f t="shared" ref="L51" si="36">H51-F51</f>
        <v>-26.5</v>
      </c>
      <c r="M51" s="440">
        <f t="shared" ref="M51" si="37">L51/F51</f>
        <v>-5.9217877094972067E-2</v>
      </c>
      <c r="N51" s="441" t="s">
        <v>2205</v>
      </c>
      <c r="O51" s="442">
        <v>43125</v>
      </c>
      <c r="P51" s="443"/>
      <c r="R51" s="204"/>
      <c r="S51" s="208" t="s">
        <v>2486</v>
      </c>
      <c r="T51" s="206"/>
      <c r="Z51" s="206"/>
    </row>
    <row r="52" spans="1:26" s="148" customFormat="1" ht="15" customHeight="1">
      <c r="A52" s="198">
        <v>43</v>
      </c>
      <c r="B52" s="211">
        <v>43112</v>
      </c>
      <c r="C52" s="199"/>
      <c r="D52" s="209" t="s">
        <v>355</v>
      </c>
      <c r="E52" s="207" t="s">
        <v>2965</v>
      </c>
      <c r="F52" s="214">
        <f>(145.5+133.5)/2</f>
        <v>139.5</v>
      </c>
      <c r="G52" s="201">
        <v>131</v>
      </c>
      <c r="H52" s="201"/>
      <c r="I52" s="455" t="s">
        <v>3099</v>
      </c>
      <c r="J52" s="502" t="s">
        <v>271</v>
      </c>
      <c r="K52" s="502"/>
      <c r="L52" s="456"/>
      <c r="M52" s="201"/>
      <c r="N52" s="201"/>
      <c r="O52" s="310"/>
      <c r="P52" s="230">
        <f>VLOOKUP(D52,Sheet2!$A$1:M2070,6,0)</f>
        <v>136.85</v>
      </c>
      <c r="R52" s="204"/>
      <c r="S52" s="208" t="s">
        <v>2485</v>
      </c>
      <c r="T52" s="206"/>
      <c r="Z52" s="206"/>
    </row>
    <row r="53" spans="1:26" s="148" customFormat="1" ht="15" customHeight="1">
      <c r="A53" s="198">
        <v>44</v>
      </c>
      <c r="B53" s="211">
        <v>43116</v>
      </c>
      <c r="C53" s="199"/>
      <c r="D53" s="209" t="s">
        <v>208</v>
      </c>
      <c r="E53" s="207" t="s">
        <v>270</v>
      </c>
      <c r="F53" s="214" t="s">
        <v>3118</v>
      </c>
      <c r="G53" s="201">
        <v>880</v>
      </c>
      <c r="H53" s="201"/>
      <c r="I53" s="455">
        <v>965</v>
      </c>
      <c r="J53" s="502" t="s">
        <v>271</v>
      </c>
      <c r="K53" s="502"/>
      <c r="L53" s="456"/>
      <c r="M53" s="201"/>
      <c r="N53" s="201"/>
      <c r="O53" s="310"/>
      <c r="P53" s="230">
        <f>VLOOKUP(D53,Sheet2!$A$1:M2071,6,0)</f>
        <v>877.25</v>
      </c>
      <c r="R53" s="204"/>
      <c r="S53" s="208" t="s">
        <v>2486</v>
      </c>
      <c r="T53" s="206"/>
      <c r="Z53" s="206"/>
    </row>
    <row r="54" spans="1:26" s="148" customFormat="1" ht="15" customHeight="1">
      <c r="A54" s="424">
        <v>45</v>
      </c>
      <c r="B54" s="429">
        <v>43116</v>
      </c>
      <c r="C54" s="429"/>
      <c r="D54" s="430" t="s">
        <v>358</v>
      </c>
      <c r="E54" s="426" t="s">
        <v>2438</v>
      </c>
      <c r="F54" s="426">
        <v>576.5</v>
      </c>
      <c r="G54" s="424">
        <v>602</v>
      </c>
      <c r="H54" s="424">
        <v>559.5</v>
      </c>
      <c r="I54" s="426">
        <v>525</v>
      </c>
      <c r="J54" s="499" t="s">
        <v>3208</v>
      </c>
      <c r="K54" s="499"/>
      <c r="L54" s="448">
        <f>F54-H54</f>
        <v>17</v>
      </c>
      <c r="M54" s="449">
        <f>L54/F54</f>
        <v>2.9488291413703384E-2</v>
      </c>
      <c r="N54" s="450" t="s">
        <v>272</v>
      </c>
      <c r="O54" s="451">
        <v>43124</v>
      </c>
      <c r="P54" s="451"/>
      <c r="R54" s="204"/>
      <c r="S54" s="208" t="s">
        <v>2486</v>
      </c>
      <c r="T54" s="206"/>
      <c r="Z54" s="206"/>
    </row>
    <row r="55" spans="1:26" s="148" customFormat="1" ht="15" customHeight="1">
      <c r="A55" s="424">
        <v>46</v>
      </c>
      <c r="B55" s="429">
        <v>43117</v>
      </c>
      <c r="C55" s="429"/>
      <c r="D55" s="430" t="s">
        <v>143</v>
      </c>
      <c r="E55" s="426" t="s">
        <v>2438</v>
      </c>
      <c r="F55" s="426">
        <v>1052.5</v>
      </c>
      <c r="G55" s="424">
        <v>1100</v>
      </c>
      <c r="H55" s="424">
        <v>1021</v>
      </c>
      <c r="I55" s="426">
        <v>950</v>
      </c>
      <c r="J55" s="499" t="s">
        <v>3155</v>
      </c>
      <c r="K55" s="499"/>
      <c r="L55" s="448">
        <f>F55-H55</f>
        <v>31.5</v>
      </c>
      <c r="M55" s="449">
        <f>L55/F55</f>
        <v>2.9928741092636581E-2</v>
      </c>
      <c r="N55" s="450" t="s">
        <v>272</v>
      </c>
      <c r="O55" s="451">
        <v>43119</v>
      </c>
      <c r="P55" s="451"/>
      <c r="R55" s="204"/>
      <c r="S55" s="208" t="s">
        <v>2486</v>
      </c>
      <c r="T55" s="206"/>
      <c r="Z55" s="206"/>
    </row>
    <row r="56" spans="1:26" s="148" customFormat="1" ht="15" customHeight="1">
      <c r="A56" s="424">
        <v>47</v>
      </c>
      <c r="B56" s="429">
        <v>43117</v>
      </c>
      <c r="C56" s="429"/>
      <c r="D56" s="430" t="s">
        <v>1678</v>
      </c>
      <c r="E56" s="426" t="s">
        <v>2438</v>
      </c>
      <c r="F56" s="426">
        <v>1085</v>
      </c>
      <c r="G56" s="424">
        <v>1140</v>
      </c>
      <c r="H56" s="424">
        <v>1051</v>
      </c>
      <c r="I56" s="426" t="s">
        <v>3127</v>
      </c>
      <c r="J56" s="499" t="s">
        <v>2794</v>
      </c>
      <c r="K56" s="499"/>
      <c r="L56" s="448">
        <f>F56-H56</f>
        <v>34</v>
      </c>
      <c r="M56" s="449">
        <f>L56/F56</f>
        <v>3.1336405529953919E-2</v>
      </c>
      <c r="N56" s="450" t="s">
        <v>272</v>
      </c>
      <c r="O56" s="451">
        <v>43118</v>
      </c>
      <c r="P56" s="451"/>
      <c r="R56" s="204"/>
      <c r="S56" s="208" t="s">
        <v>2485</v>
      </c>
      <c r="T56" s="206"/>
      <c r="Z56" s="206"/>
    </row>
    <row r="57" spans="1:26" s="148" customFormat="1" ht="15" customHeight="1">
      <c r="A57" s="424">
        <v>48</v>
      </c>
      <c r="B57" s="429">
        <v>43117</v>
      </c>
      <c r="C57" s="429"/>
      <c r="D57" s="430" t="s">
        <v>114</v>
      </c>
      <c r="E57" s="426" t="s">
        <v>2438</v>
      </c>
      <c r="F57" s="426">
        <v>481</v>
      </c>
      <c r="G57" s="424">
        <v>504</v>
      </c>
      <c r="H57" s="424">
        <v>467</v>
      </c>
      <c r="I57" s="426" t="s">
        <v>3132</v>
      </c>
      <c r="J57" s="499" t="s">
        <v>3088</v>
      </c>
      <c r="K57" s="499"/>
      <c r="L57" s="448">
        <f>F57-H57</f>
        <v>14</v>
      </c>
      <c r="M57" s="449">
        <f>L57/F57</f>
        <v>2.9106029106029108E-2</v>
      </c>
      <c r="N57" s="450" t="s">
        <v>272</v>
      </c>
      <c r="O57" s="451">
        <v>43119</v>
      </c>
      <c r="P57" s="451"/>
      <c r="R57" s="204"/>
      <c r="S57" s="208" t="s">
        <v>2485</v>
      </c>
      <c r="T57" s="206"/>
      <c r="Z57" s="206"/>
    </row>
    <row r="58" spans="1:26" s="148" customFormat="1" ht="15" customHeight="1">
      <c r="A58" s="198">
        <v>49</v>
      </c>
      <c r="B58" s="211">
        <v>43118</v>
      </c>
      <c r="C58" s="199"/>
      <c r="D58" s="209" t="s">
        <v>42</v>
      </c>
      <c r="E58" s="207" t="s">
        <v>270</v>
      </c>
      <c r="F58" s="214" t="s">
        <v>3138</v>
      </c>
      <c r="G58" s="201">
        <v>634</v>
      </c>
      <c r="H58" s="201"/>
      <c r="I58" s="455" t="s">
        <v>3139</v>
      </c>
      <c r="J58" s="502" t="s">
        <v>271</v>
      </c>
      <c r="K58" s="502"/>
      <c r="L58" s="456"/>
      <c r="M58" s="201"/>
      <c r="N58" s="201"/>
      <c r="O58" s="310"/>
      <c r="P58" s="230">
        <f>VLOOKUP(D58,Sheet2!$A$1:M2076,6,0)</f>
        <v>639.70000000000005</v>
      </c>
      <c r="R58" s="204"/>
      <c r="S58" s="208" t="s">
        <v>2485</v>
      </c>
      <c r="T58" s="206"/>
      <c r="Z58" s="206"/>
    </row>
    <row r="59" spans="1:26" s="148" customFormat="1" ht="15" customHeight="1">
      <c r="A59" s="198">
        <v>50</v>
      </c>
      <c r="B59" s="211">
        <v>43119</v>
      </c>
      <c r="C59" s="199"/>
      <c r="D59" s="209" t="s">
        <v>66</v>
      </c>
      <c r="E59" s="207" t="s">
        <v>270</v>
      </c>
      <c r="F59" s="214" t="s">
        <v>3152</v>
      </c>
      <c r="G59" s="201">
        <v>170.5</v>
      </c>
      <c r="H59" s="201"/>
      <c r="I59" s="455" t="s">
        <v>3153</v>
      </c>
      <c r="J59" s="502" t="s">
        <v>271</v>
      </c>
      <c r="K59" s="502"/>
      <c r="L59" s="456"/>
      <c r="M59" s="201"/>
      <c r="N59" s="201"/>
      <c r="O59" s="310"/>
      <c r="P59" s="230">
        <f>VLOOKUP(D59,Sheet2!$A$1:M2077,6,0)</f>
        <v>173.7</v>
      </c>
      <c r="R59" s="204"/>
      <c r="S59" s="208" t="s">
        <v>2485</v>
      </c>
      <c r="T59" s="206"/>
      <c r="Z59" s="206"/>
    </row>
    <row r="60" spans="1:26" s="148" customFormat="1" ht="15" customHeight="1">
      <c r="A60" s="424">
        <v>51</v>
      </c>
      <c r="B60" s="429">
        <v>43122</v>
      </c>
      <c r="C60" s="429"/>
      <c r="D60" s="430" t="s">
        <v>109</v>
      </c>
      <c r="E60" s="426" t="s">
        <v>270</v>
      </c>
      <c r="F60" s="426">
        <v>171.5</v>
      </c>
      <c r="G60" s="424">
        <v>163</v>
      </c>
      <c r="H60" s="424">
        <v>177.75</v>
      </c>
      <c r="I60" s="426" t="s">
        <v>2964</v>
      </c>
      <c r="J60" s="499" t="s">
        <v>3063</v>
      </c>
      <c r="K60" s="499"/>
      <c r="L60" s="448">
        <f t="shared" ref="L60" si="38">H60-F60</f>
        <v>6.25</v>
      </c>
      <c r="M60" s="449">
        <f t="shared" ref="M60" si="39">L60/F60</f>
        <v>3.6443148688046649E-2</v>
      </c>
      <c r="N60" s="450" t="s">
        <v>272</v>
      </c>
      <c r="O60" s="451">
        <v>43122</v>
      </c>
      <c r="P60" s="451"/>
      <c r="R60" s="204"/>
      <c r="S60" s="208" t="s">
        <v>2485</v>
      </c>
      <c r="T60" s="206"/>
      <c r="Z60" s="206"/>
    </row>
    <row r="61" spans="1:26" s="148" customFormat="1" ht="15" customHeight="1">
      <c r="A61" s="434">
        <v>52</v>
      </c>
      <c r="B61" s="435">
        <v>43122</v>
      </c>
      <c r="C61" s="435"/>
      <c r="D61" s="436" t="s">
        <v>114</v>
      </c>
      <c r="E61" s="434" t="s">
        <v>2438</v>
      </c>
      <c r="F61" s="434">
        <v>482</v>
      </c>
      <c r="G61" s="434">
        <v>504</v>
      </c>
      <c r="H61" s="437">
        <v>504</v>
      </c>
      <c r="I61" s="438" t="s">
        <v>3132</v>
      </c>
      <c r="J61" s="501" t="s">
        <v>3184</v>
      </c>
      <c r="K61" s="501"/>
      <c r="L61" s="439">
        <f>F61-H61</f>
        <v>-22</v>
      </c>
      <c r="M61" s="440">
        <f>L61/F61</f>
        <v>-4.5643153526970952E-2</v>
      </c>
      <c r="N61" s="441" t="s">
        <v>2205</v>
      </c>
      <c r="O61" s="442">
        <v>43123</v>
      </c>
      <c r="P61" s="443"/>
      <c r="R61" s="204"/>
      <c r="S61" s="208" t="s">
        <v>2485</v>
      </c>
      <c r="T61" s="206"/>
      <c r="Z61" s="206"/>
    </row>
    <row r="62" spans="1:26" s="148" customFormat="1" ht="15" customHeight="1">
      <c r="A62" s="198">
        <v>53</v>
      </c>
      <c r="B62" s="211">
        <v>43122</v>
      </c>
      <c r="C62" s="199"/>
      <c r="D62" s="209" t="s">
        <v>111</v>
      </c>
      <c r="E62" s="207" t="s">
        <v>2438</v>
      </c>
      <c r="F62" s="214" t="s">
        <v>3174</v>
      </c>
      <c r="G62" s="201">
        <v>1444</v>
      </c>
      <c r="H62" s="201"/>
      <c r="I62" s="455">
        <v>1250</v>
      </c>
      <c r="J62" s="502" t="s">
        <v>271</v>
      </c>
      <c r="K62" s="502"/>
      <c r="L62" s="456"/>
      <c r="M62" s="201"/>
      <c r="N62" s="201"/>
      <c r="O62" s="310"/>
      <c r="P62" s="230">
        <f>VLOOKUP(D62,Sheet2!$A$1:M2080,6,0)</f>
        <v>1416.5</v>
      </c>
      <c r="R62" s="204"/>
      <c r="S62" s="208" t="s">
        <v>2486</v>
      </c>
      <c r="T62" s="206"/>
      <c r="Z62" s="206"/>
    </row>
    <row r="63" spans="1:26" s="148" customFormat="1" ht="15" customHeight="1">
      <c r="A63" s="198">
        <v>54</v>
      </c>
      <c r="B63" s="211">
        <v>43123</v>
      </c>
      <c r="C63" s="199"/>
      <c r="D63" s="209" t="s">
        <v>32</v>
      </c>
      <c r="E63" s="207" t="s">
        <v>2438</v>
      </c>
      <c r="F63" s="214" t="s">
        <v>3183</v>
      </c>
      <c r="G63" s="201">
        <v>455</v>
      </c>
      <c r="H63" s="201"/>
      <c r="I63" s="455">
        <v>390</v>
      </c>
      <c r="J63" s="502" t="s">
        <v>271</v>
      </c>
      <c r="K63" s="502"/>
      <c r="L63" s="456"/>
      <c r="M63" s="201"/>
      <c r="N63" s="201"/>
      <c r="O63" s="310"/>
      <c r="P63" s="230">
        <f>VLOOKUP(D63,Sheet2!$A$1:M2081,6,0)</f>
        <v>436.5</v>
      </c>
      <c r="R63" s="204"/>
      <c r="S63" s="208" t="s">
        <v>2486</v>
      </c>
      <c r="T63" s="206"/>
      <c r="Z63" s="206"/>
    </row>
    <row r="64" spans="1:26" s="148" customFormat="1">
      <c r="A64" s="198"/>
      <c r="B64" s="211"/>
      <c r="C64" s="199"/>
      <c r="D64" s="209"/>
      <c r="E64" s="207"/>
      <c r="F64" s="214"/>
      <c r="G64" s="201"/>
      <c r="H64" s="201"/>
      <c r="I64" s="455"/>
      <c r="J64" s="502"/>
      <c r="K64" s="502"/>
      <c r="L64" s="456"/>
      <c r="M64" s="201"/>
      <c r="N64" s="201"/>
      <c r="O64" s="310"/>
      <c r="P64" s="230"/>
      <c r="R64" s="204"/>
      <c r="S64" s="208"/>
      <c r="T64" s="206"/>
      <c r="Z64" s="206"/>
    </row>
    <row r="65" spans="1:28" s="19" customFormat="1" ht="12" customHeight="1">
      <c r="A65" s="351" t="s">
        <v>347</v>
      </c>
      <c r="B65" s="351"/>
      <c r="C65" s="351"/>
      <c r="D65" s="351"/>
      <c r="F65" s="182" t="s">
        <v>371</v>
      </c>
      <c r="G65" s="89"/>
      <c r="H65" s="103"/>
      <c r="I65" s="104"/>
      <c r="J65" s="149"/>
      <c r="K65" s="149"/>
      <c r="L65" s="175"/>
      <c r="M65" s="176"/>
      <c r="N65" s="176"/>
      <c r="O65" s="18"/>
      <c r="P65" s="157"/>
      <c r="R65" s="18"/>
      <c r="S65" s="89"/>
      <c r="T65" s="18"/>
      <c r="Z65" s="18"/>
      <c r="AA65" s="18"/>
    </row>
    <row r="66" spans="1:28" s="19" customFormat="1" ht="12" customHeight="1">
      <c r="A66" s="197" t="s">
        <v>2590</v>
      </c>
      <c r="B66" s="164"/>
      <c r="C66" s="195"/>
      <c r="D66" s="164"/>
      <c r="E66" s="88"/>
      <c r="F66" s="182" t="s">
        <v>2634</v>
      </c>
      <c r="G66" s="89"/>
      <c r="H66" s="103"/>
      <c r="I66" s="104"/>
      <c r="J66" s="149"/>
      <c r="K66" s="149"/>
      <c r="L66" s="175"/>
      <c r="M66" s="176"/>
      <c r="N66" s="176"/>
      <c r="O66" s="18"/>
      <c r="P66" s="157"/>
      <c r="R66" s="18"/>
      <c r="S66" s="89"/>
      <c r="T66" s="18"/>
      <c r="Z66" s="18"/>
      <c r="AA66" s="18"/>
    </row>
    <row r="67" spans="1:28" s="19" customFormat="1" ht="12" customHeight="1">
      <c r="A67" s="164"/>
      <c r="B67" s="164"/>
      <c r="C67" s="195"/>
      <c r="D67" s="164"/>
      <c r="E67" s="88"/>
      <c r="F67" s="89"/>
      <c r="G67" s="89"/>
      <c r="H67" s="103"/>
      <c r="I67" s="104"/>
      <c r="J67" s="150"/>
      <c r="K67" s="149"/>
      <c r="L67" s="175"/>
      <c r="M67" s="176"/>
      <c r="N67" s="89"/>
      <c r="O67" s="90"/>
      <c r="P67" s="147"/>
      <c r="R67" s="18"/>
      <c r="S67" s="89"/>
      <c r="T67" s="18"/>
      <c r="U67" s="18"/>
      <c r="V67" s="18"/>
      <c r="W67" s="18"/>
      <c r="X67" s="18"/>
      <c r="Y67" s="18"/>
      <c r="Z67" s="18"/>
      <c r="AA67" s="18"/>
    </row>
    <row r="68" spans="1:28" ht="15" customHeight="1">
      <c r="A68" s="108" t="s">
        <v>2209</v>
      </c>
      <c r="B68" s="108"/>
      <c r="C68" s="108"/>
      <c r="D68" s="108"/>
      <c r="E68" s="88"/>
      <c r="F68" s="89"/>
      <c r="G68" s="49"/>
      <c r="H68" s="89"/>
      <c r="I68" s="49"/>
      <c r="J68" s="7"/>
      <c r="K68" s="93"/>
      <c r="L68" s="49"/>
      <c r="M68" s="49"/>
      <c r="N68" s="49"/>
      <c r="O68" s="49"/>
      <c r="P68" s="91"/>
      <c r="R68" s="1"/>
      <c r="S68" s="49"/>
      <c r="T68" s="18"/>
      <c r="U68" s="18"/>
      <c r="V68" s="18"/>
      <c r="W68" s="18"/>
      <c r="X68" s="18"/>
      <c r="Y68" s="18"/>
      <c r="Z68" s="18"/>
      <c r="AA68" s="18"/>
      <c r="AB68" s="18"/>
    </row>
    <row r="69" spans="1:28" ht="44.25" customHeight="1">
      <c r="A69" s="85" t="s">
        <v>13</v>
      </c>
      <c r="B69" s="85" t="s">
        <v>218</v>
      </c>
      <c r="C69" s="85"/>
      <c r="D69" s="86" t="s">
        <v>259</v>
      </c>
      <c r="E69" s="85" t="s">
        <v>260</v>
      </c>
      <c r="F69" s="85" t="s">
        <v>261</v>
      </c>
      <c r="G69" s="85" t="s">
        <v>262</v>
      </c>
      <c r="H69" s="85" t="s">
        <v>263</v>
      </c>
      <c r="I69" s="85" t="s">
        <v>264</v>
      </c>
      <c r="J69" s="539" t="s">
        <v>265</v>
      </c>
      <c r="K69" s="540"/>
      <c r="L69" s="177" t="s">
        <v>273</v>
      </c>
      <c r="M69" s="177" t="s">
        <v>274</v>
      </c>
      <c r="N69" s="85" t="s">
        <v>275</v>
      </c>
      <c r="O69" s="85" t="s">
        <v>268</v>
      </c>
      <c r="P69" s="86" t="s">
        <v>269</v>
      </c>
      <c r="R69" s="1"/>
      <c r="S69" s="89"/>
      <c r="T69" s="18"/>
      <c r="U69" s="18"/>
      <c r="V69" s="18"/>
      <c r="W69" s="18"/>
      <c r="X69" s="18"/>
      <c r="Y69" s="18"/>
      <c r="Z69" s="18"/>
    </row>
    <row r="70" spans="1:28" s="148" customFormat="1">
      <c r="A70" s="424">
        <v>1</v>
      </c>
      <c r="B70" s="429">
        <v>43097</v>
      </c>
      <c r="C70" s="429"/>
      <c r="D70" s="430" t="s">
        <v>3000</v>
      </c>
      <c r="E70" s="426" t="s">
        <v>2438</v>
      </c>
      <c r="F70" s="426">
        <v>10533.5</v>
      </c>
      <c r="G70" s="424">
        <v>10635</v>
      </c>
      <c r="H70" s="424">
        <v>10438</v>
      </c>
      <c r="I70" s="426">
        <v>10335</v>
      </c>
      <c r="J70" s="552" t="s">
        <v>3045</v>
      </c>
      <c r="K70" s="553"/>
      <c r="L70" s="431">
        <f>F70-H70</f>
        <v>95.5</v>
      </c>
      <c r="M70" s="424">
        <f>L70*N70</f>
        <v>7162.5</v>
      </c>
      <c r="N70" s="432">
        <v>75</v>
      </c>
      <c r="O70" s="427" t="s">
        <v>272</v>
      </c>
      <c r="P70" s="428">
        <v>43102</v>
      </c>
      <c r="R70" s="204"/>
      <c r="S70" s="208" t="s">
        <v>2499</v>
      </c>
      <c r="T70" s="206"/>
      <c r="U70" s="206"/>
      <c r="V70" s="206"/>
      <c r="W70" s="206"/>
      <c r="X70" s="206"/>
      <c r="Y70" s="206"/>
      <c r="Z70" s="206"/>
    </row>
    <row r="71" spans="1:28" s="148" customFormat="1">
      <c r="A71" s="517">
        <v>2</v>
      </c>
      <c r="B71" s="515">
        <v>43098</v>
      </c>
      <c r="C71" s="429"/>
      <c r="D71" s="264" t="s">
        <v>3002</v>
      </c>
      <c r="E71" s="426" t="s">
        <v>2438</v>
      </c>
      <c r="F71" s="426">
        <v>502</v>
      </c>
      <c r="G71" s="517">
        <v>515</v>
      </c>
      <c r="H71" s="426">
        <v>499.2</v>
      </c>
      <c r="I71" s="517">
        <v>470</v>
      </c>
      <c r="J71" s="519" t="s">
        <v>3026</v>
      </c>
      <c r="K71" s="520"/>
      <c r="L71" s="431">
        <f>F71-H71</f>
        <v>2.8000000000000114</v>
      </c>
      <c r="M71" s="424">
        <v>5600</v>
      </c>
      <c r="N71" s="545">
        <v>2000</v>
      </c>
      <c r="O71" s="545" t="s">
        <v>272</v>
      </c>
      <c r="P71" s="543">
        <v>43102</v>
      </c>
      <c r="R71" s="204"/>
      <c r="S71" s="208" t="s">
        <v>2487</v>
      </c>
      <c r="T71" s="206"/>
      <c r="U71" s="206"/>
      <c r="V71" s="206"/>
      <c r="W71" s="206"/>
      <c r="X71" s="206"/>
      <c r="Y71" s="206"/>
      <c r="Z71" s="206"/>
    </row>
    <row r="72" spans="1:28" s="148" customFormat="1">
      <c r="A72" s="518"/>
      <c r="B72" s="516"/>
      <c r="C72" s="429"/>
      <c r="D72" s="430" t="s">
        <v>3003</v>
      </c>
      <c r="E72" s="426" t="s">
        <v>2438</v>
      </c>
      <c r="F72" s="426">
        <v>15</v>
      </c>
      <c r="G72" s="518"/>
      <c r="H72" s="426">
        <v>15</v>
      </c>
      <c r="I72" s="518"/>
      <c r="J72" s="521"/>
      <c r="K72" s="522"/>
      <c r="L72" s="431">
        <f>H72-F72</f>
        <v>0</v>
      </c>
      <c r="M72" s="424">
        <v>0</v>
      </c>
      <c r="N72" s="546"/>
      <c r="O72" s="546"/>
      <c r="P72" s="544"/>
      <c r="R72" s="204"/>
      <c r="S72" s="208"/>
      <c r="T72" s="206"/>
      <c r="U72" s="206"/>
      <c r="V72" s="206"/>
      <c r="W72" s="206"/>
      <c r="X72" s="206"/>
      <c r="Y72" s="206"/>
      <c r="Z72" s="206"/>
    </row>
    <row r="73" spans="1:28" s="148" customFormat="1">
      <c r="A73" s="259">
        <v>3</v>
      </c>
      <c r="B73" s="457">
        <v>43104</v>
      </c>
      <c r="C73" s="457"/>
      <c r="D73" s="258" t="s">
        <v>3000</v>
      </c>
      <c r="E73" s="458" t="s">
        <v>2438</v>
      </c>
      <c r="F73" s="458">
        <v>10512.5</v>
      </c>
      <c r="G73" s="259">
        <v>10615</v>
      </c>
      <c r="H73" s="259">
        <v>10615</v>
      </c>
      <c r="I73" s="458">
        <v>10310</v>
      </c>
      <c r="J73" s="503" t="s">
        <v>3060</v>
      </c>
      <c r="K73" s="504"/>
      <c r="L73" s="260">
        <f>F73-H73</f>
        <v>-102.5</v>
      </c>
      <c r="M73" s="259">
        <f>L73*N73</f>
        <v>-7687.5</v>
      </c>
      <c r="N73" s="459">
        <v>75</v>
      </c>
      <c r="O73" s="460" t="s">
        <v>2205</v>
      </c>
      <c r="P73" s="461">
        <v>43108</v>
      </c>
      <c r="R73" s="204"/>
      <c r="S73" s="208" t="s">
        <v>2499</v>
      </c>
      <c r="T73" s="206"/>
      <c r="U73" s="206"/>
      <c r="V73" s="206"/>
      <c r="W73" s="206"/>
      <c r="X73" s="206"/>
      <c r="Y73" s="206"/>
      <c r="Z73" s="206"/>
    </row>
    <row r="74" spans="1:28" s="148" customFormat="1">
      <c r="A74" s="424">
        <v>4</v>
      </c>
      <c r="B74" s="429">
        <v>43108</v>
      </c>
      <c r="C74" s="429"/>
      <c r="D74" s="430" t="s">
        <v>3066</v>
      </c>
      <c r="E74" s="426" t="s">
        <v>2438</v>
      </c>
      <c r="F74" s="426">
        <v>3933</v>
      </c>
      <c r="G74" s="424">
        <v>3973</v>
      </c>
      <c r="H74" s="424">
        <v>3887.5</v>
      </c>
      <c r="I74" s="426">
        <v>3850</v>
      </c>
      <c r="J74" s="552" t="s">
        <v>3076</v>
      </c>
      <c r="K74" s="553"/>
      <c r="L74" s="431">
        <f>F74-H74</f>
        <v>45.5</v>
      </c>
      <c r="M74" s="424">
        <f>L74*N74</f>
        <v>11375</v>
      </c>
      <c r="N74" s="432">
        <v>250</v>
      </c>
      <c r="O74" s="427" t="s">
        <v>272</v>
      </c>
      <c r="P74" s="428">
        <v>43109</v>
      </c>
      <c r="R74" s="204"/>
      <c r="S74" s="208" t="s">
        <v>2486</v>
      </c>
      <c r="T74" s="206"/>
      <c r="U74" s="206"/>
      <c r="V74" s="206"/>
      <c r="W74" s="206"/>
      <c r="X74" s="206"/>
      <c r="Y74" s="206"/>
      <c r="Z74" s="206"/>
    </row>
    <row r="75" spans="1:28" s="148" customFormat="1">
      <c r="A75" s="259">
        <v>5</v>
      </c>
      <c r="B75" s="457">
        <v>43109</v>
      </c>
      <c r="C75" s="457"/>
      <c r="D75" s="258" t="s">
        <v>3000</v>
      </c>
      <c r="E75" s="458" t="s">
        <v>2438</v>
      </c>
      <c r="F75" s="458">
        <v>10632.5</v>
      </c>
      <c r="G75" s="259">
        <v>10730</v>
      </c>
      <c r="H75" s="259">
        <v>10730</v>
      </c>
      <c r="I75" s="458">
        <v>10430</v>
      </c>
      <c r="J75" s="503" t="s">
        <v>3102</v>
      </c>
      <c r="K75" s="504"/>
      <c r="L75" s="260">
        <f>F75-H75</f>
        <v>-97.5</v>
      </c>
      <c r="M75" s="259">
        <f>L75*N75</f>
        <v>-7312.5</v>
      </c>
      <c r="N75" s="459">
        <v>75</v>
      </c>
      <c r="O75" s="460" t="s">
        <v>2205</v>
      </c>
      <c r="P75" s="461">
        <v>43115</v>
      </c>
      <c r="R75" s="204"/>
      <c r="S75" s="208" t="s">
        <v>2486</v>
      </c>
      <c r="T75" s="206"/>
      <c r="U75" s="206"/>
      <c r="V75" s="206"/>
      <c r="W75" s="206"/>
      <c r="X75" s="206"/>
      <c r="Y75" s="206"/>
      <c r="Z75" s="206"/>
    </row>
    <row r="76" spans="1:28" s="148" customFormat="1">
      <c r="A76" s="259">
        <v>6</v>
      </c>
      <c r="B76" s="457">
        <v>43117</v>
      </c>
      <c r="C76" s="457"/>
      <c r="D76" s="258" t="s">
        <v>3000</v>
      </c>
      <c r="E76" s="458" t="s">
        <v>2438</v>
      </c>
      <c r="F76" s="458">
        <v>10724.5</v>
      </c>
      <c r="G76" s="259">
        <v>10875</v>
      </c>
      <c r="H76" s="259">
        <v>10875</v>
      </c>
      <c r="I76" s="458">
        <v>10422</v>
      </c>
      <c r="J76" s="503" t="s">
        <v>3156</v>
      </c>
      <c r="K76" s="504"/>
      <c r="L76" s="260">
        <f>F76-H76</f>
        <v>-150.5</v>
      </c>
      <c r="M76" s="259">
        <f>L76*N76</f>
        <v>-11287.5</v>
      </c>
      <c r="N76" s="459">
        <v>75</v>
      </c>
      <c r="O76" s="460" t="s">
        <v>2205</v>
      </c>
      <c r="P76" s="461">
        <v>43119</v>
      </c>
      <c r="R76" s="204"/>
      <c r="S76" s="208" t="s">
        <v>2499</v>
      </c>
      <c r="T76" s="206"/>
      <c r="U76" s="206"/>
      <c r="V76" s="206"/>
      <c r="W76" s="206"/>
      <c r="X76" s="206"/>
      <c r="Y76" s="206"/>
      <c r="Z76" s="206"/>
    </row>
    <row r="77" spans="1:28" s="148" customFormat="1">
      <c r="A77" s="392">
        <v>7</v>
      </c>
      <c r="B77" s="401">
        <v>43124</v>
      </c>
      <c r="C77" s="401"/>
      <c r="D77" s="402" t="s">
        <v>3205</v>
      </c>
      <c r="E77" s="394" t="s">
        <v>2438</v>
      </c>
      <c r="F77" s="394" t="s">
        <v>3206</v>
      </c>
      <c r="G77" s="392">
        <v>11210</v>
      </c>
      <c r="H77" s="392"/>
      <c r="I77" s="394">
        <v>10800</v>
      </c>
      <c r="J77" s="505" t="s">
        <v>271</v>
      </c>
      <c r="K77" s="506"/>
      <c r="L77" s="403"/>
      <c r="M77" s="392"/>
      <c r="N77" s="404"/>
      <c r="O77" s="405"/>
      <c r="P77" s="406"/>
      <c r="R77" s="204"/>
      <c r="S77" s="208" t="s">
        <v>2485</v>
      </c>
      <c r="T77" s="206"/>
      <c r="U77" s="206"/>
      <c r="V77" s="206"/>
      <c r="W77" s="206"/>
      <c r="X77" s="206"/>
      <c r="Y77" s="206"/>
      <c r="Z77" s="206"/>
    </row>
    <row r="78" spans="1:28" s="148" customFormat="1">
      <c r="A78" s="392"/>
      <c r="B78" s="401"/>
      <c r="C78" s="401"/>
      <c r="D78" s="402"/>
      <c r="E78" s="394"/>
      <c r="F78" s="394"/>
      <c r="G78" s="392"/>
      <c r="H78" s="392"/>
      <c r="I78" s="394"/>
      <c r="J78" s="462"/>
      <c r="K78" s="463"/>
      <c r="L78" s="403"/>
      <c r="M78" s="392"/>
      <c r="N78" s="404"/>
      <c r="O78" s="405"/>
      <c r="P78" s="406"/>
      <c r="R78" s="204"/>
      <c r="S78" s="208"/>
      <c r="T78" s="206"/>
      <c r="U78" s="206"/>
      <c r="V78" s="206"/>
      <c r="W78" s="206"/>
      <c r="X78" s="206"/>
      <c r="Y78" s="206"/>
      <c r="Z78" s="206"/>
    </row>
    <row r="79" spans="1:28" s="148" customFormat="1">
      <c r="A79" s="392"/>
      <c r="B79" s="401"/>
      <c r="C79" s="401"/>
      <c r="D79" s="402"/>
      <c r="E79" s="394"/>
      <c r="F79" s="394"/>
      <c r="G79" s="392"/>
      <c r="H79" s="392"/>
      <c r="I79" s="394"/>
      <c r="J79" s="462"/>
      <c r="K79" s="463"/>
      <c r="L79" s="403"/>
      <c r="M79" s="392"/>
      <c r="N79" s="404"/>
      <c r="O79" s="405"/>
      <c r="P79" s="406"/>
      <c r="R79" s="204"/>
      <c r="S79" s="208"/>
      <c r="T79" s="206"/>
      <c r="U79" s="206"/>
      <c r="V79" s="206"/>
      <c r="W79" s="206"/>
      <c r="X79" s="206"/>
      <c r="Y79" s="206"/>
      <c r="Z79" s="206"/>
    </row>
    <row r="80" spans="1:28" s="148" customFormat="1">
      <c r="A80" s="392"/>
      <c r="B80" s="401"/>
      <c r="C80" s="401"/>
      <c r="D80" s="402"/>
      <c r="E80" s="394"/>
      <c r="F80" s="394"/>
      <c r="G80" s="392"/>
      <c r="H80" s="392"/>
      <c r="I80" s="394"/>
      <c r="J80" s="462"/>
      <c r="K80" s="463"/>
      <c r="L80" s="403"/>
      <c r="M80" s="392"/>
      <c r="N80" s="404"/>
      <c r="O80" s="405"/>
      <c r="P80" s="406"/>
      <c r="R80" s="204"/>
      <c r="S80" s="208"/>
      <c r="T80" s="206"/>
      <c r="U80" s="206"/>
      <c r="V80" s="206"/>
      <c r="W80" s="206"/>
      <c r="X80" s="206"/>
      <c r="Y80" s="206"/>
      <c r="Z80" s="206"/>
    </row>
    <row r="81" spans="1:28">
      <c r="A81" s="410"/>
      <c r="B81" s="187"/>
      <c r="C81" s="411"/>
      <c r="D81" s="412"/>
      <c r="E81" s="413"/>
      <c r="F81" s="414"/>
      <c r="G81" s="414"/>
      <c r="H81" s="414"/>
      <c r="I81" s="414"/>
      <c r="J81" s="550"/>
      <c r="K81" s="551"/>
      <c r="L81" s="415"/>
      <c r="M81" s="415"/>
      <c r="N81" s="409"/>
      <c r="O81" s="68"/>
      <c r="P81" s="416"/>
      <c r="R81" s="1"/>
      <c r="S81" s="49"/>
      <c r="T81" s="18"/>
      <c r="U81" s="18"/>
      <c r="V81" s="18"/>
      <c r="W81" s="18"/>
      <c r="X81" s="18"/>
      <c r="Y81" s="18"/>
      <c r="Z81" s="18"/>
      <c r="AA81" s="18"/>
      <c r="AB81" s="18"/>
    </row>
    <row r="82" spans="1:28">
      <c r="A82" s="474"/>
      <c r="B82" s="210"/>
      <c r="C82" s="475"/>
      <c r="D82" s="476"/>
      <c r="E82" s="477"/>
      <c r="F82" s="183"/>
      <c r="G82" s="183"/>
      <c r="H82" s="183"/>
      <c r="I82" s="183"/>
      <c r="J82" s="89"/>
      <c r="K82" s="89"/>
      <c r="L82" s="478"/>
      <c r="M82" s="478"/>
      <c r="N82" s="89"/>
      <c r="O82" s="18"/>
      <c r="P82" s="479"/>
      <c r="R82" s="1"/>
      <c r="S82" s="49"/>
      <c r="T82" s="18"/>
      <c r="U82" s="18"/>
      <c r="V82" s="18"/>
      <c r="W82" s="18"/>
      <c r="X82" s="18"/>
      <c r="Y82" s="18"/>
      <c r="Z82" s="18"/>
      <c r="AA82" s="18"/>
      <c r="AB82" s="18"/>
    </row>
    <row r="83" spans="1:28">
      <c r="A83" s="474"/>
      <c r="B83" s="210"/>
      <c r="C83" s="475"/>
      <c r="D83" s="476"/>
      <c r="E83" s="477"/>
      <c r="F83" s="183"/>
      <c r="G83" s="183"/>
      <c r="H83" s="183"/>
      <c r="I83" s="183"/>
      <c r="J83" s="89"/>
      <c r="K83" s="89"/>
      <c r="L83" s="478"/>
      <c r="M83" s="478"/>
      <c r="N83" s="89"/>
      <c r="O83" s="18"/>
      <c r="P83" s="479"/>
      <c r="R83" s="1"/>
      <c r="S83" s="49"/>
      <c r="T83" s="18"/>
      <c r="U83" s="18"/>
      <c r="V83" s="18"/>
      <c r="W83" s="18"/>
      <c r="X83" s="18"/>
      <c r="Y83" s="18"/>
      <c r="Z83" s="18"/>
      <c r="AA83" s="18"/>
      <c r="AB83" s="18"/>
    </row>
    <row r="84" spans="1:28" ht="15">
      <c r="A84" s="107" t="s">
        <v>276</v>
      </c>
      <c r="B84" s="107"/>
      <c r="C84" s="107"/>
      <c r="D84" s="107"/>
      <c r="E84" s="166"/>
      <c r="F84" s="183"/>
      <c r="G84" s="183"/>
      <c r="H84" s="183"/>
      <c r="I84" s="183"/>
      <c r="J84" s="9"/>
      <c r="K84" s="93"/>
      <c r="L84" s="49"/>
      <c r="M84" s="49"/>
      <c r="N84" s="49"/>
      <c r="O84" s="1"/>
      <c r="P84" s="9"/>
      <c r="R84" s="1"/>
      <c r="S84" s="49"/>
      <c r="T84" s="18"/>
      <c r="U84" s="18"/>
      <c r="V84" s="18"/>
      <c r="W84" s="18"/>
      <c r="X84" s="18"/>
      <c r="Y84" s="18"/>
      <c r="Z84" s="18"/>
      <c r="AA84" s="18"/>
      <c r="AB84" s="18"/>
    </row>
    <row r="85" spans="1:28" ht="38.25">
      <c r="A85" s="85" t="s">
        <v>13</v>
      </c>
      <c r="B85" s="85" t="s">
        <v>218</v>
      </c>
      <c r="C85" s="85"/>
      <c r="D85" s="86" t="s">
        <v>259</v>
      </c>
      <c r="E85" s="85" t="s">
        <v>260</v>
      </c>
      <c r="F85" s="85" t="s">
        <v>261</v>
      </c>
      <c r="G85" s="184" t="s">
        <v>262</v>
      </c>
      <c r="H85" s="85" t="s">
        <v>263</v>
      </c>
      <c r="I85" s="85" t="s">
        <v>264</v>
      </c>
      <c r="J85" s="539" t="s">
        <v>265</v>
      </c>
      <c r="K85" s="540"/>
      <c r="L85" s="169" t="s">
        <v>277</v>
      </c>
      <c r="M85" s="177" t="s">
        <v>274</v>
      </c>
      <c r="N85" s="85" t="s">
        <v>275</v>
      </c>
      <c r="O85" s="85" t="s">
        <v>268</v>
      </c>
      <c r="P85" s="86" t="s">
        <v>269</v>
      </c>
      <c r="R85" s="1"/>
      <c r="S85" s="89"/>
      <c r="T85" s="18"/>
      <c r="U85" s="18"/>
      <c r="V85" s="18"/>
      <c r="W85" s="18"/>
      <c r="X85" s="18"/>
      <c r="Y85" s="18"/>
      <c r="Z85" s="18"/>
    </row>
    <row r="86" spans="1:28" s="407" customFormat="1">
      <c r="A86" s="424">
        <v>1</v>
      </c>
      <c r="B86" s="425">
        <v>43098</v>
      </c>
      <c r="C86" s="264"/>
      <c r="D86" s="264" t="s">
        <v>3004</v>
      </c>
      <c r="E86" s="426" t="s">
        <v>270</v>
      </c>
      <c r="F86" s="426">
        <v>38.5</v>
      </c>
      <c r="G86" s="424"/>
      <c r="H86" s="424">
        <v>53</v>
      </c>
      <c r="I86" s="426">
        <v>100</v>
      </c>
      <c r="J86" s="527" t="s">
        <v>3027</v>
      </c>
      <c r="K86" s="528"/>
      <c r="L86" s="424">
        <f>H86-F86</f>
        <v>14.5</v>
      </c>
      <c r="M86" s="424">
        <f t="shared" ref="M86:M97" si="40">L86*N86</f>
        <v>1087.5</v>
      </c>
      <c r="N86" s="424">
        <v>75</v>
      </c>
      <c r="O86" s="427" t="s">
        <v>272</v>
      </c>
      <c r="P86" s="428">
        <v>43102</v>
      </c>
      <c r="R86" s="110"/>
      <c r="S86" s="103" t="s">
        <v>2499</v>
      </c>
      <c r="T86" s="408"/>
      <c r="U86" s="408"/>
      <c r="V86" s="408"/>
      <c r="W86" s="408"/>
      <c r="X86" s="408"/>
      <c r="Y86" s="408"/>
      <c r="Z86" s="408"/>
    </row>
    <row r="87" spans="1:28" s="407" customFormat="1">
      <c r="A87" s="424">
        <v>2</v>
      </c>
      <c r="B87" s="425">
        <v>43104</v>
      </c>
      <c r="C87" s="264"/>
      <c r="D87" s="264" t="s">
        <v>3035</v>
      </c>
      <c r="E87" s="426" t="s">
        <v>270</v>
      </c>
      <c r="F87" s="426">
        <v>23</v>
      </c>
      <c r="G87" s="424"/>
      <c r="H87" s="424">
        <v>45.5</v>
      </c>
      <c r="I87" s="426">
        <v>60</v>
      </c>
      <c r="J87" s="527" t="s">
        <v>3044</v>
      </c>
      <c r="K87" s="528"/>
      <c r="L87" s="424">
        <f>H87-F87</f>
        <v>22.5</v>
      </c>
      <c r="M87" s="424">
        <f t="shared" si="40"/>
        <v>900</v>
      </c>
      <c r="N87" s="424">
        <v>40</v>
      </c>
      <c r="O87" s="427" t="s">
        <v>272</v>
      </c>
      <c r="P87" s="428">
        <v>43104</v>
      </c>
      <c r="R87" s="110"/>
      <c r="S87" s="103" t="s">
        <v>2487</v>
      </c>
      <c r="T87" s="408"/>
      <c r="U87" s="408"/>
      <c r="V87" s="408"/>
      <c r="W87" s="408"/>
      <c r="X87" s="408"/>
      <c r="Y87" s="408"/>
      <c r="Z87" s="408"/>
    </row>
    <row r="88" spans="1:28" s="148" customFormat="1">
      <c r="A88" s="259">
        <v>3</v>
      </c>
      <c r="B88" s="457">
        <v>43104</v>
      </c>
      <c r="C88" s="457"/>
      <c r="D88" s="258" t="s">
        <v>3041</v>
      </c>
      <c r="E88" s="458" t="s">
        <v>270</v>
      </c>
      <c r="F88" s="458">
        <v>32.5</v>
      </c>
      <c r="G88" s="259"/>
      <c r="H88" s="259">
        <v>0</v>
      </c>
      <c r="I88" s="458">
        <v>100</v>
      </c>
      <c r="J88" s="503" t="s">
        <v>3242</v>
      </c>
      <c r="K88" s="504"/>
      <c r="L88" s="260">
        <f>F88-H88</f>
        <v>32.5</v>
      </c>
      <c r="M88" s="259">
        <f t="shared" si="40"/>
        <v>1300</v>
      </c>
      <c r="N88" s="459">
        <v>40</v>
      </c>
      <c r="O88" s="460" t="s">
        <v>2205</v>
      </c>
      <c r="P88" s="461">
        <v>43125</v>
      </c>
      <c r="R88" s="204"/>
      <c r="S88" s="208" t="s">
        <v>2499</v>
      </c>
      <c r="T88" s="206"/>
      <c r="U88" s="206"/>
      <c r="V88" s="206"/>
      <c r="W88" s="206"/>
      <c r="X88" s="206"/>
      <c r="Y88" s="206"/>
      <c r="Z88" s="206"/>
    </row>
    <row r="89" spans="1:28" s="407" customFormat="1">
      <c r="A89" s="424">
        <v>4</v>
      </c>
      <c r="B89" s="425">
        <v>43109</v>
      </c>
      <c r="C89" s="264"/>
      <c r="D89" s="264" t="s">
        <v>3070</v>
      </c>
      <c r="E89" s="426" t="s">
        <v>270</v>
      </c>
      <c r="F89" s="426">
        <v>70</v>
      </c>
      <c r="G89" s="424"/>
      <c r="H89" s="424">
        <v>91.5</v>
      </c>
      <c r="I89" s="426">
        <v>150</v>
      </c>
      <c r="J89" s="527" t="s">
        <v>3079</v>
      </c>
      <c r="K89" s="528"/>
      <c r="L89" s="424">
        <f>H89-F89</f>
        <v>21.5</v>
      </c>
      <c r="M89" s="424">
        <f t="shared" si="40"/>
        <v>860</v>
      </c>
      <c r="N89" s="424">
        <v>40</v>
      </c>
      <c r="O89" s="427" t="s">
        <v>272</v>
      </c>
      <c r="P89" s="428">
        <v>43110</v>
      </c>
      <c r="R89" s="110"/>
      <c r="S89" s="103" t="s">
        <v>2487</v>
      </c>
      <c r="T89" s="408"/>
      <c r="U89" s="408"/>
      <c r="V89" s="408"/>
      <c r="W89" s="408"/>
      <c r="X89" s="408"/>
      <c r="Y89" s="408"/>
      <c r="Z89" s="408"/>
    </row>
    <row r="90" spans="1:28" s="407" customFormat="1">
      <c r="A90" s="424">
        <v>5</v>
      </c>
      <c r="B90" s="425">
        <v>43111</v>
      </c>
      <c r="C90" s="264"/>
      <c r="D90" s="264" t="s">
        <v>3083</v>
      </c>
      <c r="E90" s="426" t="s">
        <v>270</v>
      </c>
      <c r="F90" s="426">
        <v>23</v>
      </c>
      <c r="G90" s="424"/>
      <c r="H90" s="424">
        <v>55</v>
      </c>
      <c r="I90" s="426">
        <v>60</v>
      </c>
      <c r="J90" s="527" t="s">
        <v>3084</v>
      </c>
      <c r="K90" s="528"/>
      <c r="L90" s="424">
        <f>H90-F90</f>
        <v>32</v>
      </c>
      <c r="M90" s="424">
        <f t="shared" si="40"/>
        <v>1280</v>
      </c>
      <c r="N90" s="424">
        <v>40</v>
      </c>
      <c r="O90" s="427" t="s">
        <v>272</v>
      </c>
      <c r="P90" s="428">
        <v>43111</v>
      </c>
      <c r="R90" s="110"/>
      <c r="S90" s="103" t="s">
        <v>2487</v>
      </c>
      <c r="T90" s="408"/>
      <c r="U90" s="408"/>
      <c r="V90" s="408"/>
      <c r="W90" s="408"/>
      <c r="X90" s="408"/>
      <c r="Y90" s="408"/>
      <c r="Z90" s="408"/>
    </row>
    <row r="91" spans="1:28" s="407" customFormat="1">
      <c r="A91" s="424">
        <v>6</v>
      </c>
      <c r="B91" s="425">
        <v>43112</v>
      </c>
      <c r="C91" s="264"/>
      <c r="D91" s="264" t="s">
        <v>3094</v>
      </c>
      <c r="E91" s="426" t="s">
        <v>270</v>
      </c>
      <c r="F91" s="426">
        <v>56</v>
      </c>
      <c r="G91" s="424"/>
      <c r="H91" s="424">
        <v>80</v>
      </c>
      <c r="I91" s="426">
        <v>120</v>
      </c>
      <c r="J91" s="527" t="s">
        <v>3095</v>
      </c>
      <c r="K91" s="528"/>
      <c r="L91" s="424">
        <f>H91-F91</f>
        <v>24</v>
      </c>
      <c r="M91" s="424">
        <f t="shared" si="40"/>
        <v>1800</v>
      </c>
      <c r="N91" s="424">
        <v>75</v>
      </c>
      <c r="O91" s="427" t="s">
        <v>272</v>
      </c>
      <c r="P91" s="428">
        <v>43112</v>
      </c>
      <c r="R91" s="110"/>
      <c r="S91" s="103" t="s">
        <v>2487</v>
      </c>
      <c r="T91" s="408"/>
      <c r="U91" s="408"/>
      <c r="V91" s="408"/>
      <c r="W91" s="408"/>
      <c r="X91" s="408"/>
      <c r="Y91" s="408"/>
      <c r="Z91" s="408"/>
    </row>
    <row r="92" spans="1:28" s="148" customFormat="1">
      <c r="A92" s="259">
        <v>7</v>
      </c>
      <c r="B92" s="457">
        <v>43112</v>
      </c>
      <c r="C92" s="457"/>
      <c r="D92" s="258" t="s">
        <v>3094</v>
      </c>
      <c r="E92" s="458" t="s">
        <v>270</v>
      </c>
      <c r="F92" s="458">
        <v>56</v>
      </c>
      <c r="G92" s="259"/>
      <c r="H92" s="259"/>
      <c r="I92" s="458">
        <v>129</v>
      </c>
      <c r="J92" s="503" t="s">
        <v>3241</v>
      </c>
      <c r="K92" s="504"/>
      <c r="L92" s="260">
        <f>F92-H92</f>
        <v>56</v>
      </c>
      <c r="M92" s="259">
        <f t="shared" si="40"/>
        <v>2240</v>
      </c>
      <c r="N92" s="459">
        <v>40</v>
      </c>
      <c r="O92" s="460" t="s">
        <v>2205</v>
      </c>
      <c r="P92" s="461">
        <v>43125</v>
      </c>
      <c r="R92" s="204"/>
      <c r="S92" s="208" t="s">
        <v>2487</v>
      </c>
      <c r="T92" s="206"/>
      <c r="U92" s="206"/>
      <c r="V92" s="206"/>
      <c r="W92" s="206"/>
      <c r="X92" s="206"/>
      <c r="Y92" s="206"/>
      <c r="Z92" s="206"/>
    </row>
    <row r="93" spans="1:28" s="407" customFormat="1">
      <c r="A93" s="424">
        <v>8</v>
      </c>
      <c r="B93" s="425">
        <v>43118</v>
      </c>
      <c r="C93" s="264"/>
      <c r="D93" s="264" t="s">
        <v>3141</v>
      </c>
      <c r="E93" s="426" t="s">
        <v>270</v>
      </c>
      <c r="F93" s="426">
        <v>23</v>
      </c>
      <c r="G93" s="424"/>
      <c r="H93" s="424">
        <v>55</v>
      </c>
      <c r="I93" s="426">
        <v>60</v>
      </c>
      <c r="J93" s="527" t="s">
        <v>3084</v>
      </c>
      <c r="K93" s="528"/>
      <c r="L93" s="424">
        <f>H93-F93</f>
        <v>32</v>
      </c>
      <c r="M93" s="424">
        <f t="shared" si="40"/>
        <v>1280</v>
      </c>
      <c r="N93" s="424">
        <v>40</v>
      </c>
      <c r="O93" s="427" t="s">
        <v>272</v>
      </c>
      <c r="P93" s="428">
        <v>43118</v>
      </c>
      <c r="R93" s="110"/>
      <c r="S93" s="103" t="s">
        <v>2487</v>
      </c>
      <c r="T93" s="408"/>
      <c r="U93" s="408"/>
      <c r="V93" s="408"/>
      <c r="W93" s="408"/>
      <c r="X93" s="408"/>
      <c r="Y93" s="408"/>
      <c r="Z93" s="408"/>
    </row>
    <row r="94" spans="1:28" s="407" customFormat="1">
      <c r="A94" s="424">
        <v>9</v>
      </c>
      <c r="B94" s="425">
        <v>43118</v>
      </c>
      <c r="C94" s="264"/>
      <c r="D94" s="264" t="s">
        <v>3141</v>
      </c>
      <c r="E94" s="426" t="s">
        <v>270</v>
      </c>
      <c r="F94" s="426">
        <v>18</v>
      </c>
      <c r="G94" s="424"/>
      <c r="H94" s="424">
        <v>28</v>
      </c>
      <c r="I94" s="426">
        <v>50</v>
      </c>
      <c r="J94" s="527" t="s">
        <v>3142</v>
      </c>
      <c r="K94" s="528"/>
      <c r="L94" s="424">
        <f>H94-F94</f>
        <v>10</v>
      </c>
      <c r="M94" s="424">
        <f t="shared" si="40"/>
        <v>400</v>
      </c>
      <c r="N94" s="424">
        <v>40</v>
      </c>
      <c r="O94" s="427" t="s">
        <v>272</v>
      </c>
      <c r="P94" s="428">
        <v>43118</v>
      </c>
      <c r="R94" s="110"/>
      <c r="S94" s="103" t="s">
        <v>2487</v>
      </c>
      <c r="T94" s="408"/>
      <c r="U94" s="408"/>
      <c r="V94" s="408"/>
      <c r="W94" s="408"/>
      <c r="X94" s="408"/>
      <c r="Y94" s="408"/>
      <c r="Z94" s="408"/>
    </row>
    <row r="95" spans="1:28" s="148" customFormat="1">
      <c r="A95" s="259">
        <v>10</v>
      </c>
      <c r="B95" s="457">
        <v>43119</v>
      </c>
      <c r="C95" s="457"/>
      <c r="D95" s="258" t="s">
        <v>3149</v>
      </c>
      <c r="E95" s="458" t="s">
        <v>270</v>
      </c>
      <c r="F95" s="458">
        <v>8.5</v>
      </c>
      <c r="G95" s="259"/>
      <c r="H95" s="259">
        <v>0</v>
      </c>
      <c r="I95" s="458" t="s">
        <v>3150</v>
      </c>
      <c r="J95" s="503" t="s">
        <v>3240</v>
      </c>
      <c r="K95" s="504"/>
      <c r="L95" s="260">
        <f>F95-H95</f>
        <v>8.5</v>
      </c>
      <c r="M95" s="259">
        <f t="shared" si="40"/>
        <v>6375</v>
      </c>
      <c r="N95" s="459">
        <v>750</v>
      </c>
      <c r="O95" s="460" t="s">
        <v>2205</v>
      </c>
      <c r="P95" s="461">
        <v>43125</v>
      </c>
      <c r="R95" s="204"/>
      <c r="S95" s="208" t="s">
        <v>2485</v>
      </c>
      <c r="T95" s="206"/>
      <c r="U95" s="206"/>
      <c r="V95" s="206"/>
      <c r="W95" s="206"/>
      <c r="X95" s="206"/>
      <c r="Y95" s="206"/>
      <c r="Z95" s="206"/>
    </row>
    <row r="96" spans="1:28" s="148" customFormat="1">
      <c r="A96" s="259">
        <v>11</v>
      </c>
      <c r="B96" s="457">
        <v>43123</v>
      </c>
      <c r="C96" s="457"/>
      <c r="D96" s="258" t="s">
        <v>3180</v>
      </c>
      <c r="E96" s="458" t="s">
        <v>270</v>
      </c>
      <c r="F96" s="458">
        <v>50</v>
      </c>
      <c r="G96" s="259"/>
      <c r="H96" s="259">
        <v>0</v>
      </c>
      <c r="I96" s="458">
        <v>120</v>
      </c>
      <c r="J96" s="503" t="s">
        <v>3239</v>
      </c>
      <c r="K96" s="504"/>
      <c r="L96" s="260">
        <f>F96-H96</f>
        <v>50</v>
      </c>
      <c r="M96" s="259">
        <f t="shared" si="40"/>
        <v>2000</v>
      </c>
      <c r="N96" s="459">
        <v>40</v>
      </c>
      <c r="O96" s="460" t="s">
        <v>2205</v>
      </c>
      <c r="P96" s="461">
        <v>43125</v>
      </c>
      <c r="R96" s="204"/>
      <c r="S96" s="208" t="s">
        <v>2485</v>
      </c>
      <c r="T96" s="206"/>
      <c r="U96" s="206"/>
      <c r="V96" s="206"/>
      <c r="W96" s="206"/>
      <c r="X96" s="206"/>
      <c r="Y96" s="206"/>
      <c r="Z96" s="206"/>
    </row>
    <row r="97" spans="1:27" s="148" customFormat="1">
      <c r="A97" s="259">
        <v>12</v>
      </c>
      <c r="B97" s="457">
        <v>43125</v>
      </c>
      <c r="C97" s="457"/>
      <c r="D97" s="258" t="s">
        <v>3236</v>
      </c>
      <c r="E97" s="458" t="s">
        <v>270</v>
      </c>
      <c r="F97" s="458">
        <v>27.5</v>
      </c>
      <c r="G97" s="259"/>
      <c r="H97" s="259">
        <v>0</v>
      </c>
      <c r="I97" s="458" t="s">
        <v>3237</v>
      </c>
      <c r="J97" s="503" t="s">
        <v>3238</v>
      </c>
      <c r="K97" s="504"/>
      <c r="L97" s="260">
        <f>F97-H97</f>
        <v>27.5</v>
      </c>
      <c r="M97" s="259">
        <f t="shared" si="40"/>
        <v>1100</v>
      </c>
      <c r="N97" s="459">
        <v>40</v>
      </c>
      <c r="O97" s="460" t="s">
        <v>2205</v>
      </c>
      <c r="P97" s="461">
        <v>43125</v>
      </c>
      <c r="R97" s="204"/>
      <c r="S97" s="208" t="s">
        <v>2487</v>
      </c>
      <c r="T97" s="206"/>
      <c r="U97" s="206"/>
      <c r="V97" s="206"/>
      <c r="W97" s="206"/>
      <c r="X97" s="206"/>
      <c r="Y97" s="206"/>
      <c r="Z97" s="206"/>
    </row>
    <row r="98" spans="1:27">
      <c r="A98" s="392"/>
      <c r="B98" s="187"/>
      <c r="C98" s="393"/>
      <c r="D98" s="393"/>
      <c r="E98" s="394"/>
      <c r="F98" s="394"/>
      <c r="G98" s="392"/>
      <c r="H98" s="392"/>
      <c r="I98" s="395"/>
      <c r="J98" s="502"/>
      <c r="K98" s="507"/>
      <c r="L98" s="190"/>
      <c r="M98" s="190"/>
      <c r="N98" s="190"/>
      <c r="O98" s="391"/>
      <c r="P98" s="230"/>
      <c r="R98" s="1"/>
      <c r="S98" s="89"/>
      <c r="T98" s="18"/>
      <c r="U98" s="18"/>
      <c r="V98" s="18"/>
      <c r="W98" s="18"/>
      <c r="X98" s="18"/>
      <c r="Y98" s="18"/>
      <c r="Z98" s="18"/>
    </row>
    <row r="99" spans="1:27">
      <c r="A99" s="480"/>
      <c r="B99" s="210"/>
      <c r="C99" s="481"/>
      <c r="D99" s="481"/>
      <c r="E99" s="104"/>
      <c r="F99" s="104"/>
      <c r="G99" s="480"/>
      <c r="H99" s="480"/>
      <c r="I99" s="482"/>
      <c r="J99" s="89"/>
      <c r="K99" s="159"/>
      <c r="L99" s="219"/>
      <c r="M99" s="219"/>
      <c r="N99" s="219"/>
      <c r="O99" s="483"/>
      <c r="P99" s="269"/>
      <c r="R99" s="1"/>
      <c r="S99" s="89"/>
      <c r="T99" s="18"/>
      <c r="U99" s="18"/>
      <c r="V99" s="18"/>
      <c r="W99" s="18"/>
      <c r="X99" s="18"/>
      <c r="Y99" s="18"/>
      <c r="Z99" s="18"/>
    </row>
    <row r="100" spans="1:27">
      <c r="A100" s="480"/>
      <c r="B100" s="210"/>
      <c r="C100" s="481"/>
      <c r="D100" s="481"/>
      <c r="E100" s="104"/>
      <c r="F100" s="104"/>
      <c r="G100" s="480"/>
      <c r="H100" s="480"/>
      <c r="I100" s="482"/>
      <c r="J100" s="89"/>
      <c r="K100" s="159"/>
      <c r="L100" s="219"/>
      <c r="M100" s="219"/>
      <c r="N100" s="219"/>
      <c r="O100" s="483"/>
      <c r="P100" s="269"/>
      <c r="R100" s="1"/>
      <c r="S100" s="89"/>
      <c r="T100" s="18"/>
      <c r="U100" s="18"/>
      <c r="V100" s="18"/>
      <c r="W100" s="18"/>
      <c r="X100" s="18"/>
      <c r="Y100" s="18"/>
      <c r="Z100" s="18"/>
    </row>
    <row r="101" spans="1:27">
      <c r="A101" s="480"/>
      <c r="B101" s="210"/>
      <c r="C101" s="481"/>
      <c r="D101" s="481"/>
      <c r="E101" s="104"/>
      <c r="F101" s="104"/>
      <c r="G101" s="480"/>
      <c r="H101" s="480"/>
      <c r="I101" s="482"/>
      <c r="J101" s="89"/>
      <c r="K101" s="159"/>
      <c r="L101" s="219"/>
      <c r="M101" s="219"/>
      <c r="N101" s="219"/>
      <c r="O101" s="483"/>
      <c r="P101" s="269"/>
      <c r="R101" s="1"/>
      <c r="S101" s="89"/>
      <c r="T101" s="18"/>
      <c r="U101" s="18"/>
      <c r="V101" s="18"/>
      <c r="W101" s="18"/>
      <c r="X101" s="18"/>
      <c r="Y101" s="18"/>
      <c r="Z101" s="18"/>
    </row>
    <row r="102" spans="1:27" ht="15">
      <c r="B102" s="355" t="s">
        <v>278</v>
      </c>
      <c r="C102" s="355"/>
      <c r="D102" s="355"/>
      <c r="E102" s="355"/>
      <c r="F102" s="182"/>
      <c r="G102" s="182"/>
      <c r="H102" s="182"/>
      <c r="I102" s="182"/>
      <c r="J102" s="152"/>
      <c r="K102" s="153"/>
      <c r="L102" s="178"/>
      <c r="M102" s="179"/>
      <c r="N102" s="180"/>
      <c r="O102" s="94"/>
      <c r="P102" s="151"/>
      <c r="R102" s="1"/>
      <c r="S102" s="49"/>
      <c r="T102" s="18"/>
      <c r="Z102" s="18"/>
      <c r="AA102" s="18"/>
    </row>
    <row r="103" spans="1:27" ht="38.25">
      <c r="A103" s="165" t="s">
        <v>13</v>
      </c>
      <c r="B103" s="85" t="s">
        <v>218</v>
      </c>
      <c r="C103" s="85"/>
      <c r="D103" s="86" t="s">
        <v>259</v>
      </c>
      <c r="E103" s="85" t="s">
        <v>260</v>
      </c>
      <c r="F103" s="85" t="s">
        <v>261</v>
      </c>
      <c r="G103" s="85" t="s">
        <v>346</v>
      </c>
      <c r="H103" s="85" t="s">
        <v>263</v>
      </c>
      <c r="I103" s="85" t="s">
        <v>264</v>
      </c>
      <c r="J103" s="541" t="s">
        <v>265</v>
      </c>
      <c r="K103" s="542"/>
      <c r="L103" s="85" t="s">
        <v>266</v>
      </c>
      <c r="M103" s="85" t="s">
        <v>267</v>
      </c>
      <c r="N103" s="85" t="s">
        <v>268</v>
      </c>
      <c r="O103" s="86" t="s">
        <v>269</v>
      </c>
      <c r="P103" s="85" t="s">
        <v>395</v>
      </c>
      <c r="R103" s="1"/>
      <c r="S103" s="49"/>
      <c r="T103" s="18"/>
      <c r="Z103" s="18"/>
      <c r="AA103" s="18"/>
    </row>
    <row r="104" spans="1:27" s="148" customFormat="1">
      <c r="A104" s="424">
        <v>1</v>
      </c>
      <c r="B104" s="429">
        <v>43095</v>
      </c>
      <c r="C104" s="429"/>
      <c r="D104" s="430" t="s">
        <v>39</v>
      </c>
      <c r="E104" s="426" t="s">
        <v>270</v>
      </c>
      <c r="F104" s="426">
        <v>448</v>
      </c>
      <c r="G104" s="424">
        <v>435</v>
      </c>
      <c r="H104" s="424">
        <v>462</v>
      </c>
      <c r="I104" s="426">
        <v>470</v>
      </c>
      <c r="J104" s="499" t="s">
        <v>3069</v>
      </c>
      <c r="K104" s="499"/>
      <c r="L104" s="448">
        <f t="shared" ref="L104" si="41">H104-F104</f>
        <v>14</v>
      </c>
      <c r="M104" s="449">
        <f t="shared" ref="M104" si="42">L104/F104</f>
        <v>3.125E-2</v>
      </c>
      <c r="N104" s="450" t="s">
        <v>272</v>
      </c>
      <c r="O104" s="451">
        <v>43109</v>
      </c>
      <c r="P104" s="451"/>
      <c r="Q104" s="227"/>
      <c r="R104" s="225"/>
      <c r="S104" s="208" t="s">
        <v>2486</v>
      </c>
      <c r="T104" s="229"/>
      <c r="U104" s="206"/>
      <c r="V104" s="206"/>
      <c r="W104" s="206"/>
      <c r="X104" s="206"/>
      <c r="Y104" s="206"/>
      <c r="Z104" s="206"/>
    </row>
    <row r="105" spans="1:27" s="148" customFormat="1">
      <c r="A105" s="424">
        <v>2</v>
      </c>
      <c r="B105" s="429">
        <v>43095</v>
      </c>
      <c r="C105" s="429"/>
      <c r="D105" s="430" t="s">
        <v>41</v>
      </c>
      <c r="E105" s="426" t="s">
        <v>270</v>
      </c>
      <c r="F105" s="426">
        <v>1148.5</v>
      </c>
      <c r="G105" s="424">
        <v>1120</v>
      </c>
      <c r="H105" s="424">
        <v>1183.5</v>
      </c>
      <c r="I105" s="426" t="s">
        <v>2972</v>
      </c>
      <c r="J105" s="499" t="s">
        <v>3047</v>
      </c>
      <c r="K105" s="499"/>
      <c r="L105" s="448">
        <f t="shared" ref="L105" si="43">H105-F105</f>
        <v>35</v>
      </c>
      <c r="M105" s="449">
        <f t="shared" ref="M105" si="44">L105/F105</f>
        <v>3.0474531998258596E-2</v>
      </c>
      <c r="N105" s="450" t="s">
        <v>272</v>
      </c>
      <c r="O105" s="451">
        <v>42740</v>
      </c>
      <c r="P105" s="451"/>
      <c r="Q105" s="227"/>
      <c r="R105" s="225"/>
      <c r="S105" s="208" t="s">
        <v>2486</v>
      </c>
      <c r="T105" s="229"/>
      <c r="U105" s="206"/>
      <c r="V105" s="206"/>
      <c r="W105" s="206"/>
      <c r="X105" s="206"/>
      <c r="Y105" s="206"/>
      <c r="Z105" s="206"/>
    </row>
    <row r="106" spans="1:27" s="148" customFormat="1">
      <c r="A106" s="424">
        <v>3</v>
      </c>
      <c r="B106" s="429">
        <v>43095</v>
      </c>
      <c r="C106" s="429"/>
      <c r="D106" s="430" t="s">
        <v>67</v>
      </c>
      <c r="E106" s="426" t="s">
        <v>270</v>
      </c>
      <c r="F106" s="426">
        <v>219.5</v>
      </c>
      <c r="G106" s="424">
        <v>213.5</v>
      </c>
      <c r="H106" s="424">
        <v>226.5</v>
      </c>
      <c r="I106" s="426" t="s">
        <v>2993</v>
      </c>
      <c r="J106" s="499" t="s">
        <v>3052</v>
      </c>
      <c r="K106" s="499"/>
      <c r="L106" s="448">
        <f t="shared" ref="L106:L107" si="45">H106-F106</f>
        <v>7</v>
      </c>
      <c r="M106" s="449">
        <f t="shared" ref="M106:M107" si="46">L106/F106</f>
        <v>3.1890660592255128E-2</v>
      </c>
      <c r="N106" s="450" t="s">
        <v>272</v>
      </c>
      <c r="O106" s="451">
        <v>42740</v>
      </c>
      <c r="P106" s="451"/>
      <c r="Q106" s="227"/>
      <c r="R106" s="225"/>
      <c r="S106" s="208" t="s">
        <v>2485</v>
      </c>
      <c r="T106" s="229"/>
      <c r="U106" s="206"/>
      <c r="V106" s="206"/>
      <c r="W106" s="206"/>
      <c r="X106" s="206"/>
      <c r="Y106" s="206"/>
      <c r="Z106" s="206"/>
    </row>
    <row r="107" spans="1:27" s="148" customFormat="1">
      <c r="A107" s="424">
        <v>4</v>
      </c>
      <c r="B107" s="429">
        <v>43096</v>
      </c>
      <c r="C107" s="429"/>
      <c r="D107" s="430" t="s">
        <v>234</v>
      </c>
      <c r="E107" s="426" t="s">
        <v>270</v>
      </c>
      <c r="F107" s="426">
        <v>601.5</v>
      </c>
      <c r="G107" s="424">
        <v>585</v>
      </c>
      <c r="H107" s="424">
        <v>619.5</v>
      </c>
      <c r="I107" s="426">
        <v>640</v>
      </c>
      <c r="J107" s="499" t="s">
        <v>3067</v>
      </c>
      <c r="K107" s="499"/>
      <c r="L107" s="448">
        <f t="shared" si="45"/>
        <v>18</v>
      </c>
      <c r="M107" s="449">
        <f t="shared" si="46"/>
        <v>2.9925187032418952E-2</v>
      </c>
      <c r="N107" s="450" t="s">
        <v>272</v>
      </c>
      <c r="O107" s="451">
        <v>43108</v>
      </c>
      <c r="P107" s="451"/>
      <c r="Q107" s="227"/>
      <c r="R107" s="225"/>
      <c r="S107" s="208" t="s">
        <v>2485</v>
      </c>
      <c r="T107" s="229"/>
      <c r="U107" s="206"/>
      <c r="V107" s="206"/>
      <c r="W107" s="206"/>
      <c r="X107" s="206"/>
      <c r="Y107" s="206"/>
      <c r="Z107" s="206"/>
    </row>
    <row r="108" spans="1:27" s="148" customFormat="1">
      <c r="A108" s="424">
        <v>5</v>
      </c>
      <c r="B108" s="429">
        <v>43097</v>
      </c>
      <c r="C108" s="429"/>
      <c r="D108" s="430" t="s">
        <v>154</v>
      </c>
      <c r="E108" s="426" t="s">
        <v>270</v>
      </c>
      <c r="F108" s="426">
        <v>843</v>
      </c>
      <c r="G108" s="424">
        <v>818</v>
      </c>
      <c r="H108" s="424">
        <v>863</v>
      </c>
      <c r="I108" s="426" t="s">
        <v>2999</v>
      </c>
      <c r="J108" s="499" t="s">
        <v>3028</v>
      </c>
      <c r="K108" s="499"/>
      <c r="L108" s="448">
        <f t="shared" ref="L108" si="47">H108-F108</f>
        <v>20</v>
      </c>
      <c r="M108" s="449">
        <f t="shared" ref="M108" si="48">L108/F108</f>
        <v>2.3724792408066429E-2</v>
      </c>
      <c r="N108" s="450" t="s">
        <v>272</v>
      </c>
      <c r="O108" s="451">
        <v>42738</v>
      </c>
      <c r="P108" s="451"/>
      <c r="Q108" s="227"/>
      <c r="R108" s="225"/>
      <c r="S108" s="208" t="s">
        <v>2485</v>
      </c>
      <c r="T108" s="229"/>
      <c r="U108" s="206"/>
      <c r="V108" s="206"/>
      <c r="W108" s="206"/>
      <c r="X108" s="206"/>
      <c r="Y108" s="206"/>
      <c r="Z108" s="206"/>
    </row>
    <row r="109" spans="1:27" s="148" customFormat="1">
      <c r="A109" s="424">
        <v>6</v>
      </c>
      <c r="B109" s="429">
        <v>43101</v>
      </c>
      <c r="C109" s="429"/>
      <c r="D109" s="430" t="s">
        <v>654</v>
      </c>
      <c r="E109" s="426" t="s">
        <v>270</v>
      </c>
      <c r="F109" s="426">
        <v>480</v>
      </c>
      <c r="G109" s="424">
        <v>465</v>
      </c>
      <c r="H109" s="424">
        <v>492</v>
      </c>
      <c r="I109" s="426" t="s">
        <v>3014</v>
      </c>
      <c r="J109" s="499" t="s">
        <v>3088</v>
      </c>
      <c r="K109" s="499"/>
      <c r="L109" s="448">
        <f t="shared" ref="L109" si="49">H109-F109</f>
        <v>12</v>
      </c>
      <c r="M109" s="449">
        <f t="shared" ref="M109" si="50">L109/F109</f>
        <v>2.5000000000000001E-2</v>
      </c>
      <c r="N109" s="450" t="s">
        <v>272</v>
      </c>
      <c r="O109" s="451">
        <v>43111</v>
      </c>
      <c r="P109" s="451"/>
      <c r="Q109" s="227"/>
      <c r="R109" s="225"/>
      <c r="S109" s="208" t="s">
        <v>2486</v>
      </c>
      <c r="T109" s="229"/>
      <c r="U109" s="206"/>
      <c r="V109" s="206"/>
      <c r="W109" s="206"/>
      <c r="X109" s="206"/>
      <c r="Y109" s="206"/>
      <c r="Z109" s="206"/>
    </row>
    <row r="110" spans="1:27" s="148" customFormat="1">
      <c r="A110" s="202">
        <v>7</v>
      </c>
      <c r="B110" s="211">
        <v>43101</v>
      </c>
      <c r="C110" s="211"/>
      <c r="D110" s="231" t="s">
        <v>193</v>
      </c>
      <c r="E110" s="214" t="s">
        <v>270</v>
      </c>
      <c r="F110" s="207" t="s">
        <v>3017</v>
      </c>
      <c r="G110" s="201">
        <v>4610</v>
      </c>
      <c r="H110" s="201"/>
      <c r="I110" s="214" t="s">
        <v>3018</v>
      </c>
      <c r="J110" s="502" t="s">
        <v>271</v>
      </c>
      <c r="K110" s="507"/>
      <c r="L110" s="215"/>
      <c r="M110" s="216"/>
      <c r="N110" s="212"/>
      <c r="O110" s="356"/>
      <c r="P110" s="230">
        <f>VLOOKUP(D110,Sheet2!$A$1:M2077,6,0)</f>
        <v>4625.6000000000004</v>
      </c>
      <c r="Q110" s="227"/>
      <c r="R110" s="225"/>
      <c r="S110" s="208" t="s">
        <v>2486</v>
      </c>
      <c r="T110" s="229"/>
      <c r="U110" s="206"/>
      <c r="V110" s="206"/>
      <c r="W110" s="206"/>
      <c r="X110" s="206"/>
      <c r="Y110" s="206"/>
      <c r="Z110" s="206"/>
    </row>
    <row r="111" spans="1:27" s="148" customFormat="1">
      <c r="A111" s="424">
        <v>8</v>
      </c>
      <c r="B111" s="429">
        <v>43102</v>
      </c>
      <c r="C111" s="429"/>
      <c r="D111" s="430" t="s">
        <v>59</v>
      </c>
      <c r="E111" s="426" t="s">
        <v>270</v>
      </c>
      <c r="F111" s="426">
        <v>1091</v>
      </c>
      <c r="G111" s="424">
        <v>1064</v>
      </c>
      <c r="H111" s="424">
        <v>1120</v>
      </c>
      <c r="I111" s="426">
        <v>1140</v>
      </c>
      <c r="J111" s="499" t="s">
        <v>3065</v>
      </c>
      <c r="K111" s="499"/>
      <c r="L111" s="448">
        <f t="shared" ref="L111:L113" si="51">H111-F111</f>
        <v>29</v>
      </c>
      <c r="M111" s="449">
        <f t="shared" ref="M111:M113" si="52">L111/F111</f>
        <v>2.6581118240146653E-2</v>
      </c>
      <c r="N111" s="450" t="s">
        <v>272</v>
      </c>
      <c r="O111" s="451">
        <v>43108</v>
      </c>
      <c r="P111" s="451"/>
      <c r="Q111" s="227"/>
      <c r="R111" s="225"/>
      <c r="S111" s="208" t="s">
        <v>2486</v>
      </c>
      <c r="T111" s="229"/>
      <c r="U111" s="206"/>
      <c r="V111" s="206"/>
      <c r="W111" s="206"/>
      <c r="X111" s="206"/>
      <c r="Y111" s="206"/>
      <c r="Z111" s="206"/>
    </row>
    <row r="112" spans="1:27" s="148" customFormat="1">
      <c r="A112" s="424">
        <v>9</v>
      </c>
      <c r="B112" s="429">
        <v>43102</v>
      </c>
      <c r="C112" s="429"/>
      <c r="D112" s="430" t="s">
        <v>728</v>
      </c>
      <c r="E112" s="426" t="s">
        <v>270</v>
      </c>
      <c r="F112" s="426">
        <v>3100</v>
      </c>
      <c r="G112" s="424">
        <v>3000</v>
      </c>
      <c r="H112" s="424">
        <v>3202.5</v>
      </c>
      <c r="I112" s="426">
        <v>3250</v>
      </c>
      <c r="J112" s="499" t="s">
        <v>3072</v>
      </c>
      <c r="K112" s="499"/>
      <c r="L112" s="448">
        <f t="shared" si="51"/>
        <v>102.5</v>
      </c>
      <c r="M112" s="449">
        <f t="shared" si="52"/>
        <v>3.3064516129032259E-2</v>
      </c>
      <c r="N112" s="450" t="s">
        <v>272</v>
      </c>
      <c r="O112" s="451">
        <v>43109</v>
      </c>
      <c r="P112" s="451"/>
      <c r="Q112" s="227"/>
      <c r="R112" s="225"/>
      <c r="S112" s="208" t="s">
        <v>2486</v>
      </c>
      <c r="T112" s="229"/>
      <c r="U112" s="206"/>
      <c r="V112" s="206"/>
      <c r="W112" s="206"/>
      <c r="X112" s="206"/>
      <c r="Y112" s="206"/>
      <c r="Z112" s="206"/>
    </row>
    <row r="113" spans="1:26" s="148" customFormat="1" ht="15" customHeight="1">
      <c r="A113" s="308">
        <v>10</v>
      </c>
      <c r="B113" s="306">
        <v>43103</v>
      </c>
      <c r="C113" s="306"/>
      <c r="D113" s="307" t="s">
        <v>189</v>
      </c>
      <c r="E113" s="308" t="s">
        <v>270</v>
      </c>
      <c r="F113" s="308">
        <v>5165</v>
      </c>
      <c r="G113" s="389">
        <v>5029</v>
      </c>
      <c r="H113" s="390">
        <v>5272.5</v>
      </c>
      <c r="I113" s="390" t="s">
        <v>3031</v>
      </c>
      <c r="J113" s="547" t="s">
        <v>3082</v>
      </c>
      <c r="K113" s="547"/>
      <c r="L113" s="399">
        <f t="shared" si="51"/>
        <v>107.5</v>
      </c>
      <c r="M113" s="445">
        <f t="shared" si="52"/>
        <v>2.0813165537270088E-2</v>
      </c>
      <c r="N113" s="444" t="s">
        <v>272</v>
      </c>
      <c r="O113" s="400">
        <v>43110</v>
      </c>
      <c r="P113" s="309"/>
      <c r="R113" s="204"/>
      <c r="S113" s="208" t="s">
        <v>2486</v>
      </c>
      <c r="T113" s="206"/>
      <c r="Z113" s="206"/>
    </row>
    <row r="114" spans="1:26" s="148" customFormat="1">
      <c r="A114" s="424">
        <v>11</v>
      </c>
      <c r="B114" s="429">
        <v>43103</v>
      </c>
      <c r="C114" s="429"/>
      <c r="D114" s="430" t="s">
        <v>200</v>
      </c>
      <c r="E114" s="426" t="s">
        <v>270</v>
      </c>
      <c r="F114" s="426">
        <v>121</v>
      </c>
      <c r="G114" s="424">
        <v>116</v>
      </c>
      <c r="H114" s="424">
        <v>127.35</v>
      </c>
      <c r="I114" s="426" t="s">
        <v>3033</v>
      </c>
      <c r="J114" s="499" t="s">
        <v>3036</v>
      </c>
      <c r="K114" s="499"/>
      <c r="L114" s="448">
        <f t="shared" ref="L114" si="53">H114-F114</f>
        <v>6.3499999999999943</v>
      </c>
      <c r="M114" s="449">
        <f t="shared" ref="M114" si="54">L114/F114</f>
        <v>5.2479338842975162E-2</v>
      </c>
      <c r="N114" s="450" t="s">
        <v>272</v>
      </c>
      <c r="O114" s="451">
        <v>42739</v>
      </c>
      <c r="P114" s="451"/>
      <c r="Q114" s="227"/>
      <c r="R114" s="225"/>
      <c r="S114" s="208" t="s">
        <v>2485</v>
      </c>
      <c r="T114" s="229"/>
      <c r="U114" s="206"/>
      <c r="V114" s="206"/>
      <c r="W114" s="206"/>
      <c r="X114" s="206"/>
      <c r="Y114" s="206"/>
      <c r="Z114" s="206"/>
    </row>
    <row r="115" spans="1:26" s="148" customFormat="1">
      <c r="A115" s="424">
        <v>12</v>
      </c>
      <c r="B115" s="429">
        <v>43104</v>
      </c>
      <c r="C115" s="429"/>
      <c r="D115" s="430" t="s">
        <v>94</v>
      </c>
      <c r="E115" s="426" t="s">
        <v>270</v>
      </c>
      <c r="F115" s="426">
        <v>1644</v>
      </c>
      <c r="G115" s="424">
        <v>1600</v>
      </c>
      <c r="H115" s="424">
        <v>1681</v>
      </c>
      <c r="I115" s="426">
        <v>1720</v>
      </c>
      <c r="J115" s="499" t="s">
        <v>3051</v>
      </c>
      <c r="K115" s="499"/>
      <c r="L115" s="448">
        <f t="shared" ref="L115" si="55">H115-F115</f>
        <v>37</v>
      </c>
      <c r="M115" s="449">
        <f t="shared" ref="M115" si="56">L115/F115</f>
        <v>2.2506082725060828E-2</v>
      </c>
      <c r="N115" s="450" t="s">
        <v>272</v>
      </c>
      <c r="O115" s="451">
        <v>42740</v>
      </c>
      <c r="P115" s="451"/>
      <c r="Q115" s="227"/>
      <c r="R115" s="225"/>
      <c r="S115" s="208" t="s">
        <v>2486</v>
      </c>
      <c r="T115" s="229"/>
      <c r="U115" s="206"/>
      <c r="V115" s="206"/>
      <c r="W115" s="206"/>
      <c r="X115" s="206"/>
      <c r="Y115" s="206"/>
      <c r="Z115" s="206"/>
    </row>
    <row r="116" spans="1:26" s="148" customFormat="1">
      <c r="A116" s="424">
        <v>13</v>
      </c>
      <c r="B116" s="429">
        <v>43104</v>
      </c>
      <c r="C116" s="429"/>
      <c r="D116" s="430" t="s">
        <v>2094</v>
      </c>
      <c r="E116" s="426" t="s">
        <v>270</v>
      </c>
      <c r="F116" s="426">
        <v>236</v>
      </c>
      <c r="G116" s="424">
        <v>230</v>
      </c>
      <c r="H116" s="424">
        <v>241.5</v>
      </c>
      <c r="I116" s="426">
        <v>247</v>
      </c>
      <c r="J116" s="499" t="s">
        <v>3068</v>
      </c>
      <c r="K116" s="499"/>
      <c r="L116" s="448">
        <f t="shared" ref="L116" si="57">H116-F116</f>
        <v>5.5</v>
      </c>
      <c r="M116" s="449">
        <f t="shared" ref="M116" si="58">L116/F116</f>
        <v>2.3305084745762712E-2</v>
      </c>
      <c r="N116" s="450" t="s">
        <v>272</v>
      </c>
      <c r="O116" s="451">
        <v>43109</v>
      </c>
      <c r="P116" s="451"/>
      <c r="Q116" s="227"/>
      <c r="R116" s="225"/>
      <c r="S116" s="208" t="s">
        <v>2486</v>
      </c>
      <c r="T116" s="229"/>
      <c r="U116" s="206"/>
      <c r="V116" s="206"/>
      <c r="W116" s="206"/>
      <c r="X116" s="206"/>
      <c r="Y116" s="206"/>
      <c r="Z116" s="206"/>
    </row>
    <row r="117" spans="1:26" s="148" customFormat="1">
      <c r="A117" s="424">
        <v>14</v>
      </c>
      <c r="B117" s="429">
        <v>43110</v>
      </c>
      <c r="C117" s="429"/>
      <c r="D117" s="430" t="s">
        <v>191</v>
      </c>
      <c r="E117" s="426" t="s">
        <v>270</v>
      </c>
      <c r="F117" s="426">
        <v>370</v>
      </c>
      <c r="G117" s="424">
        <v>360</v>
      </c>
      <c r="H117" s="424">
        <v>377.75</v>
      </c>
      <c r="I117" s="426">
        <v>390</v>
      </c>
      <c r="J117" s="499" t="s">
        <v>3101</v>
      </c>
      <c r="K117" s="499"/>
      <c r="L117" s="448">
        <f t="shared" ref="L117" si="59">H117-F117</f>
        <v>7.75</v>
      </c>
      <c r="M117" s="449">
        <f t="shared" ref="M117" si="60">L117/F117</f>
        <v>2.0945945945945947E-2</v>
      </c>
      <c r="N117" s="450" t="s">
        <v>272</v>
      </c>
      <c r="O117" s="451">
        <v>43115</v>
      </c>
      <c r="P117" s="451"/>
      <c r="Q117" s="227"/>
      <c r="R117" s="225"/>
      <c r="S117" s="208" t="s">
        <v>2486</v>
      </c>
      <c r="T117" s="229"/>
      <c r="U117" s="206"/>
      <c r="V117" s="206"/>
      <c r="W117" s="206"/>
      <c r="X117" s="206"/>
      <c r="Y117" s="206"/>
      <c r="Z117" s="206"/>
    </row>
    <row r="118" spans="1:26" s="148" customFormat="1">
      <c r="A118" s="424">
        <v>15</v>
      </c>
      <c r="B118" s="429">
        <v>43110</v>
      </c>
      <c r="C118" s="429"/>
      <c r="D118" s="430" t="s">
        <v>1039</v>
      </c>
      <c r="E118" s="426" t="s">
        <v>270</v>
      </c>
      <c r="F118" s="426">
        <v>275.5</v>
      </c>
      <c r="G118" s="424">
        <v>265</v>
      </c>
      <c r="H118" s="424">
        <v>284.5</v>
      </c>
      <c r="I118" s="426">
        <v>295</v>
      </c>
      <c r="J118" s="499" t="s">
        <v>3089</v>
      </c>
      <c r="K118" s="499"/>
      <c r="L118" s="448">
        <f t="shared" ref="L118" si="61">H118-F118</f>
        <v>9</v>
      </c>
      <c r="M118" s="449">
        <f t="shared" ref="M118" si="62">L118/F118</f>
        <v>3.2667876588021776E-2</v>
      </c>
      <c r="N118" s="450" t="s">
        <v>272</v>
      </c>
      <c r="O118" s="451">
        <v>43111</v>
      </c>
      <c r="P118" s="451"/>
      <c r="Q118" s="227"/>
      <c r="R118" s="225"/>
      <c r="S118" s="208" t="s">
        <v>2486</v>
      </c>
      <c r="T118" s="229"/>
      <c r="U118" s="206"/>
      <c r="V118" s="206"/>
      <c r="W118" s="206"/>
      <c r="X118" s="206"/>
      <c r="Y118" s="206"/>
      <c r="Z118" s="206"/>
    </row>
    <row r="119" spans="1:26" s="148" customFormat="1">
      <c r="A119" s="424">
        <v>16</v>
      </c>
      <c r="B119" s="429">
        <v>43111</v>
      </c>
      <c r="C119" s="429"/>
      <c r="D119" s="430" t="s">
        <v>216</v>
      </c>
      <c r="E119" s="426" t="s">
        <v>270</v>
      </c>
      <c r="F119" s="426">
        <v>1399</v>
      </c>
      <c r="G119" s="424">
        <v>1355</v>
      </c>
      <c r="H119" s="424">
        <v>1447</v>
      </c>
      <c r="I119" s="426">
        <v>1500</v>
      </c>
      <c r="J119" s="499" t="s">
        <v>3140</v>
      </c>
      <c r="K119" s="499"/>
      <c r="L119" s="448">
        <f t="shared" ref="L119" si="63">H119-F119</f>
        <v>48</v>
      </c>
      <c r="M119" s="449">
        <f t="shared" ref="M119" si="64">L119/F119</f>
        <v>3.4310221586847746E-2</v>
      </c>
      <c r="N119" s="450" t="s">
        <v>272</v>
      </c>
      <c r="O119" s="451">
        <v>43118</v>
      </c>
      <c r="P119" s="451"/>
      <c r="Q119" s="227"/>
      <c r="R119" s="225"/>
      <c r="S119" s="208" t="s">
        <v>2486</v>
      </c>
      <c r="T119" s="229"/>
      <c r="U119" s="206"/>
      <c r="V119" s="206"/>
      <c r="W119" s="206"/>
      <c r="X119" s="206"/>
      <c r="Y119" s="206"/>
      <c r="Z119" s="206"/>
    </row>
    <row r="120" spans="1:26" s="148" customFormat="1">
      <c r="A120" s="424">
        <v>17</v>
      </c>
      <c r="B120" s="429">
        <v>43115</v>
      </c>
      <c r="C120" s="429"/>
      <c r="D120" s="430" t="s">
        <v>196</v>
      </c>
      <c r="E120" s="426" t="s">
        <v>270</v>
      </c>
      <c r="F120" s="426">
        <v>1425</v>
      </c>
      <c r="G120" s="424">
        <v>1378</v>
      </c>
      <c r="H120" s="424">
        <v>1470</v>
      </c>
      <c r="I120" s="426" t="s">
        <v>3100</v>
      </c>
      <c r="J120" s="499" t="s">
        <v>3151</v>
      </c>
      <c r="K120" s="499"/>
      <c r="L120" s="448">
        <f t="shared" ref="L120" si="65">H120-F120</f>
        <v>45</v>
      </c>
      <c r="M120" s="449">
        <f t="shared" ref="M120" si="66">L120/F120</f>
        <v>3.1578947368421054E-2</v>
      </c>
      <c r="N120" s="450" t="s">
        <v>272</v>
      </c>
      <c r="O120" s="451">
        <v>43119</v>
      </c>
      <c r="P120" s="451"/>
      <c r="Q120" s="227"/>
      <c r="R120" s="225"/>
      <c r="S120" s="208" t="s">
        <v>2485</v>
      </c>
      <c r="T120" s="229"/>
      <c r="U120" s="206"/>
      <c r="V120" s="206"/>
      <c r="W120" s="206"/>
      <c r="X120" s="206"/>
      <c r="Y120" s="206"/>
      <c r="Z120" s="206"/>
    </row>
    <row r="121" spans="1:26" s="148" customFormat="1">
      <c r="A121" s="202">
        <v>18</v>
      </c>
      <c r="B121" s="211">
        <v>43117</v>
      </c>
      <c r="C121" s="211"/>
      <c r="D121" s="226" t="s">
        <v>155</v>
      </c>
      <c r="E121" s="214" t="s">
        <v>270</v>
      </c>
      <c r="F121" s="207" t="s">
        <v>3128</v>
      </c>
      <c r="G121" s="201">
        <v>695</v>
      </c>
      <c r="H121" s="201"/>
      <c r="I121" s="214" t="s">
        <v>3129</v>
      </c>
      <c r="J121" s="502" t="s">
        <v>271</v>
      </c>
      <c r="K121" s="507"/>
      <c r="L121" s="215"/>
      <c r="M121" s="216"/>
      <c r="N121" s="212"/>
      <c r="O121" s="356"/>
      <c r="P121" s="230">
        <f>VLOOKUP(D121,Sheet2!$A$1:M2088,6,0)</f>
        <v>704.6</v>
      </c>
      <c r="Q121" s="227"/>
      <c r="R121" s="225"/>
      <c r="S121" s="208" t="s">
        <v>2485</v>
      </c>
      <c r="T121" s="229"/>
      <c r="U121" s="206"/>
      <c r="V121" s="206"/>
      <c r="W121" s="206"/>
      <c r="X121" s="206"/>
      <c r="Y121" s="206"/>
      <c r="Z121" s="206"/>
    </row>
    <row r="122" spans="1:26" s="148" customFormat="1">
      <c r="A122" s="202">
        <v>19</v>
      </c>
      <c r="B122" s="211">
        <v>43117</v>
      </c>
      <c r="C122" s="211"/>
      <c r="D122" s="226" t="s">
        <v>47</v>
      </c>
      <c r="E122" s="214" t="s">
        <v>270</v>
      </c>
      <c r="F122" s="207" t="s">
        <v>3130</v>
      </c>
      <c r="G122" s="201">
        <v>704</v>
      </c>
      <c r="H122" s="201"/>
      <c r="I122" s="214">
        <v>770</v>
      </c>
      <c r="J122" s="502" t="s">
        <v>271</v>
      </c>
      <c r="K122" s="507"/>
      <c r="L122" s="215"/>
      <c r="M122" s="216"/>
      <c r="N122" s="212"/>
      <c r="O122" s="356"/>
      <c r="P122" s="230">
        <f>VLOOKUP(D122,Sheet2!$A$1:M2089,6,0)</f>
        <v>706.3</v>
      </c>
      <c r="Q122" s="227"/>
      <c r="R122" s="225"/>
      <c r="S122" s="208" t="s">
        <v>2486</v>
      </c>
      <c r="T122" s="229"/>
      <c r="U122" s="206"/>
      <c r="V122" s="206"/>
      <c r="W122" s="206"/>
      <c r="X122" s="206"/>
      <c r="Y122" s="206"/>
      <c r="Z122" s="206"/>
    </row>
    <row r="123" spans="1:26" s="148" customFormat="1">
      <c r="A123" s="424">
        <v>20</v>
      </c>
      <c r="B123" s="429">
        <v>43119</v>
      </c>
      <c r="C123" s="429"/>
      <c r="D123" s="430" t="s">
        <v>318</v>
      </c>
      <c r="E123" s="426" t="s">
        <v>270</v>
      </c>
      <c r="F123" s="426">
        <v>150</v>
      </c>
      <c r="G123" s="424">
        <v>143</v>
      </c>
      <c r="H123" s="424">
        <v>153.5</v>
      </c>
      <c r="I123" s="426">
        <v>160</v>
      </c>
      <c r="J123" s="499" t="s">
        <v>3181</v>
      </c>
      <c r="K123" s="499"/>
      <c r="L123" s="448">
        <f t="shared" ref="L123:L124" si="67">H123-F123</f>
        <v>3.5</v>
      </c>
      <c r="M123" s="449">
        <f t="shared" ref="M123:M124" si="68">L123/F123</f>
        <v>2.3333333333333334E-2</v>
      </c>
      <c r="N123" s="450" t="s">
        <v>272</v>
      </c>
      <c r="O123" s="451">
        <v>43123</v>
      </c>
      <c r="P123" s="451"/>
      <c r="Q123" s="227"/>
      <c r="R123" s="225"/>
      <c r="S123" s="208" t="s">
        <v>2486</v>
      </c>
      <c r="T123" s="229"/>
      <c r="U123" s="206"/>
      <c r="V123" s="206"/>
      <c r="W123" s="206"/>
      <c r="X123" s="206"/>
      <c r="Y123" s="206"/>
      <c r="Z123" s="206"/>
    </row>
    <row r="124" spans="1:26" s="148" customFormat="1">
      <c r="A124" s="424">
        <v>21</v>
      </c>
      <c r="B124" s="429">
        <v>43119</v>
      </c>
      <c r="C124" s="429"/>
      <c r="D124" s="430" t="s">
        <v>92</v>
      </c>
      <c r="E124" s="426" t="s">
        <v>270</v>
      </c>
      <c r="F124" s="426">
        <v>306</v>
      </c>
      <c r="G124" s="424">
        <v>297</v>
      </c>
      <c r="H124" s="424">
        <v>316.5</v>
      </c>
      <c r="I124" s="426">
        <v>325</v>
      </c>
      <c r="J124" s="499" t="s">
        <v>3137</v>
      </c>
      <c r="K124" s="499"/>
      <c r="L124" s="448">
        <f t="shared" si="67"/>
        <v>10.5</v>
      </c>
      <c r="M124" s="449">
        <f t="shared" si="68"/>
        <v>3.4313725490196081E-2</v>
      </c>
      <c r="N124" s="450" t="s">
        <v>272</v>
      </c>
      <c r="O124" s="451">
        <v>43123</v>
      </c>
      <c r="P124" s="451"/>
      <c r="Q124" s="227"/>
      <c r="R124" s="225"/>
      <c r="S124" s="208" t="s">
        <v>2485</v>
      </c>
      <c r="T124" s="229"/>
      <c r="U124" s="206"/>
      <c r="V124" s="206"/>
      <c r="W124" s="206"/>
      <c r="X124" s="206"/>
      <c r="Y124" s="206"/>
      <c r="Z124" s="206"/>
    </row>
    <row r="125" spans="1:26" s="148" customFormat="1">
      <c r="A125" s="424">
        <v>22</v>
      </c>
      <c r="B125" s="429">
        <v>43122</v>
      </c>
      <c r="C125" s="429"/>
      <c r="D125" s="430" t="s">
        <v>2286</v>
      </c>
      <c r="E125" s="426" t="s">
        <v>270</v>
      </c>
      <c r="F125" s="426">
        <v>993</v>
      </c>
      <c r="G125" s="424">
        <v>962</v>
      </c>
      <c r="H125" s="424">
        <v>1031</v>
      </c>
      <c r="I125" s="426" t="s">
        <v>3171</v>
      </c>
      <c r="J125" s="499" t="s">
        <v>3172</v>
      </c>
      <c r="K125" s="499"/>
      <c r="L125" s="448">
        <f t="shared" ref="L125" si="69">H125-F125</f>
        <v>38</v>
      </c>
      <c r="M125" s="449">
        <f t="shared" ref="M125" si="70">L125/F125</f>
        <v>3.8267875125881166E-2</v>
      </c>
      <c r="N125" s="450" t="s">
        <v>272</v>
      </c>
      <c r="O125" s="451">
        <v>43122</v>
      </c>
      <c r="P125" s="451"/>
      <c r="Q125" s="227"/>
      <c r="R125" s="225"/>
      <c r="S125" s="208" t="s">
        <v>2485</v>
      </c>
      <c r="T125" s="229"/>
      <c r="U125" s="206"/>
      <c r="V125" s="206"/>
      <c r="W125" s="206"/>
      <c r="X125" s="206"/>
      <c r="Y125" s="206"/>
      <c r="Z125" s="206"/>
    </row>
    <row r="126" spans="1:26" s="148" customFormat="1">
      <c r="A126" s="424">
        <v>23</v>
      </c>
      <c r="B126" s="429">
        <v>43122</v>
      </c>
      <c r="C126" s="429"/>
      <c r="D126" s="430" t="s">
        <v>40</v>
      </c>
      <c r="E126" s="426" t="s">
        <v>270</v>
      </c>
      <c r="F126" s="426">
        <v>119.5</v>
      </c>
      <c r="G126" s="424">
        <v>116</v>
      </c>
      <c r="H126" s="424">
        <v>123.25</v>
      </c>
      <c r="I126" s="426" t="s">
        <v>3173</v>
      </c>
      <c r="J126" s="499" t="s">
        <v>3182</v>
      </c>
      <c r="K126" s="499"/>
      <c r="L126" s="448">
        <f t="shared" ref="L126" si="71">H126-F126</f>
        <v>3.75</v>
      </c>
      <c r="M126" s="449">
        <f t="shared" ref="M126" si="72">L126/F126</f>
        <v>3.1380753138075312E-2</v>
      </c>
      <c r="N126" s="450" t="s">
        <v>272</v>
      </c>
      <c r="O126" s="451">
        <v>43123</v>
      </c>
      <c r="P126" s="451"/>
      <c r="Q126" s="227"/>
      <c r="R126" s="225"/>
      <c r="S126" s="208" t="s">
        <v>2486</v>
      </c>
      <c r="T126" s="229"/>
      <c r="U126" s="206"/>
      <c r="V126" s="206"/>
      <c r="W126" s="206"/>
      <c r="X126" s="206"/>
      <c r="Y126" s="206"/>
      <c r="Z126" s="206"/>
    </row>
    <row r="127" spans="1:26" s="148" customFormat="1">
      <c r="A127" s="471">
        <v>24</v>
      </c>
      <c r="B127" s="187">
        <v>43124</v>
      </c>
      <c r="C127" s="472"/>
      <c r="D127" s="231" t="s">
        <v>64</v>
      </c>
      <c r="E127" s="214" t="s">
        <v>270</v>
      </c>
      <c r="F127" s="207" t="s">
        <v>3209</v>
      </c>
      <c r="G127" s="201">
        <v>2478</v>
      </c>
      <c r="H127" s="201"/>
      <c r="I127" s="214" t="s">
        <v>3210</v>
      </c>
      <c r="J127" s="502" t="s">
        <v>271</v>
      </c>
      <c r="K127" s="507"/>
      <c r="L127" s="215"/>
      <c r="M127" s="216"/>
      <c r="N127" s="212"/>
      <c r="O127" s="356"/>
      <c r="P127" s="230">
        <f>VLOOKUP(D127,Sheet2!$A$1:M2094,6,0)</f>
        <v>2507.75</v>
      </c>
      <c r="Q127" s="227"/>
      <c r="R127" s="225"/>
      <c r="S127" s="208" t="s">
        <v>2485</v>
      </c>
      <c r="T127" s="229"/>
      <c r="U127" s="206"/>
      <c r="V127" s="206"/>
      <c r="W127" s="206"/>
      <c r="X127" s="206"/>
      <c r="Y127" s="206"/>
      <c r="Z127" s="206"/>
    </row>
    <row r="128" spans="1:26" s="148" customFormat="1">
      <c r="A128" s="202"/>
      <c r="B128" s="473"/>
      <c r="C128" s="211"/>
      <c r="D128" s="226"/>
      <c r="E128" s="214"/>
      <c r="F128" s="207"/>
      <c r="G128" s="201"/>
      <c r="H128" s="201"/>
      <c r="I128" s="214"/>
      <c r="J128" s="446"/>
      <c r="K128" s="447"/>
      <c r="L128" s="215"/>
      <c r="M128" s="216"/>
      <c r="N128" s="212"/>
      <c r="O128" s="356"/>
      <c r="P128" s="230"/>
      <c r="Q128" s="227"/>
      <c r="R128" s="225"/>
      <c r="S128" s="208"/>
      <c r="T128" s="229"/>
      <c r="U128" s="206"/>
      <c r="V128" s="206"/>
      <c r="W128" s="206"/>
      <c r="X128" s="206"/>
      <c r="Y128" s="206"/>
      <c r="Z128" s="206"/>
    </row>
    <row r="129" spans="1:38" s="148" customFormat="1">
      <c r="A129" s="217"/>
      <c r="B129" s="266"/>
      <c r="C129" s="266"/>
      <c r="D129" s="267"/>
      <c r="E129" s="162"/>
      <c r="F129" s="95"/>
      <c r="G129" s="219"/>
      <c r="H129" s="219"/>
      <c r="I129" s="162"/>
      <c r="J129" s="228"/>
      <c r="K129" s="224"/>
      <c r="L129" s="220"/>
      <c r="M129" s="221"/>
      <c r="N129" s="224"/>
      <c r="O129" s="268"/>
      <c r="P129" s="269"/>
      <c r="Q129" s="229"/>
      <c r="R129" s="225"/>
      <c r="S129" s="208"/>
      <c r="T129" s="206"/>
      <c r="U129" s="206"/>
      <c r="V129" s="206"/>
      <c r="W129" s="206"/>
      <c r="X129" s="206"/>
      <c r="Y129" s="206"/>
      <c r="Z129" s="206"/>
    </row>
    <row r="130" spans="1:38" s="19" customFormat="1">
      <c r="A130" s="351" t="s">
        <v>347</v>
      </c>
      <c r="B130" s="351"/>
      <c r="C130" s="351"/>
      <c r="D130" s="351"/>
      <c r="F130" s="182" t="s">
        <v>371</v>
      </c>
      <c r="G130" s="219"/>
      <c r="H130" s="219"/>
      <c r="I130" s="162"/>
      <c r="J130" s="89"/>
      <c r="K130" s="159"/>
      <c r="L130" s="220"/>
      <c r="M130" s="221"/>
      <c r="N130" s="159"/>
      <c r="O130" s="222"/>
      <c r="P130" s="223"/>
      <c r="Q130" s="119"/>
      <c r="R130" s="1"/>
      <c r="S130" s="89"/>
      <c r="T130" s="18"/>
      <c r="U130" s="18"/>
      <c r="V130" s="18"/>
      <c r="W130" s="18"/>
      <c r="X130" s="18"/>
      <c r="Y130" s="18"/>
      <c r="Z130" s="18"/>
      <c r="AA130" s="119"/>
      <c r="AB130" s="119"/>
      <c r="AC130" s="119"/>
      <c r="AD130" s="119"/>
      <c r="AE130" s="119"/>
      <c r="AF130" s="119"/>
      <c r="AG130" s="119"/>
      <c r="AH130" s="119"/>
      <c r="AI130" s="119"/>
    </row>
    <row r="131" spans="1:38" s="19" customFormat="1">
      <c r="A131" s="197" t="s">
        <v>2590</v>
      </c>
      <c r="B131" s="232"/>
      <c r="C131" s="232"/>
      <c r="D131" s="232"/>
      <c r="E131" s="88"/>
      <c r="F131" s="182" t="s">
        <v>2634</v>
      </c>
      <c r="G131" s="219"/>
      <c r="H131" s="219"/>
      <c r="I131" s="162"/>
      <c r="J131" s="89"/>
      <c r="K131" s="159"/>
      <c r="L131" s="220"/>
      <c r="M131" s="221"/>
      <c r="N131" s="159"/>
      <c r="O131" s="222"/>
      <c r="P131" s="223"/>
      <c r="Q131" s="119"/>
      <c r="R131" s="1"/>
      <c r="S131" s="89"/>
      <c r="T131" s="18"/>
      <c r="U131" s="18"/>
      <c r="V131" s="18"/>
      <c r="W131" s="18"/>
      <c r="X131" s="18"/>
      <c r="Y131" s="18"/>
      <c r="Z131" s="18"/>
      <c r="AA131" s="119"/>
      <c r="AB131" s="119"/>
      <c r="AC131" s="119"/>
      <c r="AD131" s="119"/>
      <c r="AE131" s="119"/>
      <c r="AF131" s="119"/>
      <c r="AG131" s="119"/>
      <c r="AH131" s="119"/>
      <c r="AI131" s="119"/>
    </row>
    <row r="132" spans="1:38" s="19" customFormat="1">
      <c r="A132" s="217"/>
      <c r="B132" s="210"/>
      <c r="C132" s="218"/>
      <c r="D132" s="115"/>
      <c r="E132" s="162"/>
      <c r="F132" s="95"/>
      <c r="G132" s="219"/>
      <c r="H132" s="219"/>
      <c r="I132" s="162"/>
      <c r="J132" s="89"/>
      <c r="K132" s="159"/>
      <c r="L132" s="220"/>
      <c r="M132" s="221"/>
      <c r="N132" s="159"/>
      <c r="O132" s="222"/>
      <c r="P132" s="223"/>
      <c r="Q132" s="119"/>
      <c r="R132" s="1"/>
      <c r="S132" s="89"/>
      <c r="T132" s="18"/>
      <c r="U132" s="18"/>
      <c r="V132" s="18"/>
      <c r="W132" s="18"/>
      <c r="X132" s="18"/>
      <c r="Y132" s="18"/>
      <c r="Z132" s="18"/>
      <c r="AA132" s="119"/>
      <c r="AB132" s="119"/>
      <c r="AC132" s="119"/>
      <c r="AD132" s="119"/>
      <c r="AE132" s="119"/>
      <c r="AF132" s="119"/>
      <c r="AG132" s="119"/>
      <c r="AH132" s="119"/>
      <c r="AI132" s="119"/>
    </row>
    <row r="133" spans="1:38">
      <c r="F133" s="119"/>
      <c r="G133" s="119"/>
      <c r="H133" s="119"/>
      <c r="I133" s="119"/>
      <c r="J133" s="119"/>
      <c r="K133" s="119"/>
      <c r="L133" s="119"/>
      <c r="M133" s="119"/>
      <c r="N133" s="119"/>
      <c r="P133" s="119"/>
      <c r="R133" s="1"/>
      <c r="S133" s="89"/>
      <c r="T133" s="18"/>
      <c r="U133" s="18"/>
      <c r="V133" s="18"/>
      <c r="W133" s="18"/>
      <c r="X133" s="18"/>
      <c r="Y133" s="18"/>
      <c r="Z133" s="18"/>
    </row>
    <row r="134" spans="1:38" ht="15">
      <c r="A134" s="105" t="s">
        <v>344</v>
      </c>
      <c r="B134" s="97"/>
      <c r="C134" s="97"/>
      <c r="D134" s="98"/>
      <c r="E134" s="99"/>
      <c r="F134" s="88"/>
      <c r="G134" s="88"/>
      <c r="H134" s="167"/>
      <c r="I134" s="185"/>
      <c r="J134" s="154"/>
      <c r="K134" s="155"/>
      <c r="L134" s="89"/>
      <c r="M134" s="89"/>
      <c r="N134" s="89"/>
      <c r="O134" s="1"/>
      <c r="P134" s="9"/>
      <c r="R134" s="1"/>
      <c r="S134" s="89"/>
      <c r="T134" s="18"/>
      <c r="U134" s="18"/>
      <c r="V134" s="18"/>
      <c r="W134" s="18"/>
      <c r="X134" s="18"/>
      <c r="Y134" s="18"/>
      <c r="Z134" s="18"/>
    </row>
    <row r="135" spans="1:38" ht="38.25">
      <c r="A135" s="165" t="s">
        <v>13</v>
      </c>
      <c r="B135" s="85" t="s">
        <v>218</v>
      </c>
      <c r="C135" s="85"/>
      <c r="D135" s="86" t="s">
        <v>259</v>
      </c>
      <c r="E135" s="85" t="s">
        <v>260</v>
      </c>
      <c r="F135" s="85" t="s">
        <v>261</v>
      </c>
      <c r="G135" s="85" t="s">
        <v>346</v>
      </c>
      <c r="H135" s="85" t="s">
        <v>263</v>
      </c>
      <c r="I135" s="85" t="s">
        <v>264</v>
      </c>
      <c r="J135" s="539" t="s">
        <v>265</v>
      </c>
      <c r="K135" s="540"/>
      <c r="L135" s="85" t="s">
        <v>266</v>
      </c>
      <c r="M135" s="85" t="s">
        <v>267</v>
      </c>
      <c r="N135" s="85" t="s">
        <v>268</v>
      </c>
      <c r="O135" s="86" t="s">
        <v>269</v>
      </c>
      <c r="P135" s="85" t="s">
        <v>395</v>
      </c>
      <c r="Q135" s="206"/>
      <c r="R135" s="206"/>
      <c r="S135" s="89"/>
      <c r="T135" s="18"/>
      <c r="U135" s="18"/>
      <c r="V135" s="18"/>
      <c r="W135" s="18"/>
      <c r="X135" s="18"/>
      <c r="Y135" s="18"/>
      <c r="Z135" s="18"/>
    </row>
    <row r="136" spans="1:38" s="148" customFormat="1" ht="15" customHeight="1">
      <c r="A136" s="424">
        <v>1</v>
      </c>
      <c r="B136" s="429">
        <v>43102</v>
      </c>
      <c r="C136" s="429"/>
      <c r="D136" s="430" t="s">
        <v>161</v>
      </c>
      <c r="E136" s="426" t="s">
        <v>270</v>
      </c>
      <c r="F136" s="426">
        <v>747</v>
      </c>
      <c r="G136" s="424">
        <v>695</v>
      </c>
      <c r="H136" s="424">
        <v>797.25</v>
      </c>
      <c r="I136" s="426">
        <v>850</v>
      </c>
      <c r="J136" s="499" t="s">
        <v>3154</v>
      </c>
      <c r="K136" s="499"/>
      <c r="L136" s="448">
        <f t="shared" ref="L136" si="73">H136-F136</f>
        <v>50.25</v>
      </c>
      <c r="M136" s="449">
        <f t="shared" ref="M136" si="74">L136/F136</f>
        <v>6.7269076305220887E-2</v>
      </c>
      <c r="N136" s="450" t="s">
        <v>272</v>
      </c>
      <c r="O136" s="451">
        <v>43119</v>
      </c>
      <c r="P136" s="451"/>
      <c r="R136" s="204"/>
      <c r="S136" s="208" t="s">
        <v>2485</v>
      </c>
      <c r="T136" s="206"/>
      <c r="Z136" s="206"/>
    </row>
    <row r="137" spans="1:38">
      <c r="A137" s="418"/>
      <c r="B137" s="202"/>
      <c r="C137" s="211"/>
      <c r="D137" s="211"/>
      <c r="E137" s="231"/>
      <c r="F137" s="214"/>
      <c r="G137" s="207"/>
      <c r="H137" s="201"/>
      <c r="I137" s="419"/>
      <c r="J137" s="417"/>
      <c r="K137" s="417"/>
      <c r="L137" s="420"/>
      <c r="M137" s="421"/>
      <c r="N137" s="417"/>
      <c r="O137" s="422"/>
      <c r="P137" s="423"/>
      <c r="Q137" s="206"/>
      <c r="R137" s="206"/>
      <c r="S137" s="89"/>
      <c r="T137" s="18"/>
      <c r="U137" s="18"/>
      <c r="V137" s="18"/>
      <c r="W137" s="18"/>
      <c r="X137" s="18"/>
      <c r="Z137" s="18"/>
      <c r="AL137" s="18"/>
    </row>
    <row r="138" spans="1:38">
      <c r="A138" s="351" t="s">
        <v>347</v>
      </c>
      <c r="B138" s="351"/>
      <c r="C138" s="351"/>
      <c r="D138" s="351"/>
      <c r="E138" s="19"/>
      <c r="F138" s="182" t="s">
        <v>371</v>
      </c>
      <c r="G138" s="95"/>
      <c r="H138" s="95"/>
      <c r="I138" s="162"/>
      <c r="J138" s="159"/>
      <c r="K138" s="159"/>
      <c r="L138" s="220"/>
      <c r="M138" s="221"/>
      <c r="N138" s="159"/>
      <c r="O138" s="222"/>
      <c r="P138" s="233"/>
      <c r="Q138" s="1"/>
      <c r="R138" s="1"/>
      <c r="S138" s="89"/>
      <c r="T138" s="18"/>
      <c r="U138" s="18"/>
      <c r="V138" s="18"/>
      <c r="W138" s="18"/>
      <c r="X138" s="18"/>
      <c r="Z138" s="18"/>
      <c r="AL138" s="18"/>
    </row>
    <row r="139" spans="1:38">
      <c r="A139" s="197" t="s">
        <v>2590</v>
      </c>
      <c r="B139" s="232"/>
      <c r="C139" s="232"/>
      <c r="D139" s="232"/>
      <c r="E139" s="88"/>
      <c r="F139" s="182" t="s">
        <v>2634</v>
      </c>
      <c r="G139" s="49"/>
      <c r="H139" s="49"/>
      <c r="I139" s="49"/>
      <c r="J139" s="9"/>
      <c r="K139" s="9"/>
      <c r="L139" s="49"/>
      <c r="M139" s="49"/>
      <c r="N139" s="49"/>
      <c r="O139" s="1"/>
      <c r="P139" s="9"/>
      <c r="S139" s="95"/>
      <c r="T139" s="18"/>
      <c r="U139" s="18"/>
      <c r="V139" s="18"/>
      <c r="W139" s="18"/>
      <c r="X139" s="18"/>
      <c r="Y139" s="18"/>
      <c r="Z139" s="18"/>
      <c r="AA139" s="18"/>
    </row>
    <row r="140" spans="1:38">
      <c r="A140" s="197"/>
      <c r="B140" s="265"/>
      <c r="C140" s="265"/>
      <c r="D140" s="265"/>
      <c r="E140" s="88"/>
      <c r="F140" s="182"/>
      <c r="G140" s="49"/>
      <c r="H140" s="49"/>
      <c r="I140" s="49"/>
      <c r="J140" s="9"/>
      <c r="K140" s="9"/>
      <c r="L140" s="49"/>
      <c r="M140" s="49"/>
      <c r="N140" s="49"/>
      <c r="O140" s="1"/>
      <c r="P140" s="9"/>
      <c r="S140" s="95"/>
      <c r="T140" s="18"/>
      <c r="U140" s="18"/>
      <c r="V140" s="18"/>
      <c r="W140" s="18"/>
      <c r="X140" s="18"/>
      <c r="Y140" s="18"/>
      <c r="Z140" s="18"/>
      <c r="AA140" s="18"/>
    </row>
    <row r="141" spans="1:38">
      <c r="A141" s="197"/>
      <c r="B141" s="265"/>
      <c r="C141" s="265"/>
      <c r="D141" s="265"/>
      <c r="E141" s="88"/>
      <c r="F141" s="182"/>
      <c r="G141" s="49"/>
      <c r="H141" s="49"/>
      <c r="I141" s="49"/>
      <c r="J141" s="9"/>
      <c r="K141" s="9"/>
      <c r="L141" s="49"/>
      <c r="M141" s="49"/>
      <c r="N141" s="49"/>
      <c r="O141" s="1"/>
      <c r="P141" s="9"/>
      <c r="S141" s="95"/>
      <c r="T141" s="18"/>
      <c r="U141" s="18"/>
      <c r="V141" s="18"/>
      <c r="W141" s="18"/>
      <c r="X141" s="18"/>
      <c r="Y141" s="18"/>
      <c r="Z141" s="18"/>
      <c r="AA141" s="18"/>
    </row>
    <row r="142" spans="1:38">
      <c r="A142" s="197"/>
      <c r="B142" s="265"/>
      <c r="C142" s="265"/>
      <c r="D142" s="265"/>
      <c r="E142" s="88"/>
      <c r="F142" s="182"/>
      <c r="G142" s="49"/>
      <c r="H142" s="49"/>
      <c r="I142" s="49"/>
      <c r="J142" s="9"/>
      <c r="K142" s="9"/>
      <c r="L142" s="49"/>
      <c r="M142" s="49"/>
      <c r="N142" s="49"/>
      <c r="O142" s="1"/>
      <c r="P142" s="9"/>
      <c r="S142" s="95"/>
      <c r="T142" s="18"/>
      <c r="U142" s="18"/>
      <c r="V142" s="18"/>
      <c r="W142" s="18"/>
      <c r="X142" s="18"/>
      <c r="Y142" s="18"/>
      <c r="Z142" s="18"/>
      <c r="AA142" s="18"/>
    </row>
    <row r="143" spans="1:38" s="146" customFormat="1" ht="15">
      <c r="A143" s="1"/>
      <c r="B143" s="352" t="s">
        <v>2187</v>
      </c>
      <c r="C143" s="352"/>
      <c r="D143" s="352"/>
      <c r="E143" s="352"/>
      <c r="F143" s="99"/>
      <c r="G143" s="88"/>
      <c r="H143" s="88"/>
      <c r="I143" s="167"/>
      <c r="J143" s="156"/>
      <c r="K143" s="168"/>
      <c r="L143" s="181"/>
      <c r="M143" s="49"/>
      <c r="N143" s="49"/>
      <c r="O143" s="1"/>
      <c r="P143" s="9"/>
      <c r="S143" s="162"/>
      <c r="T143" s="115"/>
      <c r="U143" s="115"/>
      <c r="V143" s="115"/>
      <c r="W143" s="115"/>
      <c r="X143" s="115"/>
      <c r="Y143" s="115"/>
      <c r="Z143" s="115"/>
      <c r="AA143" s="115"/>
    </row>
    <row r="144" spans="1:38" ht="38.25">
      <c r="A144" s="165" t="s">
        <v>13</v>
      </c>
      <c r="B144" s="85" t="s">
        <v>218</v>
      </c>
      <c r="C144" s="85"/>
      <c r="D144" s="86" t="s">
        <v>259</v>
      </c>
      <c r="E144" s="85" t="s">
        <v>260</v>
      </c>
      <c r="F144" s="85" t="s">
        <v>261</v>
      </c>
      <c r="G144" s="85" t="s">
        <v>262</v>
      </c>
      <c r="H144" s="85" t="s">
        <v>263</v>
      </c>
      <c r="I144" s="85" t="s">
        <v>264</v>
      </c>
      <c r="J144" s="525" t="s">
        <v>265</v>
      </c>
      <c r="K144" s="526"/>
      <c r="L144" s="85" t="s">
        <v>2191</v>
      </c>
      <c r="M144" s="85" t="s">
        <v>267</v>
      </c>
      <c r="N144" s="177" t="s">
        <v>274</v>
      </c>
      <c r="O144" s="85" t="s">
        <v>275</v>
      </c>
      <c r="P144" s="85" t="s">
        <v>268</v>
      </c>
      <c r="Q144" s="86" t="s">
        <v>269</v>
      </c>
      <c r="R144" s="85" t="s">
        <v>395</v>
      </c>
      <c r="S144" s="89"/>
      <c r="T144" s="18"/>
      <c r="U144" s="18"/>
      <c r="V144" s="18"/>
      <c r="W144" s="18"/>
      <c r="X144" s="18"/>
      <c r="Y144" s="18"/>
      <c r="Z144" s="18"/>
      <c r="AA144" s="18"/>
    </row>
    <row r="145" spans="1:27" s="148" customFormat="1">
      <c r="A145" s="424">
        <v>1</v>
      </c>
      <c r="B145" s="429">
        <v>42736</v>
      </c>
      <c r="C145" s="429"/>
      <c r="D145" s="430" t="s">
        <v>2038</v>
      </c>
      <c r="E145" s="426" t="s">
        <v>270</v>
      </c>
      <c r="F145" s="426">
        <v>431.5</v>
      </c>
      <c r="G145" s="424">
        <v>420</v>
      </c>
      <c r="H145" s="424">
        <v>442.5</v>
      </c>
      <c r="I145" s="426">
        <v>450</v>
      </c>
      <c r="J145" s="499" t="s">
        <v>3015</v>
      </c>
      <c r="K145" s="499"/>
      <c r="L145" s="448">
        <f t="shared" ref="L145" si="75">H145-F145</f>
        <v>11</v>
      </c>
      <c r="M145" s="449">
        <f t="shared" ref="M145" si="76">L145/F145</f>
        <v>2.5492468134414831E-2</v>
      </c>
      <c r="N145" s="452"/>
      <c r="O145" s="452"/>
      <c r="P145" s="450" t="s">
        <v>272</v>
      </c>
      <c r="Q145" s="451">
        <v>42736</v>
      </c>
      <c r="R145" s="426"/>
      <c r="S145" s="208" t="s">
        <v>2486</v>
      </c>
      <c r="U145" s="206"/>
      <c r="V145" s="206"/>
      <c r="W145" s="206"/>
      <c r="X145" s="206"/>
      <c r="Y145" s="206"/>
      <c r="Z145" s="206"/>
      <c r="AA145" s="206"/>
    </row>
    <row r="146" spans="1:27" s="148" customFormat="1">
      <c r="A146" s="424">
        <v>2</v>
      </c>
      <c r="B146" s="429">
        <v>43101</v>
      </c>
      <c r="C146" s="429"/>
      <c r="D146" s="430" t="s">
        <v>2153</v>
      </c>
      <c r="E146" s="426" t="s">
        <v>270</v>
      </c>
      <c r="F146" s="426">
        <v>73</v>
      </c>
      <c r="G146" s="424">
        <v>70</v>
      </c>
      <c r="H146" s="424">
        <v>75.5</v>
      </c>
      <c r="I146" s="426" t="s">
        <v>3016</v>
      </c>
      <c r="J146" s="499" t="s">
        <v>3077</v>
      </c>
      <c r="K146" s="499"/>
      <c r="L146" s="448">
        <f t="shared" ref="L146" si="77">H146-F146</f>
        <v>2.5</v>
      </c>
      <c r="M146" s="449">
        <f t="shared" ref="M146" si="78">L146/F146</f>
        <v>3.4246575342465752E-2</v>
      </c>
      <c r="N146" s="452"/>
      <c r="O146" s="452"/>
      <c r="P146" s="450" t="s">
        <v>272</v>
      </c>
      <c r="Q146" s="451">
        <v>43110</v>
      </c>
      <c r="R146" s="426"/>
      <c r="S146" s="208" t="s">
        <v>2486</v>
      </c>
      <c r="U146" s="206"/>
      <c r="V146" s="206"/>
      <c r="W146" s="206"/>
      <c r="X146" s="206"/>
      <c r="Y146" s="206"/>
      <c r="Z146" s="206"/>
      <c r="AA146" s="206"/>
    </row>
    <row r="147" spans="1:27" s="148" customFormat="1">
      <c r="A147" s="259">
        <v>3</v>
      </c>
      <c r="B147" s="457">
        <v>43102</v>
      </c>
      <c r="C147" s="457"/>
      <c r="D147" s="258" t="s">
        <v>709</v>
      </c>
      <c r="E147" s="458" t="s">
        <v>270</v>
      </c>
      <c r="F147" s="458">
        <v>277.5</v>
      </c>
      <c r="G147" s="259">
        <v>269</v>
      </c>
      <c r="H147" s="259">
        <v>268</v>
      </c>
      <c r="I147" s="458">
        <v>290</v>
      </c>
      <c r="J147" s="498" t="s">
        <v>3080</v>
      </c>
      <c r="K147" s="498"/>
      <c r="L147" s="464">
        <f t="shared" ref="L147" si="79">H147-F147</f>
        <v>-9.5</v>
      </c>
      <c r="M147" s="465">
        <f t="shared" ref="M147" si="80">L147/F147</f>
        <v>-3.4234234234234232E-2</v>
      </c>
      <c r="N147" s="466"/>
      <c r="O147" s="466"/>
      <c r="P147" s="467" t="s">
        <v>2205</v>
      </c>
      <c r="Q147" s="468">
        <v>43110</v>
      </c>
      <c r="R147" s="458"/>
      <c r="S147" s="208" t="s">
        <v>2485</v>
      </c>
      <c r="U147" s="206"/>
      <c r="V147" s="206"/>
      <c r="W147" s="206"/>
      <c r="X147" s="206"/>
      <c r="Y147" s="206"/>
      <c r="Z147" s="206"/>
      <c r="AA147" s="206"/>
    </row>
    <row r="148" spans="1:27" s="148" customFormat="1">
      <c r="A148" s="424">
        <v>4</v>
      </c>
      <c r="B148" s="429">
        <v>43103</v>
      </c>
      <c r="C148" s="429"/>
      <c r="D148" s="430" t="s">
        <v>66</v>
      </c>
      <c r="E148" s="426" t="s">
        <v>270</v>
      </c>
      <c r="F148" s="426">
        <v>195.5</v>
      </c>
      <c r="G148" s="424">
        <v>189</v>
      </c>
      <c r="H148" s="424">
        <v>200.75</v>
      </c>
      <c r="I148" s="426">
        <v>205</v>
      </c>
      <c r="J148" s="499" t="s">
        <v>3032</v>
      </c>
      <c r="K148" s="499"/>
      <c r="L148" s="448">
        <f t="shared" ref="L148" si="81">H148-F148</f>
        <v>5.25</v>
      </c>
      <c r="M148" s="449">
        <f t="shared" ref="M148" si="82">L148/F148</f>
        <v>2.6854219948849106E-2</v>
      </c>
      <c r="N148" s="452"/>
      <c r="O148" s="452"/>
      <c r="P148" s="450" t="s">
        <v>272</v>
      </c>
      <c r="Q148" s="451">
        <v>42738</v>
      </c>
      <c r="R148" s="426"/>
      <c r="S148" s="208" t="s">
        <v>2485</v>
      </c>
      <c r="U148" s="206"/>
      <c r="V148" s="206"/>
      <c r="W148" s="206"/>
      <c r="X148" s="206"/>
      <c r="Y148" s="206"/>
      <c r="Z148" s="206"/>
      <c r="AA148" s="206"/>
    </row>
    <row r="149" spans="1:27" s="148" customFormat="1">
      <c r="A149" s="424">
        <v>5</v>
      </c>
      <c r="B149" s="429">
        <v>43104</v>
      </c>
      <c r="C149" s="429"/>
      <c r="D149" s="430" t="s">
        <v>601</v>
      </c>
      <c r="E149" s="426" t="s">
        <v>270</v>
      </c>
      <c r="F149" s="426">
        <v>522</v>
      </c>
      <c r="G149" s="424">
        <v>505</v>
      </c>
      <c r="H149" s="424">
        <v>534.5</v>
      </c>
      <c r="I149" s="426">
        <v>550</v>
      </c>
      <c r="J149" s="499" t="s">
        <v>3038</v>
      </c>
      <c r="K149" s="499"/>
      <c r="L149" s="448">
        <f t="shared" ref="L149" si="83">H149-F149</f>
        <v>12.5</v>
      </c>
      <c r="M149" s="449">
        <f t="shared" ref="M149" si="84">L149/F149</f>
        <v>2.3946360153256706E-2</v>
      </c>
      <c r="N149" s="452"/>
      <c r="O149" s="452"/>
      <c r="P149" s="450" t="s">
        <v>272</v>
      </c>
      <c r="Q149" s="451">
        <v>42739</v>
      </c>
      <c r="R149" s="426"/>
      <c r="S149" s="208" t="s">
        <v>2486</v>
      </c>
      <c r="U149" s="206"/>
      <c r="V149" s="206"/>
      <c r="W149" s="206"/>
      <c r="X149" s="206"/>
      <c r="Y149" s="206"/>
      <c r="Z149" s="206"/>
      <c r="AA149" s="206"/>
    </row>
    <row r="150" spans="1:27" s="148" customFormat="1">
      <c r="A150" s="424">
        <v>6</v>
      </c>
      <c r="B150" s="429">
        <v>43105</v>
      </c>
      <c r="C150" s="429"/>
      <c r="D150" s="430" t="s">
        <v>1644</v>
      </c>
      <c r="E150" s="426" t="s">
        <v>270</v>
      </c>
      <c r="F150" s="426">
        <v>1402</v>
      </c>
      <c r="G150" s="424">
        <v>1375</v>
      </c>
      <c r="H150" s="424">
        <v>1428</v>
      </c>
      <c r="I150" s="426">
        <v>1455</v>
      </c>
      <c r="J150" s="499" t="s">
        <v>3064</v>
      </c>
      <c r="K150" s="499"/>
      <c r="L150" s="448">
        <f t="shared" ref="L150:L152" si="85">H150-F150</f>
        <v>26</v>
      </c>
      <c r="M150" s="449">
        <f t="shared" ref="M150:M152" si="86">L150/F150</f>
        <v>1.8544935805991442E-2</v>
      </c>
      <c r="N150" s="452"/>
      <c r="O150" s="452"/>
      <c r="P150" s="450" t="s">
        <v>272</v>
      </c>
      <c r="Q150" s="451">
        <v>43108</v>
      </c>
      <c r="R150" s="426"/>
      <c r="S150" s="208" t="s">
        <v>2486</v>
      </c>
      <c r="U150" s="206"/>
      <c r="V150" s="206"/>
      <c r="W150" s="206"/>
      <c r="X150" s="206"/>
      <c r="Y150" s="206"/>
      <c r="Z150" s="206"/>
      <c r="AA150" s="206"/>
    </row>
    <row r="151" spans="1:27" s="148" customFormat="1">
      <c r="A151" s="424">
        <v>7</v>
      </c>
      <c r="B151" s="429">
        <v>43110</v>
      </c>
      <c r="C151" s="429"/>
      <c r="D151" s="430" t="s">
        <v>990</v>
      </c>
      <c r="E151" s="426" t="s">
        <v>270</v>
      </c>
      <c r="F151" s="426">
        <v>165.5</v>
      </c>
      <c r="G151" s="424">
        <v>161</v>
      </c>
      <c r="H151" s="424">
        <v>171.75</v>
      </c>
      <c r="I151" s="426">
        <v>175</v>
      </c>
      <c r="J151" s="499" t="s">
        <v>3063</v>
      </c>
      <c r="K151" s="499"/>
      <c r="L151" s="448">
        <f t="shared" si="85"/>
        <v>6.25</v>
      </c>
      <c r="M151" s="449">
        <f t="shared" si="86"/>
        <v>3.7764350453172203E-2</v>
      </c>
      <c r="N151" s="452"/>
      <c r="O151" s="452"/>
      <c r="P151" s="450" t="s">
        <v>272</v>
      </c>
      <c r="Q151" s="451">
        <v>43110</v>
      </c>
      <c r="R151" s="426"/>
      <c r="S151" s="208" t="s">
        <v>2486</v>
      </c>
      <c r="U151" s="206"/>
      <c r="V151" s="206"/>
      <c r="W151" s="206"/>
      <c r="X151" s="206"/>
      <c r="Y151" s="206"/>
      <c r="Z151" s="206"/>
      <c r="AA151" s="206"/>
    </row>
    <row r="152" spans="1:27" s="148" customFormat="1">
      <c r="A152" s="259">
        <v>8</v>
      </c>
      <c r="B152" s="457">
        <v>43115</v>
      </c>
      <c r="C152" s="457"/>
      <c r="D152" s="258" t="s">
        <v>66</v>
      </c>
      <c r="E152" s="458" t="s">
        <v>270</v>
      </c>
      <c r="F152" s="458">
        <v>193</v>
      </c>
      <c r="G152" s="259">
        <v>188</v>
      </c>
      <c r="H152" s="259">
        <v>187.5</v>
      </c>
      <c r="I152" s="458" t="s">
        <v>3103</v>
      </c>
      <c r="J152" s="498" t="s">
        <v>3124</v>
      </c>
      <c r="K152" s="498"/>
      <c r="L152" s="464">
        <f t="shared" si="85"/>
        <v>-5.5</v>
      </c>
      <c r="M152" s="465">
        <f t="shared" si="86"/>
        <v>-2.8497409326424871E-2</v>
      </c>
      <c r="N152" s="466"/>
      <c r="O152" s="466"/>
      <c r="P152" s="467" t="s">
        <v>2205</v>
      </c>
      <c r="Q152" s="468">
        <v>43116</v>
      </c>
      <c r="R152" s="458"/>
      <c r="S152" s="208" t="s">
        <v>2485</v>
      </c>
      <c r="U152" s="206"/>
      <c r="V152" s="206"/>
      <c r="W152" s="206"/>
      <c r="X152" s="206"/>
      <c r="Y152" s="206"/>
      <c r="Z152" s="206"/>
      <c r="AA152" s="206"/>
    </row>
    <row r="153" spans="1:27" s="148" customFormat="1">
      <c r="A153" s="259">
        <v>9</v>
      </c>
      <c r="B153" s="457">
        <v>43115</v>
      </c>
      <c r="C153" s="457"/>
      <c r="D153" s="258" t="s">
        <v>3104</v>
      </c>
      <c r="E153" s="458" t="s">
        <v>270</v>
      </c>
      <c r="F153" s="458">
        <v>3845</v>
      </c>
      <c r="G153" s="259">
        <v>3770</v>
      </c>
      <c r="H153" s="259">
        <v>3755</v>
      </c>
      <c r="I153" s="458">
        <v>3950</v>
      </c>
      <c r="J153" s="498" t="s">
        <v>3123</v>
      </c>
      <c r="K153" s="498"/>
      <c r="L153" s="464">
        <f t="shared" ref="L153" si="87">H153-F153</f>
        <v>-90</v>
      </c>
      <c r="M153" s="465">
        <f t="shared" ref="M153" si="88">L153/F153</f>
        <v>-2.3407022106631991E-2</v>
      </c>
      <c r="N153" s="466"/>
      <c r="O153" s="466"/>
      <c r="P153" s="467" t="s">
        <v>2205</v>
      </c>
      <c r="Q153" s="468">
        <v>43116</v>
      </c>
      <c r="R153" s="458"/>
      <c r="S153" s="208" t="s">
        <v>2486</v>
      </c>
      <c r="U153" s="206"/>
      <c r="V153" s="206"/>
      <c r="W153" s="206"/>
      <c r="X153" s="206"/>
      <c r="Y153" s="206"/>
      <c r="Z153" s="206"/>
      <c r="AA153" s="206"/>
    </row>
    <row r="154" spans="1:27" s="148" customFormat="1">
      <c r="A154" s="424">
        <v>10</v>
      </c>
      <c r="B154" s="429">
        <v>43116</v>
      </c>
      <c r="C154" s="429"/>
      <c r="D154" s="430" t="s">
        <v>3119</v>
      </c>
      <c r="E154" s="426" t="s">
        <v>270</v>
      </c>
      <c r="F154" s="426">
        <v>1032.5</v>
      </c>
      <c r="G154" s="424">
        <v>1018</v>
      </c>
      <c r="H154" s="424">
        <v>1035</v>
      </c>
      <c r="I154" s="426" t="s">
        <v>3120</v>
      </c>
      <c r="J154" s="499" t="s">
        <v>3121</v>
      </c>
      <c r="K154" s="499"/>
      <c r="L154" s="448">
        <f>H154-F154</f>
        <v>2.5</v>
      </c>
      <c r="M154" s="449"/>
      <c r="N154" s="452">
        <f>O154*L154</f>
        <v>2000</v>
      </c>
      <c r="O154" s="452">
        <v>800</v>
      </c>
      <c r="P154" s="450" t="s">
        <v>272</v>
      </c>
      <c r="Q154" s="451">
        <v>43116</v>
      </c>
      <c r="R154" s="426"/>
      <c r="S154" s="208" t="s">
        <v>2485</v>
      </c>
      <c r="U154" s="206"/>
      <c r="V154" s="206"/>
      <c r="W154" s="206"/>
      <c r="X154" s="206"/>
      <c r="Y154" s="206"/>
      <c r="Z154" s="206"/>
      <c r="AA154" s="206"/>
    </row>
    <row r="155" spans="1:27">
      <c r="A155" s="424">
        <v>11</v>
      </c>
      <c r="B155" s="429">
        <v>43117</v>
      </c>
      <c r="C155" s="429"/>
      <c r="D155" s="430" t="s">
        <v>601</v>
      </c>
      <c r="E155" s="426" t="s">
        <v>270</v>
      </c>
      <c r="F155" s="426">
        <v>529.5</v>
      </c>
      <c r="G155" s="424">
        <v>516</v>
      </c>
      <c r="H155" s="424">
        <v>545.5</v>
      </c>
      <c r="I155" s="426">
        <v>560</v>
      </c>
      <c r="J155" s="499" t="s">
        <v>3133</v>
      </c>
      <c r="K155" s="499"/>
      <c r="L155" s="448">
        <f t="shared" ref="L155" si="89">H155-F155</f>
        <v>16</v>
      </c>
      <c r="M155" s="449">
        <f t="shared" ref="M155" si="90">L155/F155</f>
        <v>3.0217186024551465E-2</v>
      </c>
      <c r="N155" s="452"/>
      <c r="O155" s="452"/>
      <c r="P155" s="450" t="s">
        <v>272</v>
      </c>
      <c r="Q155" s="451">
        <v>43117</v>
      </c>
      <c r="R155" s="426"/>
      <c r="S155" s="158" t="s">
        <v>2486</v>
      </c>
    </row>
    <row r="156" spans="1:27">
      <c r="A156" s="202">
        <v>12</v>
      </c>
      <c r="B156" s="211">
        <v>43117</v>
      </c>
      <c r="C156" s="211"/>
      <c r="D156" s="226" t="s">
        <v>127</v>
      </c>
      <c r="E156" s="214" t="s">
        <v>270</v>
      </c>
      <c r="F156" s="207" t="s">
        <v>3134</v>
      </c>
      <c r="G156" s="201">
        <v>118</v>
      </c>
      <c r="H156" s="201"/>
      <c r="I156" s="207" t="s">
        <v>3135</v>
      </c>
      <c r="J156" s="502" t="s">
        <v>271</v>
      </c>
      <c r="K156" s="507"/>
      <c r="L156" s="215"/>
      <c r="M156" s="216"/>
      <c r="N156" s="212"/>
      <c r="O156" s="231"/>
      <c r="P156" s="203"/>
      <c r="Q156" s="200"/>
      <c r="R156" s="213"/>
      <c r="S156" s="158" t="s">
        <v>2485</v>
      </c>
    </row>
    <row r="157" spans="1:27">
      <c r="A157" s="424">
        <v>13</v>
      </c>
      <c r="B157" s="429">
        <v>43119</v>
      </c>
      <c r="C157" s="429"/>
      <c r="D157" s="430" t="s">
        <v>134</v>
      </c>
      <c r="E157" s="426" t="s">
        <v>270</v>
      </c>
      <c r="F157" s="426">
        <v>929</v>
      </c>
      <c r="G157" s="424">
        <v>915</v>
      </c>
      <c r="H157" s="424">
        <v>948</v>
      </c>
      <c r="I157" s="426">
        <v>960</v>
      </c>
      <c r="J157" s="499" t="s">
        <v>3169</v>
      </c>
      <c r="K157" s="499"/>
      <c r="L157" s="448">
        <f t="shared" ref="L157" si="91">H157-F157</f>
        <v>19</v>
      </c>
      <c r="M157" s="449">
        <f t="shared" ref="M157" si="92">L157/F157</f>
        <v>2.0452099031216361E-2</v>
      </c>
      <c r="N157" s="452"/>
      <c r="O157" s="452"/>
      <c r="P157" s="450" t="s">
        <v>272</v>
      </c>
      <c r="Q157" s="451">
        <v>43122</v>
      </c>
      <c r="R157" s="426"/>
      <c r="S157" s="158" t="s">
        <v>2486</v>
      </c>
    </row>
    <row r="158" spans="1:27">
      <c r="A158" s="424">
        <v>14</v>
      </c>
      <c r="B158" s="429">
        <v>43122</v>
      </c>
      <c r="C158" s="429"/>
      <c r="D158" s="430" t="s">
        <v>633</v>
      </c>
      <c r="E158" s="426" t="s">
        <v>270</v>
      </c>
      <c r="F158" s="426">
        <v>258</v>
      </c>
      <c r="G158" s="424">
        <v>249</v>
      </c>
      <c r="H158" s="424">
        <v>264.5</v>
      </c>
      <c r="I158" s="426">
        <v>280</v>
      </c>
      <c r="J158" s="500" t="s">
        <v>3170</v>
      </c>
      <c r="K158" s="500"/>
      <c r="L158" s="448">
        <f t="shared" ref="L158:L159" si="93">H158-F158</f>
        <v>6.5</v>
      </c>
      <c r="M158" s="449">
        <f t="shared" ref="M158:M159" si="94">L158/F158</f>
        <v>2.5193798449612403E-2</v>
      </c>
      <c r="N158" s="452"/>
      <c r="O158" s="452"/>
      <c r="P158" s="450" t="s">
        <v>272</v>
      </c>
      <c r="Q158" s="451">
        <v>43122</v>
      </c>
      <c r="R158" s="426"/>
      <c r="S158" s="158" t="s">
        <v>2486</v>
      </c>
    </row>
    <row r="159" spans="1:27">
      <c r="A159" s="259">
        <v>15</v>
      </c>
      <c r="B159" s="457">
        <v>43122</v>
      </c>
      <c r="C159" s="457"/>
      <c r="D159" s="258" t="s">
        <v>1650</v>
      </c>
      <c r="E159" s="458" t="s">
        <v>270</v>
      </c>
      <c r="F159" s="458">
        <v>436.5</v>
      </c>
      <c r="G159" s="259">
        <v>426</v>
      </c>
      <c r="H159" s="259">
        <v>413.5</v>
      </c>
      <c r="I159" s="458">
        <v>450</v>
      </c>
      <c r="J159" s="498" t="s">
        <v>3211</v>
      </c>
      <c r="K159" s="498"/>
      <c r="L159" s="464">
        <f t="shared" si="93"/>
        <v>-23</v>
      </c>
      <c r="M159" s="465">
        <f t="shared" si="94"/>
        <v>-5.2691867124856816E-2</v>
      </c>
      <c r="N159" s="466"/>
      <c r="O159" s="466"/>
      <c r="P159" s="467" t="s">
        <v>2205</v>
      </c>
      <c r="Q159" s="468">
        <v>43124</v>
      </c>
      <c r="R159" s="458"/>
      <c r="S159" s="158" t="s">
        <v>2486</v>
      </c>
    </row>
    <row r="160" spans="1:27">
      <c r="A160" s="471"/>
      <c r="B160" s="187"/>
      <c r="C160" s="472"/>
      <c r="D160" s="226"/>
      <c r="E160" s="214"/>
      <c r="F160" s="207"/>
      <c r="G160" s="201"/>
      <c r="H160" s="201"/>
      <c r="I160" s="207"/>
      <c r="J160" s="469"/>
      <c r="K160" s="470"/>
      <c r="L160" s="215"/>
      <c r="M160" s="216"/>
      <c r="N160" s="212"/>
      <c r="O160" s="231"/>
      <c r="P160" s="203"/>
      <c r="Q160" s="200"/>
      <c r="R160" s="213"/>
    </row>
    <row r="161" spans="1:27">
      <c r="A161" s="202"/>
      <c r="B161" s="473"/>
      <c r="C161" s="211"/>
      <c r="D161" s="226"/>
      <c r="E161" s="214"/>
      <c r="F161" s="207"/>
      <c r="G161" s="201"/>
      <c r="H161" s="201"/>
      <c r="I161" s="207"/>
      <c r="J161" s="529"/>
      <c r="K161" s="524"/>
      <c r="L161" s="215"/>
      <c r="M161" s="216"/>
      <c r="N161" s="212"/>
      <c r="O161" s="231"/>
      <c r="P161" s="203"/>
      <c r="Q161" s="200"/>
      <c r="R161" s="213"/>
    </row>
    <row r="162" spans="1:27" s="148" customFormat="1">
      <c r="A162" s="351" t="s">
        <v>347</v>
      </c>
      <c r="B162" s="351"/>
      <c r="C162" s="351"/>
      <c r="D162" s="351"/>
      <c r="E162" s="19"/>
      <c r="F162" s="182" t="s">
        <v>371</v>
      </c>
      <c r="G162" s="219"/>
      <c r="H162" s="229"/>
      <c r="I162" s="95"/>
      <c r="J162" s="89"/>
      <c r="K162" s="159"/>
      <c r="L162" s="220"/>
      <c r="M162" s="221"/>
      <c r="N162" s="159"/>
      <c r="O162" s="222"/>
      <c r="P162" s="223"/>
      <c r="Q162" s="19"/>
      <c r="R162" s="18"/>
      <c r="S162" s="89"/>
      <c r="U162" s="147"/>
      <c r="V162" s="147"/>
      <c r="W162" s="147"/>
      <c r="X162" s="147"/>
      <c r="Y162" s="147"/>
      <c r="Z162" s="147"/>
      <c r="AA162" s="147"/>
    </row>
    <row r="163" spans="1:27" s="148" customFormat="1">
      <c r="A163" s="197" t="s">
        <v>2590</v>
      </c>
      <c r="B163" s="232"/>
      <c r="C163" s="232"/>
      <c r="D163" s="232"/>
      <c r="E163" s="88"/>
      <c r="F163" s="182" t="s">
        <v>2634</v>
      </c>
      <c r="G163" s="219"/>
      <c r="H163" s="229"/>
      <c r="I163" s="95"/>
      <c r="J163" s="89"/>
      <c r="K163" s="159"/>
      <c r="L163" s="220"/>
      <c r="M163" s="221"/>
      <c r="N163" s="159"/>
      <c r="O163" s="222"/>
      <c r="P163" s="223"/>
      <c r="Q163" s="19"/>
      <c r="R163" s="18"/>
      <c r="S163" s="89"/>
      <c r="U163" s="147"/>
      <c r="V163" s="147"/>
      <c r="W163" s="147"/>
      <c r="X163" s="147"/>
      <c r="Y163" s="147"/>
      <c r="Z163" s="147"/>
      <c r="AA163" s="147"/>
    </row>
    <row r="164" spans="1:27" s="148" customFormat="1">
      <c r="A164" s="197"/>
      <c r="B164" s="351"/>
      <c r="C164" s="351"/>
      <c r="D164" s="351"/>
      <c r="E164" s="88"/>
      <c r="F164" s="182"/>
      <c r="G164" s="219"/>
      <c r="H164" s="229"/>
      <c r="I164" s="95"/>
      <c r="J164" s="89"/>
      <c r="K164" s="159"/>
      <c r="L164" s="220"/>
      <c r="M164" s="221"/>
      <c r="N164" s="159"/>
      <c r="O164" s="222"/>
      <c r="P164" s="223"/>
      <c r="Q164" s="19"/>
      <c r="R164" s="18"/>
      <c r="S164" s="89"/>
      <c r="U164" s="147"/>
      <c r="V164" s="147"/>
      <c r="W164" s="147"/>
      <c r="X164" s="147"/>
      <c r="Y164" s="147"/>
      <c r="Z164" s="147"/>
      <c r="AA164" s="147"/>
    </row>
    <row r="165" spans="1:27" s="148" customFormat="1">
      <c r="A165" s="197"/>
      <c r="B165" s="351"/>
      <c r="C165" s="351"/>
      <c r="D165" s="351"/>
      <c r="E165" s="88"/>
      <c r="F165" s="182"/>
      <c r="G165" s="219"/>
      <c r="H165" s="229"/>
      <c r="I165" s="95"/>
      <c r="J165" s="89"/>
      <c r="K165" s="159"/>
      <c r="L165" s="220"/>
      <c r="M165" s="221"/>
      <c r="N165" s="159"/>
      <c r="O165" s="222"/>
      <c r="P165" s="223"/>
      <c r="Q165" s="19"/>
      <c r="R165" s="18"/>
      <c r="S165" s="89"/>
      <c r="U165" s="147"/>
      <c r="V165" s="147"/>
      <c r="W165" s="147"/>
      <c r="X165" s="147"/>
      <c r="Y165" s="147"/>
      <c r="Z165" s="147"/>
      <c r="AA165" s="147"/>
    </row>
    <row r="166" spans="1:27" s="148" customFormat="1">
      <c r="A166" s="217"/>
      <c r="B166" s="210"/>
      <c r="C166" s="218"/>
      <c r="D166" s="115"/>
      <c r="E166" s="162"/>
      <c r="F166" s="95"/>
      <c r="G166" s="219"/>
      <c r="H166" s="229"/>
      <c r="I166" s="95"/>
      <c r="J166" s="89"/>
      <c r="K166" s="159"/>
      <c r="L166" s="220"/>
      <c r="M166" s="221"/>
      <c r="N166" s="159"/>
      <c r="O166" s="222"/>
      <c r="P166" s="223"/>
      <c r="Q166" s="19"/>
      <c r="R166" s="18"/>
      <c r="S166" s="89"/>
      <c r="U166" s="147"/>
      <c r="V166" s="147"/>
      <c r="W166" s="147"/>
      <c r="X166" s="147"/>
      <c r="Y166" s="147"/>
      <c r="Z166" s="147"/>
      <c r="AA166" s="147"/>
    </row>
    <row r="167" spans="1:27" ht="15">
      <c r="B167" s="353" t="s">
        <v>2497</v>
      </c>
      <c r="C167" s="353"/>
      <c r="D167" s="353"/>
      <c r="E167" s="353"/>
      <c r="F167" s="182"/>
      <c r="G167" s="182"/>
      <c r="H167" s="182"/>
      <c r="I167" s="182"/>
      <c r="J167" s="152"/>
      <c r="K167" s="153"/>
      <c r="L167" s="178"/>
      <c r="M167" s="179"/>
      <c r="N167" s="180"/>
      <c r="O167" s="94"/>
      <c r="P167" s="151"/>
      <c r="R167" s="1"/>
      <c r="S167" s="49"/>
      <c r="T167" s="18"/>
      <c r="U167" s="18"/>
      <c r="V167" s="18"/>
      <c r="W167" s="18"/>
      <c r="X167" s="18"/>
      <c r="Y167" s="18"/>
      <c r="Z167" s="18"/>
      <c r="AA167" s="18"/>
    </row>
    <row r="168" spans="1:27" ht="38.25">
      <c r="A168" s="188" t="s">
        <v>13</v>
      </c>
      <c r="B168" s="188" t="s">
        <v>218</v>
      </c>
      <c r="C168" s="194"/>
      <c r="D168" s="189" t="s">
        <v>259</v>
      </c>
      <c r="E168" s="188" t="s">
        <v>260</v>
      </c>
      <c r="F168" s="188" t="s">
        <v>261</v>
      </c>
      <c r="G168" s="188" t="s">
        <v>346</v>
      </c>
      <c r="H168" s="188" t="s">
        <v>263</v>
      </c>
      <c r="I168" s="188" t="s">
        <v>264</v>
      </c>
      <c r="J168" s="548" t="s">
        <v>265</v>
      </c>
      <c r="K168" s="549"/>
      <c r="L168" s="188" t="s">
        <v>266</v>
      </c>
      <c r="M168" s="188" t="s">
        <v>267</v>
      </c>
      <c r="N168" s="188" t="s">
        <v>268</v>
      </c>
      <c r="O168" s="189" t="s">
        <v>269</v>
      </c>
      <c r="P168" s="119"/>
      <c r="Q168" s="1"/>
      <c r="R168" s="49"/>
      <c r="S168" s="18"/>
      <c r="T168" s="18"/>
      <c r="U168" s="18"/>
      <c r="V168" s="18"/>
      <c r="W168" s="18"/>
      <c r="X168" s="18"/>
      <c r="Y168" s="18"/>
      <c r="Z168" s="18"/>
    </row>
    <row r="169" spans="1:27" s="272" customFormat="1">
      <c r="A169" s="271"/>
      <c r="B169" s="271"/>
      <c r="C169" s="271"/>
      <c r="D169" s="270"/>
      <c r="E169" s="271"/>
      <c r="F169" s="271"/>
      <c r="G169" s="271"/>
      <c r="H169" s="271"/>
      <c r="I169" s="271"/>
      <c r="J169" s="523"/>
      <c r="K169" s="524"/>
      <c r="L169" s="271"/>
      <c r="M169" s="271"/>
      <c r="N169" s="271"/>
      <c r="O169" s="270"/>
      <c r="P169" s="275"/>
      <c r="Q169" s="267"/>
      <c r="S169" s="273"/>
      <c r="T169" s="267"/>
      <c r="U169" s="267"/>
      <c r="V169" s="267"/>
      <c r="W169" s="267"/>
      <c r="X169" s="267"/>
      <c r="Y169" s="267"/>
      <c r="Z169" s="267"/>
      <c r="AA169" s="267"/>
    </row>
    <row r="170" spans="1:27" s="272" customFormat="1">
      <c r="A170" s="271"/>
      <c r="B170" s="271"/>
      <c r="C170" s="271"/>
      <c r="D170" s="270"/>
      <c r="E170" s="271"/>
      <c r="F170" s="271"/>
      <c r="G170" s="271"/>
      <c r="H170" s="271"/>
      <c r="I170" s="271"/>
      <c r="J170" s="523"/>
      <c r="K170" s="524"/>
      <c r="L170" s="271"/>
      <c r="M170" s="271"/>
      <c r="N170" s="271"/>
      <c r="O170" s="270"/>
      <c r="P170" s="275"/>
      <c r="Q170" s="267"/>
      <c r="S170" s="273"/>
      <c r="T170" s="267"/>
      <c r="U170" s="267"/>
      <c r="V170" s="267"/>
      <c r="W170" s="267"/>
      <c r="X170" s="267"/>
      <c r="Y170" s="267"/>
      <c r="Z170" s="267"/>
      <c r="AA170" s="267"/>
    </row>
    <row r="171" spans="1:27" s="272" customFormat="1">
      <c r="A171" s="271"/>
      <c r="B171" s="271"/>
      <c r="C171" s="271"/>
      <c r="D171" s="270"/>
      <c r="E171" s="271"/>
      <c r="F171" s="271"/>
      <c r="G171" s="271"/>
      <c r="H171" s="271"/>
      <c r="I171" s="271"/>
      <c r="J171" s="523"/>
      <c r="K171" s="524"/>
      <c r="L171" s="271"/>
      <c r="M171" s="271"/>
      <c r="N171" s="271"/>
      <c r="O171" s="270"/>
      <c r="P171" s="275"/>
      <c r="Q171" s="267"/>
      <c r="S171" s="273"/>
      <c r="T171" s="267"/>
      <c r="U171" s="267"/>
      <c r="V171" s="267"/>
      <c r="W171" s="267"/>
      <c r="X171" s="267"/>
      <c r="Y171" s="267"/>
      <c r="Z171" s="267"/>
      <c r="AA171" s="267"/>
    </row>
    <row r="172" spans="1:27" s="272" customFormat="1">
      <c r="A172" s="271"/>
      <c r="B172" s="271"/>
      <c r="C172" s="271"/>
      <c r="D172" s="270"/>
      <c r="E172" s="271"/>
      <c r="F172" s="271"/>
      <c r="G172" s="271"/>
      <c r="H172" s="271"/>
      <c r="I172" s="271"/>
      <c r="J172" s="523"/>
      <c r="K172" s="524"/>
      <c r="L172" s="271"/>
      <c r="M172" s="271"/>
      <c r="N172" s="271"/>
      <c r="O172" s="270"/>
      <c r="P172" s="275"/>
      <c r="Q172" s="267"/>
      <c r="S172" s="273"/>
      <c r="T172" s="267"/>
      <c r="U172" s="267"/>
      <c r="V172" s="267"/>
      <c r="W172" s="267"/>
      <c r="X172" s="267"/>
      <c r="Y172" s="267"/>
      <c r="Z172" s="267"/>
      <c r="AA172" s="267"/>
    </row>
    <row r="173" spans="1:27" s="272" customFormat="1">
      <c r="A173" s="271"/>
      <c r="B173" s="271"/>
      <c r="C173" s="271"/>
      <c r="D173" s="270"/>
      <c r="E173" s="271"/>
      <c r="F173" s="271"/>
      <c r="G173" s="271"/>
      <c r="H173" s="271"/>
      <c r="I173" s="271"/>
      <c r="J173" s="523"/>
      <c r="K173" s="524"/>
      <c r="L173" s="271"/>
      <c r="M173" s="271"/>
      <c r="N173" s="271"/>
      <c r="O173" s="270"/>
      <c r="P173" s="275"/>
      <c r="Q173" s="267"/>
      <c r="S173" s="273"/>
      <c r="T173" s="267"/>
      <c r="U173" s="267"/>
      <c r="V173" s="267"/>
      <c r="W173" s="267"/>
      <c r="X173" s="267"/>
      <c r="Y173" s="267"/>
      <c r="Z173" s="267"/>
      <c r="AA173" s="267"/>
    </row>
    <row r="174" spans="1:27" s="272" customFormat="1">
      <c r="A174" s="271"/>
      <c r="B174" s="271"/>
      <c r="C174" s="271"/>
      <c r="D174" s="270"/>
      <c r="E174" s="271"/>
      <c r="F174" s="271"/>
      <c r="G174" s="271"/>
      <c r="H174" s="271"/>
      <c r="I174" s="271"/>
      <c r="J174" s="523"/>
      <c r="K174" s="524"/>
      <c r="L174" s="271"/>
      <c r="M174" s="271"/>
      <c r="N174" s="271"/>
      <c r="O174" s="270"/>
      <c r="P174" s="275"/>
      <c r="Q174" s="267"/>
      <c r="S174" s="273"/>
      <c r="T174" s="267"/>
      <c r="U174" s="267"/>
      <c r="V174" s="267"/>
      <c r="W174" s="267"/>
      <c r="X174" s="267"/>
      <c r="Y174" s="267"/>
      <c r="Z174" s="267"/>
      <c r="AA174" s="267"/>
    </row>
    <row r="175" spans="1:27" s="272" customFormat="1">
      <c r="A175" s="271"/>
      <c r="B175" s="271"/>
      <c r="C175" s="271"/>
      <c r="D175" s="270"/>
      <c r="E175" s="271"/>
      <c r="F175" s="271"/>
      <c r="G175" s="271"/>
      <c r="H175" s="271"/>
      <c r="I175" s="271"/>
      <c r="J175" s="523"/>
      <c r="K175" s="524"/>
      <c r="L175" s="271"/>
      <c r="M175" s="271"/>
      <c r="N175" s="271"/>
      <c r="O175" s="270"/>
      <c r="P175" s="275"/>
      <c r="Q175" s="267"/>
      <c r="S175" s="273"/>
      <c r="T175" s="267"/>
      <c r="U175" s="267"/>
      <c r="V175" s="267"/>
      <c r="W175" s="267"/>
      <c r="X175" s="267"/>
      <c r="Y175" s="267"/>
      <c r="Z175" s="267"/>
      <c r="AA175" s="267"/>
    </row>
    <row r="176" spans="1:27" ht="15">
      <c r="A176" s="19"/>
      <c r="B176" s="354" t="s">
        <v>279</v>
      </c>
      <c r="C176" s="354"/>
      <c r="D176" s="354"/>
      <c r="E176" s="354"/>
      <c r="F176" s="89"/>
      <c r="G176" s="89"/>
      <c r="H176" s="186"/>
      <c r="I176" s="89"/>
      <c r="J176" s="156"/>
      <c r="K176" s="168"/>
      <c r="L176" s="181"/>
      <c r="M176" s="89"/>
      <c r="N176" s="89"/>
      <c r="O176" s="18"/>
      <c r="P176" s="147"/>
      <c r="Q176" s="1"/>
      <c r="R176" s="18"/>
      <c r="S176" s="89"/>
      <c r="T176" s="18"/>
      <c r="U176" s="18"/>
      <c r="V176" s="18"/>
      <c r="W176" s="18"/>
      <c r="X176" s="18"/>
      <c r="Y176" s="18"/>
      <c r="Z176" s="18"/>
    </row>
    <row r="177" spans="1:26" ht="38.25">
      <c r="A177" s="165" t="s">
        <v>13</v>
      </c>
      <c r="B177" s="85" t="s">
        <v>218</v>
      </c>
      <c r="C177" s="85"/>
      <c r="D177" s="86" t="s">
        <v>259</v>
      </c>
      <c r="E177" s="85" t="s">
        <v>260</v>
      </c>
      <c r="F177" s="85" t="s">
        <v>261</v>
      </c>
      <c r="G177" s="85" t="s">
        <v>280</v>
      </c>
      <c r="H177" s="85" t="s">
        <v>281</v>
      </c>
      <c r="I177" s="85" t="s">
        <v>264</v>
      </c>
      <c r="J177" s="541" t="s">
        <v>265</v>
      </c>
      <c r="K177" s="542"/>
      <c r="L177" s="85" t="s">
        <v>266</v>
      </c>
      <c r="M177" s="85" t="s">
        <v>267</v>
      </c>
      <c r="N177" s="85" t="s">
        <v>268</v>
      </c>
      <c r="O177" s="86" t="s">
        <v>269</v>
      </c>
      <c r="P177" s="9"/>
      <c r="Q177" s="1"/>
      <c r="R177" s="18"/>
      <c r="S177" s="89"/>
      <c r="T177" s="18"/>
      <c r="U177" s="18"/>
      <c r="V177" s="18"/>
      <c r="W177" s="18"/>
      <c r="X177" s="18"/>
      <c r="Y177" s="18"/>
      <c r="Z177" s="18"/>
    </row>
    <row r="178" spans="1:26" s="148" customFormat="1">
      <c r="A178" s="311">
        <v>1</v>
      </c>
      <c r="B178" s="312">
        <v>41579</v>
      </c>
      <c r="C178" s="312"/>
      <c r="D178" s="313" t="s">
        <v>282</v>
      </c>
      <c r="E178" s="311" t="s">
        <v>283</v>
      </c>
      <c r="F178" s="314">
        <v>82</v>
      </c>
      <c r="G178" s="311" t="s">
        <v>219</v>
      </c>
      <c r="H178" s="311">
        <v>100</v>
      </c>
      <c r="I178" s="315">
        <v>100</v>
      </c>
      <c r="J178" s="510" t="s">
        <v>285</v>
      </c>
      <c r="K178" s="511"/>
      <c r="L178" s="316">
        <f t="shared" ref="L178:L200" si="95">H178-F178-K178</f>
        <v>18</v>
      </c>
      <c r="M178" s="317">
        <f t="shared" ref="M178:M200" si="96">L178/F178</f>
        <v>0.21951219512195122</v>
      </c>
      <c r="N178" s="318" t="s">
        <v>272</v>
      </c>
      <c r="O178" s="319">
        <v>42657</v>
      </c>
      <c r="P178" s="206"/>
      <c r="Q178" s="206"/>
      <c r="R178" s="206"/>
      <c r="S178" s="205"/>
      <c r="T178" s="206"/>
      <c r="U178" s="206"/>
      <c r="V178" s="206"/>
      <c r="W178" s="206"/>
      <c r="X178" s="206"/>
      <c r="Y178" s="206"/>
      <c r="Z178" s="206"/>
    </row>
    <row r="179" spans="1:26" s="148" customFormat="1">
      <c r="A179" s="311">
        <v>2</v>
      </c>
      <c r="B179" s="312">
        <v>41794</v>
      </c>
      <c r="C179" s="312"/>
      <c r="D179" s="313" t="s">
        <v>284</v>
      </c>
      <c r="E179" s="311" t="s">
        <v>270</v>
      </c>
      <c r="F179" s="314">
        <v>257</v>
      </c>
      <c r="G179" s="311" t="s">
        <v>219</v>
      </c>
      <c r="H179" s="311">
        <v>300</v>
      </c>
      <c r="I179" s="315">
        <v>300</v>
      </c>
      <c r="J179" s="510" t="s">
        <v>285</v>
      </c>
      <c r="K179" s="511"/>
      <c r="L179" s="316">
        <f t="shared" si="95"/>
        <v>43</v>
      </c>
      <c r="M179" s="317">
        <f t="shared" si="96"/>
        <v>0.16731517509727625</v>
      </c>
      <c r="N179" s="318" t="s">
        <v>272</v>
      </c>
      <c r="O179" s="319">
        <v>41822</v>
      </c>
      <c r="P179" s="206"/>
      <c r="Q179" s="206"/>
      <c r="R179" s="206"/>
      <c r="S179" s="205"/>
      <c r="T179" s="206"/>
      <c r="U179" s="206"/>
      <c r="V179" s="206"/>
      <c r="W179" s="206"/>
      <c r="X179" s="206"/>
      <c r="Y179" s="206"/>
      <c r="Z179" s="206"/>
    </row>
    <row r="180" spans="1:26" s="148" customFormat="1">
      <c r="A180" s="311">
        <f t="shared" ref="A180:A188" si="97">1+A179</f>
        <v>3</v>
      </c>
      <c r="B180" s="312">
        <v>41828</v>
      </c>
      <c r="C180" s="312"/>
      <c r="D180" s="313" t="s">
        <v>286</v>
      </c>
      <c r="E180" s="311" t="s">
        <v>270</v>
      </c>
      <c r="F180" s="314">
        <v>393</v>
      </c>
      <c r="G180" s="311" t="s">
        <v>219</v>
      </c>
      <c r="H180" s="311">
        <v>468</v>
      </c>
      <c r="I180" s="315">
        <v>468</v>
      </c>
      <c r="J180" s="510" t="s">
        <v>285</v>
      </c>
      <c r="K180" s="511"/>
      <c r="L180" s="316">
        <f t="shared" si="95"/>
        <v>75</v>
      </c>
      <c r="M180" s="317">
        <f t="shared" si="96"/>
        <v>0.19083969465648856</v>
      </c>
      <c r="N180" s="318" t="s">
        <v>272</v>
      </c>
      <c r="O180" s="319">
        <v>41863</v>
      </c>
      <c r="P180" s="206"/>
      <c r="Q180" s="206"/>
      <c r="R180" s="206"/>
      <c r="S180" s="205"/>
      <c r="T180" s="206"/>
      <c r="U180" s="206"/>
      <c r="V180" s="206"/>
      <c r="W180" s="206"/>
      <c r="X180" s="206"/>
      <c r="Y180" s="206"/>
      <c r="Z180" s="206"/>
    </row>
    <row r="181" spans="1:26" s="148" customFormat="1">
      <c r="A181" s="311">
        <f t="shared" si="97"/>
        <v>4</v>
      </c>
      <c r="B181" s="312">
        <v>41857</v>
      </c>
      <c r="C181" s="312"/>
      <c r="D181" s="313" t="s">
        <v>287</v>
      </c>
      <c r="E181" s="311" t="s">
        <v>270</v>
      </c>
      <c r="F181" s="314">
        <v>205</v>
      </c>
      <c r="G181" s="311" t="s">
        <v>219</v>
      </c>
      <c r="H181" s="311">
        <v>275</v>
      </c>
      <c r="I181" s="315">
        <v>250</v>
      </c>
      <c r="J181" s="510" t="s">
        <v>285</v>
      </c>
      <c r="K181" s="511"/>
      <c r="L181" s="316">
        <f t="shared" si="95"/>
        <v>70</v>
      </c>
      <c r="M181" s="317">
        <f t="shared" si="96"/>
        <v>0.34146341463414637</v>
      </c>
      <c r="N181" s="318" t="s">
        <v>272</v>
      </c>
      <c r="O181" s="319">
        <v>41962</v>
      </c>
      <c r="P181" s="206"/>
      <c r="Q181" s="206"/>
      <c r="R181" s="206"/>
      <c r="S181" s="205"/>
      <c r="T181" s="206"/>
      <c r="U181" s="206"/>
      <c r="V181" s="206"/>
      <c r="W181" s="206"/>
      <c r="X181" s="206"/>
      <c r="Y181" s="206"/>
      <c r="Z181" s="206"/>
    </row>
    <row r="182" spans="1:26" s="148" customFormat="1">
      <c r="A182" s="311">
        <f t="shared" si="97"/>
        <v>5</v>
      </c>
      <c r="B182" s="312">
        <v>41886</v>
      </c>
      <c r="C182" s="312"/>
      <c r="D182" s="313" t="s">
        <v>288</v>
      </c>
      <c r="E182" s="311" t="s">
        <v>270</v>
      </c>
      <c r="F182" s="314">
        <v>162</v>
      </c>
      <c r="G182" s="311" t="s">
        <v>219</v>
      </c>
      <c r="H182" s="311">
        <v>190</v>
      </c>
      <c r="I182" s="315">
        <v>190</v>
      </c>
      <c r="J182" s="510" t="s">
        <v>285</v>
      </c>
      <c r="K182" s="511"/>
      <c r="L182" s="316">
        <f t="shared" si="95"/>
        <v>28</v>
      </c>
      <c r="M182" s="317">
        <f t="shared" si="96"/>
        <v>0.1728395061728395</v>
      </c>
      <c r="N182" s="318" t="s">
        <v>272</v>
      </c>
      <c r="O182" s="319">
        <v>42006</v>
      </c>
      <c r="P182" s="206"/>
      <c r="Q182" s="206"/>
      <c r="R182" s="206"/>
      <c r="S182" s="205"/>
      <c r="T182" s="206"/>
      <c r="U182" s="206"/>
      <c r="V182" s="206"/>
      <c r="W182" s="206"/>
      <c r="X182" s="206"/>
      <c r="Y182" s="206"/>
      <c r="Z182" s="206"/>
    </row>
    <row r="183" spans="1:26" s="148" customFormat="1">
      <c r="A183" s="311">
        <f t="shared" si="97"/>
        <v>6</v>
      </c>
      <c r="B183" s="312">
        <v>41886</v>
      </c>
      <c r="C183" s="312"/>
      <c r="D183" s="313" t="s">
        <v>289</v>
      </c>
      <c r="E183" s="311" t="s">
        <v>270</v>
      </c>
      <c r="F183" s="314">
        <v>75</v>
      </c>
      <c r="G183" s="311" t="s">
        <v>219</v>
      </c>
      <c r="H183" s="311">
        <v>91.5</v>
      </c>
      <c r="I183" s="315" t="s">
        <v>290</v>
      </c>
      <c r="J183" s="510" t="s">
        <v>291</v>
      </c>
      <c r="K183" s="511"/>
      <c r="L183" s="316">
        <f t="shared" si="95"/>
        <v>16.5</v>
      </c>
      <c r="M183" s="317">
        <f t="shared" si="96"/>
        <v>0.22</v>
      </c>
      <c r="N183" s="318" t="s">
        <v>272</v>
      </c>
      <c r="O183" s="319">
        <v>41954</v>
      </c>
      <c r="P183" s="206"/>
      <c r="Q183" s="206"/>
      <c r="R183" s="206"/>
      <c r="S183" s="205"/>
      <c r="T183" s="206"/>
      <c r="U183" s="206"/>
      <c r="V183" s="206"/>
      <c r="W183" s="206"/>
      <c r="X183" s="206"/>
      <c r="Y183" s="206"/>
      <c r="Z183" s="206"/>
    </row>
    <row r="184" spans="1:26" s="148" customFormat="1">
      <c r="A184" s="311">
        <f t="shared" si="97"/>
        <v>7</v>
      </c>
      <c r="B184" s="312">
        <v>41913</v>
      </c>
      <c r="C184" s="312"/>
      <c r="D184" s="313" t="s">
        <v>292</v>
      </c>
      <c r="E184" s="311" t="s">
        <v>270</v>
      </c>
      <c r="F184" s="314">
        <v>850</v>
      </c>
      <c r="G184" s="311" t="s">
        <v>219</v>
      </c>
      <c r="H184" s="311">
        <v>982.5</v>
      </c>
      <c r="I184" s="315">
        <v>1050</v>
      </c>
      <c r="J184" s="510" t="s">
        <v>293</v>
      </c>
      <c r="K184" s="511"/>
      <c r="L184" s="316">
        <f t="shared" si="95"/>
        <v>132.5</v>
      </c>
      <c r="M184" s="317">
        <f t="shared" si="96"/>
        <v>0.15588235294117647</v>
      </c>
      <c r="N184" s="318" t="s">
        <v>272</v>
      </c>
      <c r="O184" s="319">
        <v>42039</v>
      </c>
      <c r="P184" s="206"/>
      <c r="Q184" s="206"/>
      <c r="R184" s="206"/>
      <c r="S184" s="205"/>
      <c r="T184" s="206"/>
      <c r="U184" s="206"/>
      <c r="V184" s="206"/>
      <c r="W184" s="206"/>
      <c r="X184" s="206"/>
      <c r="Y184" s="206"/>
      <c r="Z184" s="206"/>
    </row>
    <row r="185" spans="1:26" s="148" customFormat="1">
      <c r="A185" s="311">
        <f t="shared" si="97"/>
        <v>8</v>
      </c>
      <c r="B185" s="312">
        <v>41913</v>
      </c>
      <c r="C185" s="312"/>
      <c r="D185" s="313" t="s">
        <v>294</v>
      </c>
      <c r="E185" s="311" t="s">
        <v>270</v>
      </c>
      <c r="F185" s="314">
        <v>475</v>
      </c>
      <c r="G185" s="311" t="s">
        <v>219</v>
      </c>
      <c r="H185" s="311">
        <v>515</v>
      </c>
      <c r="I185" s="315">
        <v>600</v>
      </c>
      <c r="J185" s="510" t="s">
        <v>295</v>
      </c>
      <c r="K185" s="511"/>
      <c r="L185" s="316">
        <f t="shared" si="95"/>
        <v>40</v>
      </c>
      <c r="M185" s="317">
        <f t="shared" si="96"/>
        <v>8.4210526315789472E-2</v>
      </c>
      <c r="N185" s="318" t="s">
        <v>272</v>
      </c>
      <c r="O185" s="319">
        <v>41939</v>
      </c>
      <c r="P185" s="206"/>
      <c r="Q185" s="206"/>
      <c r="R185" s="206"/>
      <c r="S185" s="205"/>
      <c r="T185" s="206"/>
      <c r="U185" s="206"/>
      <c r="V185" s="206"/>
      <c r="W185" s="206"/>
      <c r="X185" s="206"/>
      <c r="Y185" s="206"/>
      <c r="Z185" s="206"/>
    </row>
    <row r="186" spans="1:26" s="148" customFormat="1">
      <c r="A186" s="311">
        <f t="shared" si="97"/>
        <v>9</v>
      </c>
      <c r="B186" s="312">
        <v>41913</v>
      </c>
      <c r="C186" s="312"/>
      <c r="D186" s="313" t="s">
        <v>296</v>
      </c>
      <c r="E186" s="311" t="s">
        <v>270</v>
      </c>
      <c r="F186" s="314">
        <v>86</v>
      </c>
      <c r="G186" s="311" t="s">
        <v>219</v>
      </c>
      <c r="H186" s="311">
        <v>99</v>
      </c>
      <c r="I186" s="315">
        <v>140</v>
      </c>
      <c r="J186" s="510" t="s">
        <v>297</v>
      </c>
      <c r="K186" s="511"/>
      <c r="L186" s="316">
        <f t="shared" si="95"/>
        <v>13</v>
      </c>
      <c r="M186" s="317">
        <f t="shared" si="96"/>
        <v>0.15116279069767441</v>
      </c>
      <c r="N186" s="318" t="s">
        <v>272</v>
      </c>
      <c r="O186" s="319">
        <v>41939</v>
      </c>
      <c r="P186" s="206"/>
      <c r="Q186" s="206"/>
      <c r="R186" s="206"/>
      <c r="S186" s="205"/>
      <c r="T186" s="206"/>
      <c r="U186" s="206"/>
      <c r="V186" s="206"/>
      <c r="W186" s="206"/>
      <c r="X186" s="206"/>
      <c r="Y186" s="206"/>
      <c r="Z186" s="206"/>
    </row>
    <row r="187" spans="1:26" s="148" customFormat="1">
      <c r="A187" s="311">
        <f t="shared" si="97"/>
        <v>10</v>
      </c>
      <c r="B187" s="312">
        <v>41926</v>
      </c>
      <c r="C187" s="312"/>
      <c r="D187" s="313" t="s">
        <v>298</v>
      </c>
      <c r="E187" s="311" t="s">
        <v>270</v>
      </c>
      <c r="F187" s="314">
        <v>496.6</v>
      </c>
      <c r="G187" s="311" t="s">
        <v>219</v>
      </c>
      <c r="H187" s="311">
        <v>621</v>
      </c>
      <c r="I187" s="315">
        <v>580</v>
      </c>
      <c r="J187" s="510" t="s">
        <v>285</v>
      </c>
      <c r="K187" s="511"/>
      <c r="L187" s="316">
        <f t="shared" si="95"/>
        <v>124.39999999999998</v>
      </c>
      <c r="M187" s="317">
        <f t="shared" si="96"/>
        <v>0.25050342327829234</v>
      </c>
      <c r="N187" s="318" t="s">
        <v>272</v>
      </c>
      <c r="O187" s="319">
        <v>42605</v>
      </c>
      <c r="P187" s="206"/>
      <c r="Q187" s="206"/>
      <c r="R187" s="206"/>
      <c r="S187" s="205"/>
      <c r="T187" s="206"/>
      <c r="U187" s="206"/>
      <c r="V187" s="206"/>
      <c r="W187" s="206"/>
      <c r="X187" s="206"/>
      <c r="Y187" s="206"/>
      <c r="Z187" s="206"/>
    </row>
    <row r="188" spans="1:26" s="148" customFormat="1">
      <c r="A188" s="311">
        <f t="shared" si="97"/>
        <v>11</v>
      </c>
      <c r="B188" s="312">
        <v>41926</v>
      </c>
      <c r="C188" s="312"/>
      <c r="D188" s="313" t="s">
        <v>299</v>
      </c>
      <c r="E188" s="311" t="s">
        <v>270</v>
      </c>
      <c r="F188" s="314">
        <v>2481.9</v>
      </c>
      <c r="G188" s="311" t="s">
        <v>219</v>
      </c>
      <c r="H188" s="311">
        <v>2840</v>
      </c>
      <c r="I188" s="315">
        <v>2870</v>
      </c>
      <c r="J188" s="510" t="s">
        <v>300</v>
      </c>
      <c r="K188" s="511"/>
      <c r="L188" s="316">
        <f t="shared" si="95"/>
        <v>358.09999999999991</v>
      </c>
      <c r="M188" s="317">
        <f t="shared" si="96"/>
        <v>0.14428462065353154</v>
      </c>
      <c r="N188" s="318" t="s">
        <v>272</v>
      </c>
      <c r="O188" s="319">
        <v>42017</v>
      </c>
      <c r="P188" s="206"/>
      <c r="Q188" s="206"/>
      <c r="R188" s="206"/>
      <c r="S188" s="205"/>
      <c r="T188" s="206"/>
      <c r="U188" s="206"/>
      <c r="V188" s="206"/>
      <c r="W188" s="206"/>
      <c r="X188" s="206"/>
      <c r="Y188" s="206"/>
      <c r="Z188" s="206"/>
    </row>
    <row r="189" spans="1:26" s="148" customFormat="1">
      <c r="A189" s="311">
        <f>1+A186</f>
        <v>10</v>
      </c>
      <c r="B189" s="312">
        <v>41928</v>
      </c>
      <c r="C189" s="312"/>
      <c r="D189" s="313" t="s">
        <v>301</v>
      </c>
      <c r="E189" s="311" t="s">
        <v>270</v>
      </c>
      <c r="F189" s="314">
        <v>84.5</v>
      </c>
      <c r="G189" s="311" t="s">
        <v>219</v>
      </c>
      <c r="H189" s="311">
        <v>93</v>
      </c>
      <c r="I189" s="315">
        <v>110</v>
      </c>
      <c r="J189" s="510" t="s">
        <v>302</v>
      </c>
      <c r="K189" s="511"/>
      <c r="L189" s="316">
        <f t="shared" si="95"/>
        <v>8.5</v>
      </c>
      <c r="M189" s="317">
        <f t="shared" si="96"/>
        <v>0.10059171597633136</v>
      </c>
      <c r="N189" s="318" t="s">
        <v>272</v>
      </c>
      <c r="O189" s="319">
        <v>41939</v>
      </c>
      <c r="P189" s="206"/>
      <c r="Q189" s="206"/>
      <c r="R189" s="206"/>
      <c r="S189" s="205"/>
      <c r="T189" s="206"/>
      <c r="U189" s="206"/>
      <c r="V189" s="206"/>
      <c r="W189" s="206"/>
      <c r="X189" s="206"/>
      <c r="Y189" s="206"/>
      <c r="Z189" s="206"/>
    </row>
    <row r="190" spans="1:26" s="148" customFormat="1">
      <c r="A190" s="311">
        <f t="shared" ref="A190:A208" si="98">1+A189</f>
        <v>11</v>
      </c>
      <c r="B190" s="312">
        <v>41928</v>
      </c>
      <c r="C190" s="312"/>
      <c r="D190" s="313" t="s">
        <v>303</v>
      </c>
      <c r="E190" s="311" t="s">
        <v>270</v>
      </c>
      <c r="F190" s="314">
        <v>401</v>
      </c>
      <c r="G190" s="311" t="s">
        <v>219</v>
      </c>
      <c r="H190" s="311">
        <v>428</v>
      </c>
      <c r="I190" s="315">
        <v>450</v>
      </c>
      <c r="J190" s="510" t="s">
        <v>304</v>
      </c>
      <c r="K190" s="511"/>
      <c r="L190" s="316">
        <f t="shared" si="95"/>
        <v>27</v>
      </c>
      <c r="M190" s="317">
        <f t="shared" si="96"/>
        <v>6.7331670822942641E-2</v>
      </c>
      <c r="N190" s="318" t="s">
        <v>272</v>
      </c>
      <c r="O190" s="319">
        <v>42020</v>
      </c>
      <c r="P190" s="206"/>
      <c r="Q190" s="206"/>
      <c r="R190" s="206"/>
      <c r="S190" s="205"/>
      <c r="T190" s="206"/>
      <c r="U190" s="206"/>
      <c r="V190" s="206"/>
      <c r="W190" s="206"/>
      <c r="X190" s="206"/>
      <c r="Y190" s="206"/>
      <c r="Z190" s="206"/>
    </row>
    <row r="191" spans="1:26" s="148" customFormat="1">
      <c r="A191" s="311">
        <f t="shared" si="98"/>
        <v>12</v>
      </c>
      <c r="B191" s="312">
        <v>41928</v>
      </c>
      <c r="C191" s="312"/>
      <c r="D191" s="313" t="s">
        <v>305</v>
      </c>
      <c r="E191" s="311" t="s">
        <v>270</v>
      </c>
      <c r="F191" s="314">
        <v>101</v>
      </c>
      <c r="G191" s="311" t="s">
        <v>219</v>
      </c>
      <c r="H191" s="311">
        <v>112</v>
      </c>
      <c r="I191" s="315">
        <v>120</v>
      </c>
      <c r="J191" s="510" t="s">
        <v>306</v>
      </c>
      <c r="K191" s="511"/>
      <c r="L191" s="316">
        <f t="shared" si="95"/>
        <v>11</v>
      </c>
      <c r="M191" s="317">
        <f t="shared" si="96"/>
        <v>0.10891089108910891</v>
      </c>
      <c r="N191" s="318" t="s">
        <v>272</v>
      </c>
      <c r="O191" s="319">
        <v>41939</v>
      </c>
      <c r="P191" s="206"/>
      <c r="Q191" s="206"/>
      <c r="R191" s="206"/>
      <c r="S191" s="205"/>
      <c r="T191" s="206"/>
      <c r="U191" s="206"/>
      <c r="V191" s="206"/>
      <c r="W191" s="206"/>
      <c r="X191" s="206"/>
      <c r="Y191" s="206"/>
      <c r="Z191" s="206"/>
    </row>
    <row r="192" spans="1:26" s="148" customFormat="1">
      <c r="A192" s="311">
        <f t="shared" si="98"/>
        <v>13</v>
      </c>
      <c r="B192" s="312">
        <v>41954</v>
      </c>
      <c r="C192" s="312"/>
      <c r="D192" s="313" t="s">
        <v>307</v>
      </c>
      <c r="E192" s="311" t="s">
        <v>270</v>
      </c>
      <c r="F192" s="314">
        <v>59</v>
      </c>
      <c r="G192" s="311" t="s">
        <v>219</v>
      </c>
      <c r="H192" s="311">
        <v>76</v>
      </c>
      <c r="I192" s="315">
        <v>76</v>
      </c>
      <c r="J192" s="510" t="s">
        <v>285</v>
      </c>
      <c r="K192" s="511"/>
      <c r="L192" s="316">
        <f t="shared" si="95"/>
        <v>17</v>
      </c>
      <c r="M192" s="317">
        <f t="shared" si="96"/>
        <v>0.28813559322033899</v>
      </c>
      <c r="N192" s="318" t="s">
        <v>272</v>
      </c>
      <c r="O192" s="319">
        <v>43032</v>
      </c>
      <c r="P192" s="206"/>
      <c r="S192" s="205"/>
      <c r="T192" s="206"/>
      <c r="U192" s="206"/>
      <c r="V192" s="206"/>
      <c r="W192" s="206"/>
      <c r="X192" s="206"/>
      <c r="Y192" s="206"/>
      <c r="Z192" s="206"/>
    </row>
    <row r="193" spans="1:26" s="148" customFormat="1">
      <c r="A193" s="311">
        <f t="shared" si="98"/>
        <v>14</v>
      </c>
      <c r="B193" s="312">
        <v>41954</v>
      </c>
      <c r="C193" s="312"/>
      <c r="D193" s="313" t="s">
        <v>296</v>
      </c>
      <c r="E193" s="311" t="s">
        <v>270</v>
      </c>
      <c r="F193" s="314">
        <v>99</v>
      </c>
      <c r="G193" s="311" t="s">
        <v>219</v>
      </c>
      <c r="H193" s="311">
        <v>120</v>
      </c>
      <c r="I193" s="315">
        <v>120</v>
      </c>
      <c r="J193" s="510" t="s">
        <v>308</v>
      </c>
      <c r="K193" s="511"/>
      <c r="L193" s="316">
        <f t="shared" si="95"/>
        <v>21</v>
      </c>
      <c r="M193" s="317">
        <f t="shared" si="96"/>
        <v>0.21212121212121213</v>
      </c>
      <c r="N193" s="318" t="s">
        <v>272</v>
      </c>
      <c r="O193" s="319">
        <v>41960</v>
      </c>
      <c r="P193" s="206"/>
      <c r="Q193" s="206"/>
      <c r="R193" s="206"/>
      <c r="S193" s="205"/>
      <c r="T193" s="206"/>
      <c r="U193" s="206"/>
      <c r="V193" s="206"/>
      <c r="W193" s="206"/>
      <c r="X193" s="206"/>
      <c r="Y193" s="206"/>
      <c r="Z193" s="206"/>
    </row>
    <row r="194" spans="1:26" s="148" customFormat="1">
      <c r="A194" s="311">
        <f t="shared" si="98"/>
        <v>15</v>
      </c>
      <c r="B194" s="312">
        <v>41956</v>
      </c>
      <c r="C194" s="312"/>
      <c r="D194" s="313" t="s">
        <v>309</v>
      </c>
      <c r="E194" s="311" t="s">
        <v>270</v>
      </c>
      <c r="F194" s="314">
        <v>22</v>
      </c>
      <c r="G194" s="311" t="s">
        <v>219</v>
      </c>
      <c r="H194" s="311">
        <v>33.549999999999997</v>
      </c>
      <c r="I194" s="315">
        <v>32</v>
      </c>
      <c r="J194" s="510" t="s">
        <v>310</v>
      </c>
      <c r="K194" s="511"/>
      <c r="L194" s="316">
        <f t="shared" si="95"/>
        <v>11.549999999999997</v>
      </c>
      <c r="M194" s="317">
        <f t="shared" si="96"/>
        <v>0.52499999999999991</v>
      </c>
      <c r="N194" s="318" t="s">
        <v>272</v>
      </c>
      <c r="O194" s="319">
        <v>42188</v>
      </c>
      <c r="P194" s="206"/>
      <c r="Q194" s="206"/>
      <c r="R194" s="206"/>
      <c r="S194" s="205"/>
      <c r="T194" s="206"/>
      <c r="U194" s="206"/>
      <c r="V194" s="206"/>
      <c r="W194" s="206"/>
      <c r="X194" s="206"/>
      <c r="Y194" s="206"/>
      <c r="Z194" s="206"/>
    </row>
    <row r="195" spans="1:26" s="148" customFormat="1">
      <c r="A195" s="311">
        <f t="shared" si="98"/>
        <v>16</v>
      </c>
      <c r="B195" s="312">
        <v>41976</v>
      </c>
      <c r="C195" s="312"/>
      <c r="D195" s="313" t="s">
        <v>311</v>
      </c>
      <c r="E195" s="311" t="s">
        <v>270</v>
      </c>
      <c r="F195" s="314">
        <v>440</v>
      </c>
      <c r="G195" s="311" t="s">
        <v>219</v>
      </c>
      <c r="H195" s="311">
        <v>520</v>
      </c>
      <c r="I195" s="315">
        <v>520</v>
      </c>
      <c r="J195" s="510" t="s">
        <v>312</v>
      </c>
      <c r="K195" s="511"/>
      <c r="L195" s="316">
        <f t="shared" si="95"/>
        <v>80</v>
      </c>
      <c r="M195" s="317">
        <f t="shared" si="96"/>
        <v>0.18181818181818182</v>
      </c>
      <c r="N195" s="318" t="s">
        <v>272</v>
      </c>
      <c r="O195" s="319">
        <v>42208</v>
      </c>
      <c r="P195" s="206"/>
      <c r="Q195" s="206"/>
      <c r="R195" s="206"/>
      <c r="S195" s="205"/>
      <c r="T195" s="206"/>
      <c r="U195" s="206"/>
      <c r="V195" s="206"/>
      <c r="W195" s="206"/>
      <c r="X195" s="206"/>
      <c r="Y195" s="206"/>
      <c r="Z195" s="206"/>
    </row>
    <row r="196" spans="1:26" s="148" customFormat="1">
      <c r="A196" s="311">
        <f t="shared" si="98"/>
        <v>17</v>
      </c>
      <c r="B196" s="312">
        <v>41976</v>
      </c>
      <c r="C196" s="312"/>
      <c r="D196" s="313" t="s">
        <v>313</v>
      </c>
      <c r="E196" s="311" t="s">
        <v>270</v>
      </c>
      <c r="F196" s="314">
        <v>360</v>
      </c>
      <c r="G196" s="311" t="s">
        <v>219</v>
      </c>
      <c r="H196" s="311">
        <v>427</v>
      </c>
      <c r="I196" s="315">
        <v>425</v>
      </c>
      <c r="J196" s="510" t="s">
        <v>314</v>
      </c>
      <c r="K196" s="511"/>
      <c r="L196" s="316">
        <f t="shared" si="95"/>
        <v>67</v>
      </c>
      <c r="M196" s="317">
        <f t="shared" si="96"/>
        <v>0.18611111111111112</v>
      </c>
      <c r="N196" s="318" t="s">
        <v>272</v>
      </c>
      <c r="O196" s="319">
        <v>42058</v>
      </c>
      <c r="P196" s="206"/>
      <c r="Q196" s="206"/>
      <c r="R196" s="206"/>
      <c r="S196" s="205"/>
      <c r="T196" s="206"/>
      <c r="U196" s="206"/>
      <c r="V196" s="206"/>
      <c r="W196" s="206"/>
      <c r="X196" s="206"/>
      <c r="Y196" s="206"/>
      <c r="Z196" s="206"/>
    </row>
    <row r="197" spans="1:26" s="148" customFormat="1">
      <c r="A197" s="311">
        <f t="shared" si="98"/>
        <v>18</v>
      </c>
      <c r="B197" s="312">
        <v>42012</v>
      </c>
      <c r="C197" s="312"/>
      <c r="D197" s="313" t="s">
        <v>390</v>
      </c>
      <c r="E197" s="311" t="s">
        <v>270</v>
      </c>
      <c r="F197" s="314">
        <v>360</v>
      </c>
      <c r="G197" s="311" t="s">
        <v>219</v>
      </c>
      <c r="H197" s="311">
        <v>455</v>
      </c>
      <c r="I197" s="315">
        <v>420</v>
      </c>
      <c r="J197" s="510" t="s">
        <v>315</v>
      </c>
      <c r="K197" s="511"/>
      <c r="L197" s="316">
        <f t="shared" si="95"/>
        <v>95</v>
      </c>
      <c r="M197" s="317">
        <f t="shared" si="96"/>
        <v>0.2638888888888889</v>
      </c>
      <c r="N197" s="318" t="s">
        <v>272</v>
      </c>
      <c r="O197" s="319">
        <v>42024</v>
      </c>
      <c r="P197" s="206"/>
      <c r="Q197" s="206"/>
      <c r="R197" s="206"/>
      <c r="S197" s="205"/>
      <c r="T197" s="206"/>
      <c r="U197" s="206"/>
      <c r="V197" s="206"/>
      <c r="W197" s="206"/>
      <c r="X197" s="206"/>
      <c r="Y197" s="206"/>
      <c r="Z197" s="206"/>
    </row>
    <row r="198" spans="1:26" s="148" customFormat="1">
      <c r="A198" s="311">
        <f t="shared" si="98"/>
        <v>19</v>
      </c>
      <c r="B198" s="312">
        <v>42012</v>
      </c>
      <c r="C198" s="312"/>
      <c r="D198" s="313" t="s">
        <v>2490</v>
      </c>
      <c r="E198" s="311" t="s">
        <v>270</v>
      </c>
      <c r="F198" s="314">
        <v>130</v>
      </c>
      <c r="G198" s="311"/>
      <c r="H198" s="311">
        <v>175.5</v>
      </c>
      <c r="I198" s="315">
        <v>165</v>
      </c>
      <c r="J198" s="510" t="s">
        <v>2980</v>
      </c>
      <c r="K198" s="511"/>
      <c r="L198" s="316">
        <f t="shared" si="95"/>
        <v>45.5</v>
      </c>
      <c r="M198" s="317">
        <f t="shared" si="96"/>
        <v>0.35</v>
      </c>
      <c r="N198" s="318" t="s">
        <v>272</v>
      </c>
      <c r="O198" s="319">
        <v>43088</v>
      </c>
      <c r="P198" s="206"/>
      <c r="Q198" s="206"/>
      <c r="R198" s="206"/>
      <c r="S198" s="205"/>
      <c r="T198" s="206"/>
      <c r="U198" s="206"/>
      <c r="V198" s="206"/>
      <c r="W198" s="206"/>
      <c r="X198" s="206"/>
      <c r="Y198" s="206"/>
      <c r="Z198" s="206"/>
    </row>
    <row r="199" spans="1:26" s="148" customFormat="1">
      <c r="A199" s="311">
        <f t="shared" si="98"/>
        <v>20</v>
      </c>
      <c r="B199" s="312">
        <v>42040</v>
      </c>
      <c r="C199" s="312"/>
      <c r="D199" s="313" t="s">
        <v>316</v>
      </c>
      <c r="E199" s="311" t="s">
        <v>283</v>
      </c>
      <c r="F199" s="314">
        <v>98</v>
      </c>
      <c r="G199" s="311"/>
      <c r="H199" s="311">
        <v>120</v>
      </c>
      <c r="I199" s="315">
        <v>120</v>
      </c>
      <c r="J199" s="510" t="s">
        <v>285</v>
      </c>
      <c r="K199" s="511"/>
      <c r="L199" s="316">
        <f t="shared" si="95"/>
        <v>22</v>
      </c>
      <c r="M199" s="317">
        <f t="shared" si="96"/>
        <v>0.22448979591836735</v>
      </c>
      <c r="N199" s="318" t="s">
        <v>272</v>
      </c>
      <c r="O199" s="319">
        <v>42753</v>
      </c>
      <c r="P199" s="206"/>
      <c r="Q199" s="206"/>
      <c r="R199" s="206"/>
      <c r="S199" s="205"/>
      <c r="T199" s="206"/>
      <c r="U199" s="206"/>
      <c r="V199" s="206"/>
      <c r="W199" s="206"/>
      <c r="X199" s="206"/>
      <c r="Y199" s="206"/>
      <c r="Z199" s="206"/>
    </row>
    <row r="200" spans="1:26" s="148" customFormat="1">
      <c r="A200" s="311">
        <f t="shared" si="98"/>
        <v>21</v>
      </c>
      <c r="B200" s="312">
        <v>42040</v>
      </c>
      <c r="C200" s="312"/>
      <c r="D200" s="313" t="s">
        <v>317</v>
      </c>
      <c r="E200" s="311" t="s">
        <v>283</v>
      </c>
      <c r="F200" s="314">
        <v>196</v>
      </c>
      <c r="G200" s="311"/>
      <c r="H200" s="311">
        <v>262</v>
      </c>
      <c r="I200" s="315">
        <v>255</v>
      </c>
      <c r="J200" s="510" t="s">
        <v>285</v>
      </c>
      <c r="K200" s="511"/>
      <c r="L200" s="316">
        <f t="shared" si="95"/>
        <v>66</v>
      </c>
      <c r="M200" s="317">
        <f t="shared" si="96"/>
        <v>0.33673469387755101</v>
      </c>
      <c r="N200" s="318" t="s">
        <v>272</v>
      </c>
      <c r="O200" s="319">
        <v>42599</v>
      </c>
      <c r="P200" s="206"/>
      <c r="Q200" s="206"/>
      <c r="R200" s="206"/>
      <c r="S200" s="205"/>
      <c r="T200" s="206"/>
      <c r="U200" s="206"/>
      <c r="V200" s="206"/>
      <c r="W200" s="206"/>
      <c r="X200" s="206"/>
      <c r="Y200" s="206"/>
      <c r="Z200" s="206"/>
    </row>
    <row r="201" spans="1:26" s="148" customFormat="1">
      <c r="A201" s="327">
        <f t="shared" si="98"/>
        <v>22</v>
      </c>
      <c r="B201" s="328">
        <v>42067</v>
      </c>
      <c r="C201" s="328"/>
      <c r="D201" s="329" t="s">
        <v>318</v>
      </c>
      <c r="E201" s="327" t="s">
        <v>283</v>
      </c>
      <c r="F201" s="330" t="s">
        <v>319</v>
      </c>
      <c r="G201" s="331"/>
      <c r="H201" s="331"/>
      <c r="I201" s="331" t="s">
        <v>320</v>
      </c>
      <c r="J201" s="513" t="s">
        <v>271</v>
      </c>
      <c r="K201" s="514"/>
      <c r="L201" s="331"/>
      <c r="M201" s="327"/>
      <c r="N201" s="332"/>
      <c r="O201" s="333"/>
      <c r="P201" s="206"/>
      <c r="S201" s="205"/>
      <c r="T201" s="206"/>
      <c r="U201" s="206"/>
      <c r="V201" s="206"/>
      <c r="W201" s="206"/>
      <c r="X201" s="206"/>
      <c r="Y201" s="206"/>
      <c r="Z201" s="206"/>
    </row>
    <row r="202" spans="1:26" s="148" customFormat="1">
      <c r="A202" s="311">
        <f t="shared" si="98"/>
        <v>23</v>
      </c>
      <c r="B202" s="312">
        <v>42067</v>
      </c>
      <c r="C202" s="312"/>
      <c r="D202" s="313" t="s">
        <v>321</v>
      </c>
      <c r="E202" s="311" t="s">
        <v>283</v>
      </c>
      <c r="F202" s="314">
        <v>185</v>
      </c>
      <c r="G202" s="311"/>
      <c r="H202" s="311">
        <v>224</v>
      </c>
      <c r="I202" s="315" t="s">
        <v>322</v>
      </c>
      <c r="J202" s="510" t="s">
        <v>285</v>
      </c>
      <c r="K202" s="511"/>
      <c r="L202" s="316">
        <f>H202-F202-K202</f>
        <v>39</v>
      </c>
      <c r="M202" s="317">
        <f>L202/F202</f>
        <v>0.21081081081081082</v>
      </c>
      <c r="N202" s="318" t="s">
        <v>272</v>
      </c>
      <c r="O202" s="319">
        <v>42647</v>
      </c>
      <c r="P202" s="206"/>
      <c r="Q202" s="206"/>
      <c r="R202" s="206"/>
      <c r="S202" s="205"/>
      <c r="T202" s="206"/>
      <c r="U202" s="206"/>
      <c r="V202" s="206"/>
      <c r="W202" s="206"/>
      <c r="X202" s="206"/>
      <c r="Y202" s="206"/>
      <c r="Z202" s="206"/>
    </row>
    <row r="203" spans="1:26" s="148" customFormat="1">
      <c r="A203" s="327">
        <f t="shared" si="98"/>
        <v>24</v>
      </c>
      <c r="B203" s="328">
        <v>42090</v>
      </c>
      <c r="C203" s="328"/>
      <c r="D203" s="329" t="s">
        <v>323</v>
      </c>
      <c r="E203" s="327" t="s">
        <v>283</v>
      </c>
      <c r="F203" s="330" t="s">
        <v>324</v>
      </c>
      <c r="G203" s="331"/>
      <c r="H203" s="331"/>
      <c r="I203" s="331">
        <v>67</v>
      </c>
      <c r="J203" s="513" t="s">
        <v>271</v>
      </c>
      <c r="K203" s="514"/>
      <c r="L203" s="331"/>
      <c r="M203" s="327"/>
      <c r="N203" s="332"/>
      <c r="O203" s="333"/>
      <c r="P203" s="206"/>
      <c r="S203" s="205"/>
      <c r="T203" s="206"/>
      <c r="U203" s="206"/>
      <c r="V203" s="206"/>
      <c r="W203" s="206"/>
      <c r="X203" s="206"/>
      <c r="Y203" s="206"/>
      <c r="Z203" s="206"/>
    </row>
    <row r="204" spans="1:26" s="148" customFormat="1">
      <c r="A204" s="311">
        <f t="shared" si="98"/>
        <v>25</v>
      </c>
      <c r="B204" s="312">
        <v>42093</v>
      </c>
      <c r="C204" s="312"/>
      <c r="D204" s="313" t="s">
        <v>325</v>
      </c>
      <c r="E204" s="311" t="s">
        <v>283</v>
      </c>
      <c r="F204" s="314">
        <v>183.5</v>
      </c>
      <c r="G204" s="311"/>
      <c r="H204" s="311">
        <v>219</v>
      </c>
      <c r="I204" s="315">
        <v>218</v>
      </c>
      <c r="J204" s="510" t="s">
        <v>326</v>
      </c>
      <c r="K204" s="511"/>
      <c r="L204" s="316">
        <f t="shared" ref="L204:L210" si="99">H204-F204-K204</f>
        <v>35.5</v>
      </c>
      <c r="M204" s="317">
        <f t="shared" ref="M204:M210" si="100">L204/F204</f>
        <v>0.19346049046321526</v>
      </c>
      <c r="N204" s="318" t="s">
        <v>272</v>
      </c>
      <c r="O204" s="319">
        <v>42103</v>
      </c>
      <c r="P204" s="206"/>
      <c r="Q204" s="206"/>
      <c r="R204" s="206"/>
      <c r="S204" s="205"/>
      <c r="T204" s="206"/>
      <c r="U204" s="206"/>
      <c r="V204" s="206"/>
      <c r="W204" s="206"/>
      <c r="X204" s="206"/>
      <c r="Y204" s="206"/>
      <c r="Z204" s="206"/>
    </row>
    <row r="205" spans="1:26" s="148" customFormat="1">
      <c r="A205" s="311">
        <f t="shared" si="98"/>
        <v>26</v>
      </c>
      <c r="B205" s="312">
        <v>42114</v>
      </c>
      <c r="C205" s="312"/>
      <c r="D205" s="313" t="s">
        <v>327</v>
      </c>
      <c r="E205" s="311" t="s">
        <v>283</v>
      </c>
      <c r="F205" s="314">
        <f>(227+237)/2</f>
        <v>232</v>
      </c>
      <c r="G205" s="311"/>
      <c r="H205" s="311">
        <v>298</v>
      </c>
      <c r="I205" s="315">
        <v>298</v>
      </c>
      <c r="J205" s="510" t="s">
        <v>285</v>
      </c>
      <c r="K205" s="511"/>
      <c r="L205" s="316">
        <f t="shared" si="99"/>
        <v>66</v>
      </c>
      <c r="M205" s="317">
        <f t="shared" si="100"/>
        <v>0.28448275862068967</v>
      </c>
      <c r="N205" s="318" t="s">
        <v>272</v>
      </c>
      <c r="O205" s="319">
        <v>42823</v>
      </c>
      <c r="P205" s="206"/>
      <c r="Q205" s="206"/>
      <c r="R205" s="206"/>
      <c r="S205" s="205"/>
      <c r="T205" s="206"/>
      <c r="U205" s="206"/>
      <c r="V205" s="206"/>
      <c r="W205" s="206"/>
      <c r="X205" s="206"/>
      <c r="Y205" s="206"/>
      <c r="Z205" s="206"/>
    </row>
    <row r="206" spans="1:26" s="148" customFormat="1">
      <c r="A206" s="311">
        <f t="shared" si="98"/>
        <v>27</v>
      </c>
      <c r="B206" s="312">
        <v>42128</v>
      </c>
      <c r="C206" s="312"/>
      <c r="D206" s="313" t="s">
        <v>328</v>
      </c>
      <c r="E206" s="311" t="s">
        <v>270</v>
      </c>
      <c r="F206" s="314">
        <v>385</v>
      </c>
      <c r="G206" s="311"/>
      <c r="H206" s="311">
        <f>212.5+331</f>
        <v>543.5</v>
      </c>
      <c r="I206" s="315">
        <v>510</v>
      </c>
      <c r="J206" s="510" t="s">
        <v>329</v>
      </c>
      <c r="K206" s="511"/>
      <c r="L206" s="316">
        <f t="shared" si="99"/>
        <v>158.5</v>
      </c>
      <c r="M206" s="317">
        <f t="shared" si="100"/>
        <v>0.41168831168831171</v>
      </c>
      <c r="N206" s="318" t="s">
        <v>272</v>
      </c>
      <c r="O206" s="319">
        <v>42235</v>
      </c>
      <c r="P206" s="206"/>
      <c r="Q206" s="206"/>
      <c r="R206" s="206"/>
      <c r="S206" s="205"/>
      <c r="T206" s="206"/>
      <c r="U206" s="206"/>
      <c r="V206" s="206"/>
      <c r="W206" s="206"/>
      <c r="X206" s="206"/>
      <c r="Y206" s="206"/>
      <c r="Z206" s="206"/>
    </row>
    <row r="207" spans="1:26" s="148" customFormat="1">
      <c r="A207" s="311">
        <f t="shared" si="98"/>
        <v>28</v>
      </c>
      <c r="B207" s="312">
        <v>42128</v>
      </c>
      <c r="C207" s="312"/>
      <c r="D207" s="313" t="s">
        <v>330</v>
      </c>
      <c r="E207" s="311" t="s">
        <v>270</v>
      </c>
      <c r="F207" s="314">
        <v>115.5</v>
      </c>
      <c r="G207" s="311"/>
      <c r="H207" s="311">
        <v>146</v>
      </c>
      <c r="I207" s="315">
        <v>142</v>
      </c>
      <c r="J207" s="510" t="s">
        <v>331</v>
      </c>
      <c r="K207" s="511"/>
      <c r="L207" s="316">
        <f t="shared" si="99"/>
        <v>30.5</v>
      </c>
      <c r="M207" s="317">
        <f t="shared" si="100"/>
        <v>0.26406926406926406</v>
      </c>
      <c r="N207" s="318" t="s">
        <v>272</v>
      </c>
      <c r="O207" s="319">
        <v>42202</v>
      </c>
      <c r="P207" s="206"/>
      <c r="Q207" s="206"/>
      <c r="R207" s="206"/>
      <c r="S207" s="205"/>
      <c r="T207" s="206"/>
      <c r="U207" s="206"/>
      <c r="V207" s="206"/>
      <c r="W207" s="206"/>
      <c r="X207" s="206"/>
      <c r="Y207" s="206"/>
      <c r="Z207" s="206"/>
    </row>
    <row r="208" spans="1:26" s="148" customFormat="1">
      <c r="A208" s="311">
        <f t="shared" si="98"/>
        <v>29</v>
      </c>
      <c r="B208" s="312">
        <v>42151</v>
      </c>
      <c r="C208" s="312"/>
      <c r="D208" s="313" t="s">
        <v>332</v>
      </c>
      <c r="E208" s="311" t="s">
        <v>270</v>
      </c>
      <c r="F208" s="314">
        <v>237.5</v>
      </c>
      <c r="G208" s="311"/>
      <c r="H208" s="311">
        <v>279.5</v>
      </c>
      <c r="I208" s="315">
        <v>278</v>
      </c>
      <c r="J208" s="510" t="s">
        <v>285</v>
      </c>
      <c r="K208" s="511"/>
      <c r="L208" s="316">
        <f t="shared" si="99"/>
        <v>42</v>
      </c>
      <c r="M208" s="317">
        <f t="shared" si="100"/>
        <v>0.17684210526315788</v>
      </c>
      <c r="N208" s="318" t="s">
        <v>272</v>
      </c>
      <c r="O208" s="319">
        <v>42222</v>
      </c>
      <c r="P208" s="206"/>
      <c r="Q208" s="206"/>
      <c r="R208" s="206"/>
      <c r="S208" s="205"/>
      <c r="T208" s="206"/>
      <c r="U208" s="206"/>
      <c r="V208" s="206"/>
      <c r="W208" s="206"/>
      <c r="X208" s="206"/>
      <c r="Y208" s="206"/>
      <c r="Z208" s="206"/>
    </row>
    <row r="209" spans="1:26" s="148" customFormat="1">
      <c r="A209" s="311">
        <v>30</v>
      </c>
      <c r="B209" s="312">
        <v>42174</v>
      </c>
      <c r="C209" s="312"/>
      <c r="D209" s="313" t="s">
        <v>303</v>
      </c>
      <c r="E209" s="311" t="s">
        <v>283</v>
      </c>
      <c r="F209" s="314">
        <v>340</v>
      </c>
      <c r="G209" s="311"/>
      <c r="H209" s="311">
        <v>448</v>
      </c>
      <c r="I209" s="315">
        <v>448</v>
      </c>
      <c r="J209" s="510" t="s">
        <v>285</v>
      </c>
      <c r="K209" s="511"/>
      <c r="L209" s="316">
        <f t="shared" si="99"/>
        <v>108</v>
      </c>
      <c r="M209" s="317">
        <f t="shared" si="100"/>
        <v>0.31764705882352939</v>
      </c>
      <c r="N209" s="318" t="s">
        <v>272</v>
      </c>
      <c r="O209" s="319">
        <v>43018</v>
      </c>
      <c r="P209" s="206"/>
      <c r="Q209" s="206"/>
      <c r="R209" s="206"/>
      <c r="S209" s="205"/>
      <c r="T209" s="206"/>
      <c r="U209" s="206"/>
      <c r="V209" s="206"/>
      <c r="W209" s="206"/>
      <c r="X209" s="206"/>
      <c r="Y209" s="206"/>
      <c r="Z209" s="206"/>
    </row>
    <row r="210" spans="1:26" s="148" customFormat="1">
      <c r="A210" s="311">
        <v>31</v>
      </c>
      <c r="B210" s="312">
        <v>42191</v>
      </c>
      <c r="C210" s="312"/>
      <c r="D210" s="313" t="s">
        <v>333</v>
      </c>
      <c r="E210" s="311" t="s">
        <v>283</v>
      </c>
      <c r="F210" s="314">
        <v>390</v>
      </c>
      <c r="G210" s="311"/>
      <c r="H210" s="311">
        <v>460</v>
      </c>
      <c r="I210" s="315">
        <v>460</v>
      </c>
      <c r="J210" s="510" t="s">
        <v>285</v>
      </c>
      <c r="K210" s="511"/>
      <c r="L210" s="316">
        <f t="shared" si="99"/>
        <v>70</v>
      </c>
      <c r="M210" s="317">
        <f t="shared" si="100"/>
        <v>0.17948717948717949</v>
      </c>
      <c r="N210" s="318" t="s">
        <v>272</v>
      </c>
      <c r="O210" s="319">
        <v>42478</v>
      </c>
      <c r="P210" s="206"/>
      <c r="Q210" s="206"/>
      <c r="R210" s="206"/>
      <c r="S210" s="205"/>
      <c r="T210" s="206"/>
      <c r="U210" s="206"/>
      <c r="V210" s="206"/>
      <c r="W210" s="206"/>
      <c r="X210" s="206"/>
      <c r="Y210" s="206"/>
      <c r="Z210" s="206"/>
    </row>
    <row r="211" spans="1:26" s="148" customFormat="1">
      <c r="A211" s="327">
        <v>32</v>
      </c>
      <c r="B211" s="328">
        <v>42195</v>
      </c>
      <c r="C211" s="328"/>
      <c r="D211" s="329" t="s">
        <v>334</v>
      </c>
      <c r="E211" s="327" t="s">
        <v>283</v>
      </c>
      <c r="F211" s="330" t="s">
        <v>335</v>
      </c>
      <c r="G211" s="331"/>
      <c r="H211" s="331"/>
      <c r="I211" s="331">
        <v>172</v>
      </c>
      <c r="J211" s="513" t="s">
        <v>271</v>
      </c>
      <c r="K211" s="514"/>
      <c r="L211" s="331"/>
      <c r="M211" s="327"/>
      <c r="N211" s="332"/>
      <c r="O211" s="333"/>
      <c r="P211" s="206"/>
      <c r="S211" s="205"/>
      <c r="T211" s="206"/>
      <c r="U211" s="206"/>
      <c r="V211" s="206"/>
      <c r="W211" s="206"/>
      <c r="X211" s="206"/>
      <c r="Y211" s="206"/>
      <c r="Z211" s="206"/>
    </row>
    <row r="212" spans="1:26" s="148" customFormat="1">
      <c r="A212" s="311">
        <v>33</v>
      </c>
      <c r="B212" s="312">
        <v>42219</v>
      </c>
      <c r="C212" s="312"/>
      <c r="D212" s="313" t="s">
        <v>336</v>
      </c>
      <c r="E212" s="311" t="s">
        <v>283</v>
      </c>
      <c r="F212" s="314">
        <v>297.5</v>
      </c>
      <c r="G212" s="311"/>
      <c r="H212" s="311">
        <v>350</v>
      </c>
      <c r="I212" s="315">
        <v>360</v>
      </c>
      <c r="J212" s="510" t="s">
        <v>2470</v>
      </c>
      <c r="K212" s="511"/>
      <c r="L212" s="316">
        <f t="shared" ref="L212:L220" si="101">H212-F212-K212</f>
        <v>52.5</v>
      </c>
      <c r="M212" s="317">
        <f t="shared" ref="M212:M220" si="102">L212/F212</f>
        <v>0.17647058823529413</v>
      </c>
      <c r="N212" s="318" t="s">
        <v>272</v>
      </c>
      <c r="O212" s="319">
        <v>42232</v>
      </c>
      <c r="P212" s="206"/>
      <c r="Q212" s="206"/>
      <c r="R212" s="206"/>
      <c r="S212" s="205"/>
      <c r="T212" s="206"/>
      <c r="U212" s="206"/>
      <c r="V212" s="206"/>
      <c r="W212" s="206"/>
      <c r="X212" s="206"/>
      <c r="Y212" s="206"/>
      <c r="Z212" s="206"/>
    </row>
    <row r="213" spans="1:26" s="148" customFormat="1">
      <c r="A213" s="311">
        <v>34</v>
      </c>
      <c r="B213" s="312">
        <v>42219</v>
      </c>
      <c r="C213" s="312"/>
      <c r="D213" s="313" t="s">
        <v>337</v>
      </c>
      <c r="E213" s="311" t="s">
        <v>283</v>
      </c>
      <c r="F213" s="314">
        <v>115.5</v>
      </c>
      <c r="G213" s="311"/>
      <c r="H213" s="311">
        <v>149</v>
      </c>
      <c r="I213" s="315">
        <v>140</v>
      </c>
      <c r="J213" s="512" t="s">
        <v>3048</v>
      </c>
      <c r="K213" s="511"/>
      <c r="L213" s="316">
        <f t="shared" si="101"/>
        <v>33.5</v>
      </c>
      <c r="M213" s="317">
        <f t="shared" si="102"/>
        <v>0.29004329004329005</v>
      </c>
      <c r="N213" s="318" t="s">
        <v>272</v>
      </c>
      <c r="O213" s="319">
        <v>42740</v>
      </c>
      <c r="P213" s="206"/>
      <c r="S213" s="205"/>
      <c r="T213" s="206"/>
      <c r="U213" s="206"/>
      <c r="V213" s="206"/>
      <c r="W213" s="206"/>
      <c r="X213" s="206"/>
      <c r="Y213" s="206"/>
      <c r="Z213" s="206"/>
    </row>
    <row r="214" spans="1:26" s="148" customFormat="1">
      <c r="A214" s="311">
        <v>35</v>
      </c>
      <c r="B214" s="312">
        <v>42251</v>
      </c>
      <c r="C214" s="312"/>
      <c r="D214" s="313" t="s">
        <v>332</v>
      </c>
      <c r="E214" s="311" t="s">
        <v>283</v>
      </c>
      <c r="F214" s="314">
        <v>226</v>
      </c>
      <c r="G214" s="311"/>
      <c r="H214" s="311">
        <v>292</v>
      </c>
      <c r="I214" s="315">
        <v>292</v>
      </c>
      <c r="J214" s="510" t="s">
        <v>338</v>
      </c>
      <c r="K214" s="511"/>
      <c r="L214" s="316">
        <f t="shared" si="101"/>
        <v>66</v>
      </c>
      <c r="M214" s="317">
        <f t="shared" si="102"/>
        <v>0.29203539823008851</v>
      </c>
      <c r="N214" s="318" t="s">
        <v>272</v>
      </c>
      <c r="O214" s="319">
        <v>42286</v>
      </c>
      <c r="P214" s="206"/>
      <c r="Q214" s="206"/>
      <c r="R214" s="206"/>
      <c r="S214" s="205"/>
      <c r="T214" s="206"/>
      <c r="U214" s="206"/>
      <c r="V214" s="206"/>
      <c r="W214" s="206"/>
      <c r="X214" s="206"/>
      <c r="Y214" s="206"/>
      <c r="Z214" s="206"/>
    </row>
    <row r="215" spans="1:26" s="148" customFormat="1">
      <c r="A215" s="311">
        <v>36</v>
      </c>
      <c r="B215" s="312">
        <v>42254</v>
      </c>
      <c r="C215" s="312"/>
      <c r="D215" s="313" t="s">
        <v>327</v>
      </c>
      <c r="E215" s="311" t="s">
        <v>283</v>
      </c>
      <c r="F215" s="314">
        <v>232.5</v>
      </c>
      <c r="G215" s="311"/>
      <c r="H215" s="311">
        <v>312.5</v>
      </c>
      <c r="I215" s="315">
        <v>310</v>
      </c>
      <c r="J215" s="510" t="s">
        <v>285</v>
      </c>
      <c r="K215" s="511"/>
      <c r="L215" s="316">
        <f t="shared" si="101"/>
        <v>80</v>
      </c>
      <c r="M215" s="317">
        <f t="shared" si="102"/>
        <v>0.34408602150537637</v>
      </c>
      <c r="N215" s="318" t="s">
        <v>272</v>
      </c>
      <c r="O215" s="319">
        <v>42823</v>
      </c>
      <c r="P215" s="206"/>
      <c r="Q215" s="206"/>
      <c r="R215" s="206"/>
      <c r="S215" s="205"/>
      <c r="T215" s="206"/>
      <c r="U215" s="206"/>
      <c r="V215" s="206"/>
      <c r="W215" s="206"/>
      <c r="X215" s="206"/>
      <c r="Y215" s="206"/>
      <c r="Z215" s="206"/>
    </row>
    <row r="216" spans="1:26" s="148" customFormat="1">
      <c r="A216" s="311">
        <v>37</v>
      </c>
      <c r="B216" s="312">
        <v>42268</v>
      </c>
      <c r="C216" s="312"/>
      <c r="D216" s="313" t="s">
        <v>339</v>
      </c>
      <c r="E216" s="311" t="s">
        <v>283</v>
      </c>
      <c r="F216" s="314">
        <v>196.5</v>
      </c>
      <c r="G216" s="311"/>
      <c r="H216" s="311">
        <v>238</v>
      </c>
      <c r="I216" s="315">
        <v>238</v>
      </c>
      <c r="J216" s="510" t="s">
        <v>338</v>
      </c>
      <c r="K216" s="511"/>
      <c r="L216" s="316">
        <f t="shared" si="101"/>
        <v>41.5</v>
      </c>
      <c r="M216" s="317">
        <f t="shared" si="102"/>
        <v>0.21119592875318066</v>
      </c>
      <c r="N216" s="318" t="s">
        <v>272</v>
      </c>
      <c r="O216" s="319">
        <v>42291</v>
      </c>
      <c r="P216" s="206"/>
      <c r="Q216" s="206"/>
      <c r="R216" s="206"/>
      <c r="S216" s="205"/>
      <c r="T216" s="206"/>
      <c r="U216" s="206"/>
      <c r="V216" s="206"/>
      <c r="W216" s="206"/>
      <c r="X216" s="206"/>
      <c r="Y216" s="206"/>
      <c r="Z216" s="206"/>
    </row>
    <row r="217" spans="1:26" s="148" customFormat="1">
      <c r="A217" s="311">
        <v>38</v>
      </c>
      <c r="B217" s="312">
        <v>42271</v>
      </c>
      <c r="C217" s="312"/>
      <c r="D217" s="313" t="s">
        <v>282</v>
      </c>
      <c r="E217" s="311" t="s">
        <v>283</v>
      </c>
      <c r="F217" s="314">
        <v>65</v>
      </c>
      <c r="G217" s="311"/>
      <c r="H217" s="311">
        <v>82</v>
      </c>
      <c r="I217" s="315">
        <v>82</v>
      </c>
      <c r="J217" s="510" t="s">
        <v>338</v>
      </c>
      <c r="K217" s="511"/>
      <c r="L217" s="316">
        <f t="shared" si="101"/>
        <v>17</v>
      </c>
      <c r="M217" s="317">
        <f t="shared" si="102"/>
        <v>0.26153846153846155</v>
      </c>
      <c r="N217" s="318" t="s">
        <v>272</v>
      </c>
      <c r="O217" s="319">
        <v>42578</v>
      </c>
      <c r="P217" s="206"/>
      <c r="Q217" s="206"/>
      <c r="R217" s="206"/>
      <c r="S217" s="205"/>
      <c r="T217" s="206"/>
      <c r="U217" s="206"/>
      <c r="V217" s="206"/>
      <c r="W217" s="206"/>
      <c r="X217" s="206"/>
      <c r="Y217" s="206"/>
      <c r="Z217" s="206"/>
    </row>
    <row r="218" spans="1:26" s="148" customFormat="1">
      <c r="A218" s="311">
        <v>39</v>
      </c>
      <c r="B218" s="312">
        <v>42291</v>
      </c>
      <c r="C218" s="312"/>
      <c r="D218" s="313" t="s">
        <v>340</v>
      </c>
      <c r="E218" s="311" t="s">
        <v>283</v>
      </c>
      <c r="F218" s="314">
        <v>144</v>
      </c>
      <c r="G218" s="311"/>
      <c r="H218" s="311">
        <v>182.5</v>
      </c>
      <c r="I218" s="315">
        <v>181</v>
      </c>
      <c r="J218" s="510" t="s">
        <v>338</v>
      </c>
      <c r="K218" s="511"/>
      <c r="L218" s="316">
        <f t="shared" si="101"/>
        <v>38.5</v>
      </c>
      <c r="M218" s="317">
        <f t="shared" si="102"/>
        <v>0.2673611111111111</v>
      </c>
      <c r="N218" s="318" t="s">
        <v>272</v>
      </c>
      <c r="O218" s="319">
        <v>42817</v>
      </c>
      <c r="P218" s="206"/>
      <c r="Q218" s="206"/>
      <c r="R218" s="206"/>
      <c r="S218" s="205"/>
      <c r="T218" s="206"/>
      <c r="U218" s="206"/>
      <c r="V218" s="206"/>
      <c r="W218" s="206"/>
      <c r="X218" s="206"/>
      <c r="Y218" s="206"/>
      <c r="Z218" s="206"/>
    </row>
    <row r="219" spans="1:26" s="148" customFormat="1">
      <c r="A219" s="311">
        <v>40</v>
      </c>
      <c r="B219" s="312">
        <v>42291</v>
      </c>
      <c r="C219" s="312"/>
      <c r="D219" s="313" t="s">
        <v>341</v>
      </c>
      <c r="E219" s="311" t="s">
        <v>283</v>
      </c>
      <c r="F219" s="314">
        <v>264</v>
      </c>
      <c r="G219" s="311"/>
      <c r="H219" s="311">
        <v>311</v>
      </c>
      <c r="I219" s="315">
        <v>311</v>
      </c>
      <c r="J219" s="510" t="s">
        <v>338</v>
      </c>
      <c r="K219" s="511"/>
      <c r="L219" s="316">
        <f t="shared" si="101"/>
        <v>47</v>
      </c>
      <c r="M219" s="317">
        <f t="shared" si="102"/>
        <v>0.17803030303030304</v>
      </c>
      <c r="N219" s="318" t="s">
        <v>272</v>
      </c>
      <c r="O219" s="319">
        <v>42604</v>
      </c>
      <c r="P219" s="206"/>
      <c r="Q219" s="206"/>
      <c r="R219" s="206"/>
      <c r="S219" s="205"/>
      <c r="T219" s="206"/>
      <c r="U219" s="206"/>
      <c r="V219" s="206"/>
      <c r="W219" s="206"/>
      <c r="X219" s="206"/>
      <c r="Y219" s="206"/>
      <c r="Z219" s="206"/>
    </row>
    <row r="220" spans="1:26" s="148" customFormat="1">
      <c r="A220" s="311">
        <v>41</v>
      </c>
      <c r="B220" s="312">
        <v>42318</v>
      </c>
      <c r="C220" s="312"/>
      <c r="D220" s="313" t="s">
        <v>353</v>
      </c>
      <c r="E220" s="311" t="s">
        <v>270</v>
      </c>
      <c r="F220" s="314">
        <v>549.5</v>
      </c>
      <c r="G220" s="311"/>
      <c r="H220" s="311">
        <v>630</v>
      </c>
      <c r="I220" s="315">
        <v>630</v>
      </c>
      <c r="J220" s="510" t="s">
        <v>338</v>
      </c>
      <c r="K220" s="511"/>
      <c r="L220" s="316">
        <f t="shared" si="101"/>
        <v>80.5</v>
      </c>
      <c r="M220" s="317">
        <f t="shared" si="102"/>
        <v>0.1464968152866242</v>
      </c>
      <c r="N220" s="318" t="s">
        <v>272</v>
      </c>
      <c r="O220" s="319">
        <v>42419</v>
      </c>
      <c r="P220" s="206"/>
      <c r="Q220" s="206"/>
      <c r="R220" s="206"/>
      <c r="S220" s="205"/>
      <c r="T220" s="206"/>
      <c r="U220" s="206"/>
      <c r="V220" s="206"/>
      <c r="W220" s="206"/>
      <c r="X220" s="206"/>
      <c r="Y220" s="206"/>
      <c r="Z220" s="206"/>
    </row>
    <row r="221" spans="1:26" s="148" customFormat="1">
      <c r="A221" s="327">
        <v>42</v>
      </c>
      <c r="B221" s="328">
        <v>42342</v>
      </c>
      <c r="C221" s="328"/>
      <c r="D221" s="329" t="s">
        <v>342</v>
      </c>
      <c r="E221" s="327" t="s">
        <v>283</v>
      </c>
      <c r="F221" s="330" t="s">
        <v>343</v>
      </c>
      <c r="G221" s="331"/>
      <c r="H221" s="331"/>
      <c r="I221" s="331">
        <v>1250</v>
      </c>
      <c r="J221" s="513" t="s">
        <v>271</v>
      </c>
      <c r="K221" s="514"/>
      <c r="L221" s="331"/>
      <c r="M221" s="327"/>
      <c r="N221" s="332"/>
      <c r="O221" s="333"/>
      <c r="P221" s="206"/>
      <c r="S221" s="205"/>
      <c r="T221" s="206"/>
      <c r="U221" s="206"/>
      <c r="V221" s="206"/>
      <c r="W221" s="206"/>
      <c r="X221" s="206"/>
      <c r="Y221" s="206"/>
      <c r="Z221" s="206"/>
    </row>
    <row r="222" spans="1:26" s="148" customFormat="1">
      <c r="A222" s="311">
        <v>43</v>
      </c>
      <c r="B222" s="312">
        <v>42367</v>
      </c>
      <c r="C222" s="312"/>
      <c r="D222" s="313" t="s">
        <v>348</v>
      </c>
      <c r="E222" s="311" t="s">
        <v>283</v>
      </c>
      <c r="F222" s="314">
        <v>465</v>
      </c>
      <c r="G222" s="311"/>
      <c r="H222" s="311">
        <v>540</v>
      </c>
      <c r="I222" s="315">
        <v>540</v>
      </c>
      <c r="J222" s="510" t="s">
        <v>338</v>
      </c>
      <c r="K222" s="511"/>
      <c r="L222" s="316">
        <f t="shared" ref="L222:L227" si="103">H222-F222-K222</f>
        <v>75</v>
      </c>
      <c r="M222" s="317">
        <f t="shared" ref="M222:M227" si="104">L222/F222</f>
        <v>0.16129032258064516</v>
      </c>
      <c r="N222" s="318" t="s">
        <v>272</v>
      </c>
      <c r="O222" s="319">
        <v>42530</v>
      </c>
      <c r="P222" s="206"/>
      <c r="Q222" s="206"/>
      <c r="R222" s="206"/>
      <c r="S222" s="205"/>
      <c r="T222" s="206"/>
      <c r="U222" s="206"/>
      <c r="V222" s="206"/>
      <c r="W222" s="206"/>
      <c r="X222" s="206"/>
      <c r="Y222" s="206"/>
      <c r="Z222" s="206"/>
    </row>
    <row r="223" spans="1:26" s="148" customFormat="1">
      <c r="A223" s="311">
        <v>44</v>
      </c>
      <c r="B223" s="312">
        <v>42380</v>
      </c>
      <c r="C223" s="312"/>
      <c r="D223" s="313" t="s">
        <v>316</v>
      </c>
      <c r="E223" s="311" t="s">
        <v>270</v>
      </c>
      <c r="F223" s="314">
        <v>81</v>
      </c>
      <c r="G223" s="311"/>
      <c r="H223" s="311">
        <v>110</v>
      </c>
      <c r="I223" s="315">
        <v>110</v>
      </c>
      <c r="J223" s="510" t="s">
        <v>338</v>
      </c>
      <c r="K223" s="511"/>
      <c r="L223" s="316">
        <f t="shared" si="103"/>
        <v>29</v>
      </c>
      <c r="M223" s="317">
        <f t="shared" si="104"/>
        <v>0.35802469135802467</v>
      </c>
      <c r="N223" s="318" t="s">
        <v>272</v>
      </c>
      <c r="O223" s="319">
        <v>42745</v>
      </c>
      <c r="P223" s="206"/>
      <c r="Q223" s="206"/>
      <c r="R223" s="206"/>
      <c r="S223" s="205"/>
      <c r="T223" s="206"/>
      <c r="U223" s="206"/>
      <c r="V223" s="206"/>
      <c r="W223" s="206"/>
      <c r="X223" s="206"/>
      <c r="Y223" s="206"/>
      <c r="Z223" s="206"/>
    </row>
    <row r="224" spans="1:26" s="148" customFormat="1">
      <c r="A224" s="311">
        <v>45</v>
      </c>
      <c r="B224" s="312">
        <v>42382</v>
      </c>
      <c r="C224" s="312"/>
      <c r="D224" s="313" t="s">
        <v>351</v>
      </c>
      <c r="E224" s="311" t="s">
        <v>270</v>
      </c>
      <c r="F224" s="314">
        <v>417.5</v>
      </c>
      <c r="G224" s="311"/>
      <c r="H224" s="311">
        <v>547</v>
      </c>
      <c r="I224" s="315">
        <v>535</v>
      </c>
      <c r="J224" s="510" t="s">
        <v>338</v>
      </c>
      <c r="K224" s="511"/>
      <c r="L224" s="316">
        <f t="shared" si="103"/>
        <v>129.5</v>
      </c>
      <c r="M224" s="317">
        <f t="shared" si="104"/>
        <v>0.31017964071856285</v>
      </c>
      <c r="N224" s="318" t="s">
        <v>272</v>
      </c>
      <c r="O224" s="319">
        <v>42578</v>
      </c>
      <c r="P224" s="206"/>
      <c r="Q224" s="206"/>
      <c r="R224" s="206"/>
      <c r="S224" s="205"/>
      <c r="T224" s="206"/>
      <c r="U224" s="206"/>
      <c r="V224" s="206"/>
      <c r="W224" s="206"/>
      <c r="X224" s="206"/>
      <c r="Y224" s="206"/>
      <c r="Z224" s="206"/>
    </row>
    <row r="225" spans="1:26" s="148" customFormat="1">
      <c r="A225" s="320">
        <v>46</v>
      </c>
      <c r="B225" s="321">
        <v>42408</v>
      </c>
      <c r="C225" s="321"/>
      <c r="D225" s="322" t="s">
        <v>352</v>
      </c>
      <c r="E225" s="320" t="s">
        <v>283</v>
      </c>
      <c r="F225" s="323">
        <v>650</v>
      </c>
      <c r="G225" s="324"/>
      <c r="H225" s="324">
        <v>767.5</v>
      </c>
      <c r="I225" s="324">
        <v>800</v>
      </c>
      <c r="J225" s="538" t="s">
        <v>367</v>
      </c>
      <c r="K225" s="537"/>
      <c r="L225" s="324">
        <f t="shared" si="103"/>
        <v>117.5</v>
      </c>
      <c r="M225" s="325">
        <f t="shared" si="104"/>
        <v>0.18076923076923077</v>
      </c>
      <c r="N225" s="323" t="s">
        <v>272</v>
      </c>
      <c r="O225" s="326">
        <v>42450</v>
      </c>
      <c r="P225" s="206"/>
      <c r="Q225" s="206"/>
      <c r="R225" s="206"/>
      <c r="S225" s="205"/>
      <c r="T225" s="206"/>
      <c r="U225" s="206"/>
      <c r="V225" s="206"/>
      <c r="W225" s="206"/>
      <c r="X225" s="206"/>
      <c r="Y225" s="206"/>
      <c r="Z225" s="206"/>
    </row>
    <row r="226" spans="1:26" s="148" customFormat="1">
      <c r="A226" s="311">
        <v>47</v>
      </c>
      <c r="B226" s="312">
        <v>42433</v>
      </c>
      <c r="C226" s="312"/>
      <c r="D226" s="313" t="s">
        <v>161</v>
      </c>
      <c r="E226" s="311" t="s">
        <v>283</v>
      </c>
      <c r="F226" s="314">
        <v>437.5</v>
      </c>
      <c r="G226" s="311"/>
      <c r="H226" s="311">
        <v>504.5</v>
      </c>
      <c r="I226" s="315">
        <v>522</v>
      </c>
      <c r="J226" s="510" t="s">
        <v>369</v>
      </c>
      <c r="K226" s="511"/>
      <c r="L226" s="316">
        <f t="shared" si="103"/>
        <v>67</v>
      </c>
      <c r="M226" s="317">
        <f t="shared" si="104"/>
        <v>0.15314285714285714</v>
      </c>
      <c r="N226" s="318" t="s">
        <v>272</v>
      </c>
      <c r="O226" s="319">
        <v>42480</v>
      </c>
      <c r="P226" s="206"/>
      <c r="Q226" s="206"/>
      <c r="R226" s="206"/>
      <c r="S226" s="205"/>
      <c r="T226" s="206"/>
      <c r="U226" s="206"/>
      <c r="V226" s="206"/>
      <c r="W226" s="206"/>
      <c r="X226" s="206"/>
      <c r="Y226" s="206"/>
      <c r="Z226" s="206"/>
    </row>
    <row r="227" spans="1:26" s="148" customFormat="1">
      <c r="A227" s="311">
        <v>48</v>
      </c>
      <c r="B227" s="312">
        <v>42438</v>
      </c>
      <c r="C227" s="312"/>
      <c r="D227" s="313" t="s">
        <v>360</v>
      </c>
      <c r="E227" s="311" t="s">
        <v>283</v>
      </c>
      <c r="F227" s="314">
        <v>189.5</v>
      </c>
      <c r="G227" s="311"/>
      <c r="H227" s="311">
        <v>218</v>
      </c>
      <c r="I227" s="315">
        <v>218</v>
      </c>
      <c r="J227" s="510" t="s">
        <v>338</v>
      </c>
      <c r="K227" s="511"/>
      <c r="L227" s="316">
        <f t="shared" si="103"/>
        <v>28.5</v>
      </c>
      <c r="M227" s="317">
        <f t="shared" si="104"/>
        <v>0.15039577836411611</v>
      </c>
      <c r="N227" s="318" t="s">
        <v>272</v>
      </c>
      <c r="O227" s="319">
        <v>43034</v>
      </c>
      <c r="P227" s="206"/>
      <c r="S227" s="205"/>
      <c r="T227" s="206"/>
      <c r="U227" s="206"/>
      <c r="V227" s="206"/>
      <c r="W227" s="206"/>
      <c r="X227" s="206"/>
      <c r="Y227" s="206"/>
      <c r="Z227" s="206"/>
    </row>
    <row r="228" spans="1:26" s="148" customFormat="1">
      <c r="A228" s="327">
        <v>49</v>
      </c>
      <c r="B228" s="328">
        <v>42471</v>
      </c>
      <c r="C228" s="328"/>
      <c r="D228" s="329" t="s">
        <v>363</v>
      </c>
      <c r="E228" s="327" t="s">
        <v>283</v>
      </c>
      <c r="F228" s="330" t="s">
        <v>364</v>
      </c>
      <c r="G228" s="331"/>
      <c r="H228" s="331"/>
      <c r="I228" s="331">
        <v>60</v>
      </c>
      <c r="J228" s="513" t="s">
        <v>271</v>
      </c>
      <c r="K228" s="514"/>
      <c r="L228" s="331"/>
      <c r="M228" s="327"/>
      <c r="N228" s="332"/>
      <c r="O228" s="333"/>
      <c r="P228" s="206"/>
      <c r="S228" s="205"/>
      <c r="T228" s="206"/>
      <c r="U228" s="206"/>
      <c r="V228" s="206"/>
      <c r="W228" s="206"/>
      <c r="X228" s="206"/>
      <c r="Y228" s="206"/>
      <c r="Z228" s="206"/>
    </row>
    <row r="229" spans="1:26" s="148" customFormat="1">
      <c r="A229" s="311">
        <v>50</v>
      </c>
      <c r="B229" s="312">
        <v>42472</v>
      </c>
      <c r="C229" s="312"/>
      <c r="D229" s="313" t="s">
        <v>374</v>
      </c>
      <c r="E229" s="311" t="s">
        <v>283</v>
      </c>
      <c r="F229" s="314">
        <v>93</v>
      </c>
      <c r="G229" s="311"/>
      <c r="H229" s="311">
        <v>149</v>
      </c>
      <c r="I229" s="315">
        <v>140</v>
      </c>
      <c r="J229" s="512" t="s">
        <v>3049</v>
      </c>
      <c r="K229" s="511"/>
      <c r="L229" s="316">
        <f>H229-F229-K229</f>
        <v>56</v>
      </c>
      <c r="M229" s="317">
        <f>L229/F229</f>
        <v>0.60215053763440862</v>
      </c>
      <c r="N229" s="318" t="s">
        <v>272</v>
      </c>
      <c r="O229" s="319">
        <v>42740</v>
      </c>
      <c r="P229" s="206"/>
      <c r="Q229" s="206"/>
      <c r="R229" s="206"/>
      <c r="S229" s="205"/>
      <c r="T229" s="206"/>
      <c r="U229" s="206"/>
      <c r="V229" s="206"/>
      <c r="W229" s="206"/>
      <c r="X229" s="206"/>
      <c r="Y229" s="206"/>
      <c r="Z229" s="206"/>
    </row>
    <row r="230" spans="1:26" s="148" customFormat="1">
      <c r="A230" s="311">
        <v>51</v>
      </c>
      <c r="B230" s="312">
        <v>42472</v>
      </c>
      <c r="C230" s="312"/>
      <c r="D230" s="313" t="s">
        <v>365</v>
      </c>
      <c r="E230" s="311" t="s">
        <v>283</v>
      </c>
      <c r="F230" s="314">
        <v>130</v>
      </c>
      <c r="G230" s="311"/>
      <c r="H230" s="311">
        <v>150</v>
      </c>
      <c r="I230" s="315" t="s">
        <v>366</v>
      </c>
      <c r="J230" s="510" t="s">
        <v>338</v>
      </c>
      <c r="K230" s="511"/>
      <c r="L230" s="316">
        <f>H230-F230-K230</f>
        <v>20</v>
      </c>
      <c r="M230" s="317">
        <f>L230/F230</f>
        <v>0.15384615384615385</v>
      </c>
      <c r="N230" s="318" t="s">
        <v>272</v>
      </c>
      <c r="O230" s="319">
        <v>42564</v>
      </c>
      <c r="P230" s="206"/>
      <c r="Q230" s="206"/>
      <c r="R230" s="206"/>
      <c r="S230" s="205"/>
      <c r="T230" s="206"/>
      <c r="U230" s="206"/>
      <c r="V230" s="206"/>
      <c r="W230" s="206"/>
      <c r="X230" s="206"/>
      <c r="Y230" s="206"/>
      <c r="Z230" s="206"/>
    </row>
    <row r="231" spans="1:26" s="148" customFormat="1">
      <c r="A231" s="311">
        <v>52</v>
      </c>
      <c r="B231" s="312">
        <v>42473</v>
      </c>
      <c r="C231" s="312"/>
      <c r="D231" s="313" t="s">
        <v>234</v>
      </c>
      <c r="E231" s="311" t="s">
        <v>283</v>
      </c>
      <c r="F231" s="314">
        <v>196</v>
      </c>
      <c r="G231" s="311"/>
      <c r="H231" s="311">
        <v>299</v>
      </c>
      <c r="I231" s="315">
        <v>299</v>
      </c>
      <c r="J231" s="510" t="s">
        <v>338</v>
      </c>
      <c r="K231" s="511"/>
      <c r="L231" s="316">
        <f>H231-F231-K231</f>
        <v>103</v>
      </c>
      <c r="M231" s="317">
        <f>L231/F231</f>
        <v>0.52551020408163263</v>
      </c>
      <c r="N231" s="318" t="s">
        <v>272</v>
      </c>
      <c r="O231" s="319">
        <v>42620</v>
      </c>
      <c r="P231" s="206"/>
      <c r="Q231" s="206"/>
      <c r="R231" s="206"/>
      <c r="S231" s="205"/>
      <c r="T231" s="206"/>
      <c r="U231" s="206"/>
      <c r="V231" s="206"/>
      <c r="W231" s="206"/>
      <c r="X231" s="206"/>
      <c r="Y231" s="206"/>
      <c r="Z231" s="206"/>
    </row>
    <row r="232" spans="1:26" s="148" customFormat="1">
      <c r="A232" s="311">
        <v>53</v>
      </c>
      <c r="B232" s="312">
        <v>42473</v>
      </c>
      <c r="C232" s="312"/>
      <c r="D232" s="313" t="s">
        <v>368</v>
      </c>
      <c r="E232" s="311" t="s">
        <v>283</v>
      </c>
      <c r="F232" s="314">
        <v>88</v>
      </c>
      <c r="G232" s="311"/>
      <c r="H232" s="311">
        <v>103</v>
      </c>
      <c r="I232" s="315">
        <v>103</v>
      </c>
      <c r="J232" s="510" t="s">
        <v>338</v>
      </c>
      <c r="K232" s="511"/>
      <c r="L232" s="316">
        <f>H232-F232-K232</f>
        <v>15</v>
      </c>
      <c r="M232" s="317">
        <f>L232/F232</f>
        <v>0.17045454545454544</v>
      </c>
      <c r="N232" s="318" t="s">
        <v>272</v>
      </c>
      <c r="O232" s="319">
        <v>42530</v>
      </c>
      <c r="P232" s="206"/>
      <c r="Q232" s="206"/>
      <c r="R232" s="206"/>
      <c r="S232" s="205"/>
      <c r="T232" s="206"/>
      <c r="U232" s="206"/>
      <c r="V232" s="206"/>
      <c r="W232" s="206"/>
      <c r="X232" s="206"/>
      <c r="Y232" s="206"/>
      <c r="Z232" s="206"/>
    </row>
    <row r="233" spans="1:26" s="148" customFormat="1">
      <c r="A233" s="311">
        <v>54</v>
      </c>
      <c r="B233" s="312">
        <v>42492</v>
      </c>
      <c r="C233" s="312"/>
      <c r="D233" s="313" t="s">
        <v>373</v>
      </c>
      <c r="E233" s="311" t="s">
        <v>283</v>
      </c>
      <c r="F233" s="314">
        <v>127.5</v>
      </c>
      <c r="G233" s="311"/>
      <c r="H233" s="311">
        <v>148</v>
      </c>
      <c r="I233" s="315" t="s">
        <v>372</v>
      </c>
      <c r="J233" s="510" t="s">
        <v>338</v>
      </c>
      <c r="K233" s="511"/>
      <c r="L233" s="316">
        <f>H233-F233-K233</f>
        <v>20.5</v>
      </c>
      <c r="M233" s="317">
        <f>L233/F233</f>
        <v>0.16078431372549021</v>
      </c>
      <c r="N233" s="318" t="s">
        <v>272</v>
      </c>
      <c r="O233" s="319">
        <v>42564</v>
      </c>
      <c r="P233" s="206"/>
      <c r="Q233" s="206"/>
      <c r="R233" s="206"/>
      <c r="S233" s="205"/>
      <c r="T233" s="206"/>
      <c r="U233" s="206"/>
      <c r="V233" s="206"/>
      <c r="W233" s="206"/>
      <c r="X233" s="206"/>
      <c r="Y233" s="206"/>
      <c r="Z233" s="206"/>
    </row>
    <row r="234" spans="1:26" s="148" customFormat="1">
      <c r="A234" s="327">
        <v>55</v>
      </c>
      <c r="B234" s="328">
        <v>42493</v>
      </c>
      <c r="C234" s="328"/>
      <c r="D234" s="329" t="s">
        <v>375</v>
      </c>
      <c r="E234" s="327" t="s">
        <v>283</v>
      </c>
      <c r="F234" s="330" t="s">
        <v>376</v>
      </c>
      <c r="G234" s="331"/>
      <c r="H234" s="331"/>
      <c r="I234" s="331" t="s">
        <v>377</v>
      </c>
      <c r="J234" s="513" t="s">
        <v>271</v>
      </c>
      <c r="K234" s="514"/>
      <c r="L234" s="331"/>
      <c r="M234" s="327"/>
      <c r="N234" s="332"/>
      <c r="O234" s="333"/>
      <c r="P234" s="206"/>
      <c r="S234" s="205"/>
      <c r="T234" s="206"/>
      <c r="U234" s="206"/>
      <c r="V234" s="206"/>
      <c r="W234" s="206"/>
      <c r="X234" s="206"/>
      <c r="Y234" s="206"/>
      <c r="Z234" s="206"/>
    </row>
    <row r="235" spans="1:26" s="148" customFormat="1">
      <c r="A235" s="327">
        <v>56</v>
      </c>
      <c r="B235" s="328">
        <v>42522</v>
      </c>
      <c r="C235" s="328"/>
      <c r="D235" s="329" t="s">
        <v>381</v>
      </c>
      <c r="E235" s="327" t="s">
        <v>283</v>
      </c>
      <c r="F235" s="330" t="s">
        <v>382</v>
      </c>
      <c r="G235" s="331"/>
      <c r="H235" s="331"/>
      <c r="I235" s="331" t="s">
        <v>383</v>
      </c>
      <c r="J235" s="513" t="s">
        <v>271</v>
      </c>
      <c r="K235" s="514"/>
      <c r="L235" s="331"/>
      <c r="M235" s="327"/>
      <c r="N235" s="332"/>
      <c r="O235" s="333"/>
      <c r="P235" s="206"/>
      <c r="S235" s="205"/>
      <c r="T235" s="206"/>
      <c r="U235" s="206"/>
      <c r="V235" s="206"/>
      <c r="W235" s="206"/>
      <c r="X235" s="206"/>
      <c r="Y235" s="206"/>
      <c r="Z235" s="206"/>
    </row>
    <row r="236" spans="1:26" s="148" customFormat="1">
      <c r="A236" s="311">
        <v>57</v>
      </c>
      <c r="B236" s="312">
        <v>42527</v>
      </c>
      <c r="C236" s="312"/>
      <c r="D236" s="313" t="s">
        <v>387</v>
      </c>
      <c r="E236" s="311" t="s">
        <v>283</v>
      </c>
      <c r="F236" s="314">
        <v>110</v>
      </c>
      <c r="G236" s="311"/>
      <c r="H236" s="311">
        <v>126.5</v>
      </c>
      <c r="I236" s="315">
        <v>125</v>
      </c>
      <c r="J236" s="510" t="s">
        <v>291</v>
      </c>
      <c r="K236" s="511"/>
      <c r="L236" s="316">
        <f>H236-F236-K236</f>
        <v>16.5</v>
      </c>
      <c r="M236" s="317">
        <f>L236/F236</f>
        <v>0.15</v>
      </c>
      <c r="N236" s="318" t="s">
        <v>272</v>
      </c>
      <c r="O236" s="319">
        <v>42552</v>
      </c>
      <c r="P236" s="206"/>
      <c r="Q236" s="206"/>
      <c r="R236" s="206"/>
      <c r="S236" s="205"/>
      <c r="T236" s="206"/>
      <c r="U236" s="206"/>
      <c r="V236" s="206"/>
      <c r="W236" s="206"/>
      <c r="X236" s="206"/>
      <c r="Y236" s="206"/>
      <c r="Z236" s="206"/>
    </row>
    <row r="237" spans="1:26" s="148" customFormat="1">
      <c r="A237" s="320">
        <v>58</v>
      </c>
      <c r="B237" s="321">
        <v>42538</v>
      </c>
      <c r="C237" s="321"/>
      <c r="D237" s="322" t="s">
        <v>2188</v>
      </c>
      <c r="E237" s="320" t="s">
        <v>283</v>
      </c>
      <c r="F237" s="323">
        <v>44</v>
      </c>
      <c r="G237" s="324"/>
      <c r="H237" s="324">
        <v>64.5</v>
      </c>
      <c r="I237" s="324">
        <v>69.5</v>
      </c>
      <c r="J237" s="538" t="s">
        <v>2718</v>
      </c>
      <c r="K237" s="537"/>
      <c r="L237" s="324">
        <f>H237-F237-K237</f>
        <v>20.5</v>
      </c>
      <c r="M237" s="325">
        <f>L237/F237</f>
        <v>0.46590909090909088</v>
      </c>
      <c r="N237" s="323" t="s">
        <v>272</v>
      </c>
      <c r="O237" s="326">
        <v>42977</v>
      </c>
      <c r="P237" s="206"/>
      <c r="Q237" s="206"/>
      <c r="R237" s="206"/>
      <c r="S237" s="205"/>
      <c r="T237" s="206"/>
      <c r="U237" s="206"/>
      <c r="V237" s="206"/>
      <c r="W237" s="206"/>
      <c r="X237" s="206"/>
      <c r="Y237" s="206"/>
      <c r="Z237" s="206"/>
    </row>
    <row r="238" spans="1:26" s="148" customFormat="1">
      <c r="A238" s="311">
        <v>59</v>
      </c>
      <c r="B238" s="312">
        <v>42549</v>
      </c>
      <c r="C238" s="312"/>
      <c r="D238" s="313" t="s">
        <v>2195</v>
      </c>
      <c r="E238" s="311" t="s">
        <v>283</v>
      </c>
      <c r="F238" s="314">
        <v>262.5</v>
      </c>
      <c r="G238" s="311"/>
      <c r="H238" s="311">
        <v>340</v>
      </c>
      <c r="I238" s="315">
        <v>333</v>
      </c>
      <c r="J238" s="510" t="s">
        <v>2787</v>
      </c>
      <c r="K238" s="511"/>
      <c r="L238" s="316">
        <f>H238-F238-K238</f>
        <v>77.5</v>
      </c>
      <c r="M238" s="317">
        <f>L238/F238</f>
        <v>0.29523809523809524</v>
      </c>
      <c r="N238" s="318" t="s">
        <v>272</v>
      </c>
      <c r="O238" s="319">
        <v>43017</v>
      </c>
      <c r="P238" s="206"/>
      <c r="Q238" s="206"/>
      <c r="R238" s="206"/>
      <c r="S238" s="205"/>
      <c r="T238" s="206"/>
      <c r="U238" s="206"/>
      <c r="V238" s="206"/>
      <c r="W238" s="206"/>
      <c r="X238" s="206"/>
      <c r="Y238" s="206"/>
      <c r="Z238" s="206"/>
    </row>
    <row r="239" spans="1:26" s="148" customFormat="1">
      <c r="A239" s="311">
        <v>60</v>
      </c>
      <c r="B239" s="312">
        <v>42549</v>
      </c>
      <c r="C239" s="312"/>
      <c r="D239" s="313" t="s">
        <v>2196</v>
      </c>
      <c r="E239" s="311" t="s">
        <v>283</v>
      </c>
      <c r="F239" s="314">
        <v>840</v>
      </c>
      <c r="G239" s="311"/>
      <c r="H239" s="311">
        <v>1230</v>
      </c>
      <c r="I239" s="315">
        <v>1230</v>
      </c>
      <c r="J239" s="510" t="s">
        <v>338</v>
      </c>
      <c r="K239" s="511"/>
      <c r="L239" s="316">
        <f>H239-F239-K239</f>
        <v>390</v>
      </c>
      <c r="M239" s="317">
        <f>L239/F239</f>
        <v>0.4642857142857143</v>
      </c>
      <c r="N239" s="318" t="s">
        <v>272</v>
      </c>
      <c r="O239" s="319">
        <v>42649</v>
      </c>
      <c r="P239" s="206"/>
      <c r="Q239" s="206"/>
      <c r="R239" s="206"/>
      <c r="S239" s="205"/>
      <c r="T239" s="206"/>
      <c r="U239" s="206"/>
      <c r="V239" s="206"/>
      <c r="W239" s="206"/>
      <c r="X239" s="206"/>
      <c r="Y239" s="206"/>
      <c r="Z239" s="206"/>
    </row>
    <row r="240" spans="1:26" s="148" customFormat="1">
      <c r="A240" s="320">
        <v>61</v>
      </c>
      <c r="B240" s="321">
        <v>42556</v>
      </c>
      <c r="C240" s="321"/>
      <c r="D240" s="322" t="s">
        <v>2206</v>
      </c>
      <c r="E240" s="320" t="s">
        <v>283</v>
      </c>
      <c r="F240" s="323">
        <v>395</v>
      </c>
      <c r="G240" s="324"/>
      <c r="H240" s="324">
        <v>468.5</v>
      </c>
      <c r="I240" s="324">
        <v>510</v>
      </c>
      <c r="J240" s="536" t="s">
        <v>2857</v>
      </c>
      <c r="K240" s="537"/>
      <c r="L240" s="324">
        <f>H240-F240-K240</f>
        <v>73.5</v>
      </c>
      <c r="M240" s="325">
        <f>L240/F240</f>
        <v>0.1860759493670886</v>
      </c>
      <c r="N240" s="323" t="s">
        <v>272</v>
      </c>
      <c r="O240" s="326">
        <v>42977</v>
      </c>
      <c r="P240" s="206"/>
      <c r="S240" s="205"/>
      <c r="T240" s="206"/>
      <c r="U240" s="206"/>
      <c r="V240" s="206"/>
      <c r="W240" s="206"/>
      <c r="X240" s="206"/>
      <c r="Y240" s="206"/>
      <c r="Z240" s="206"/>
    </row>
    <row r="241" spans="1:26" s="148" customFormat="1">
      <c r="A241" s="327">
        <v>62</v>
      </c>
      <c r="B241" s="328">
        <v>42584</v>
      </c>
      <c r="C241" s="328"/>
      <c r="D241" s="329" t="s">
        <v>2234</v>
      </c>
      <c r="E241" s="327" t="s">
        <v>270</v>
      </c>
      <c r="F241" s="330" t="s">
        <v>2232</v>
      </c>
      <c r="G241" s="331"/>
      <c r="H241" s="331"/>
      <c r="I241" s="331" t="s">
        <v>2233</v>
      </c>
      <c r="J241" s="513" t="s">
        <v>271</v>
      </c>
      <c r="K241" s="514"/>
      <c r="L241" s="331"/>
      <c r="M241" s="327"/>
      <c r="N241" s="332"/>
      <c r="O241" s="333"/>
      <c r="P241" s="206"/>
      <c r="S241" s="205"/>
      <c r="T241" s="206"/>
      <c r="U241" s="206"/>
      <c r="V241" s="206"/>
      <c r="W241" s="206"/>
      <c r="X241" s="206"/>
      <c r="Y241" s="206"/>
      <c r="Z241" s="206"/>
    </row>
    <row r="242" spans="1:26" s="148" customFormat="1">
      <c r="A242" s="327">
        <v>63</v>
      </c>
      <c r="B242" s="328">
        <v>42586</v>
      </c>
      <c r="C242" s="328"/>
      <c r="D242" s="329" t="s">
        <v>2238</v>
      </c>
      <c r="E242" s="327" t="s">
        <v>283</v>
      </c>
      <c r="F242" s="330" t="s">
        <v>2239</v>
      </c>
      <c r="G242" s="331"/>
      <c r="H242" s="331"/>
      <c r="I242" s="331">
        <v>475</v>
      </c>
      <c r="J242" s="513" t="s">
        <v>271</v>
      </c>
      <c r="K242" s="514"/>
      <c r="L242" s="331"/>
      <c r="M242" s="327"/>
      <c r="N242" s="332"/>
      <c r="O242" s="333"/>
      <c r="P242" s="206"/>
      <c r="S242" s="205"/>
      <c r="T242" s="206"/>
      <c r="U242" s="206"/>
      <c r="V242" s="206"/>
      <c r="W242" s="206"/>
      <c r="X242" s="206"/>
      <c r="Y242" s="206"/>
      <c r="Z242" s="206"/>
    </row>
    <row r="243" spans="1:26" s="148" customFormat="1">
      <c r="A243" s="311">
        <v>64</v>
      </c>
      <c r="B243" s="312">
        <v>42593</v>
      </c>
      <c r="C243" s="312"/>
      <c r="D243" s="313" t="s">
        <v>651</v>
      </c>
      <c r="E243" s="311" t="s">
        <v>283</v>
      </c>
      <c r="F243" s="314">
        <v>86.5</v>
      </c>
      <c r="G243" s="311"/>
      <c r="H243" s="311">
        <v>130</v>
      </c>
      <c r="I243" s="315">
        <v>130</v>
      </c>
      <c r="J243" s="512" t="s">
        <v>3001</v>
      </c>
      <c r="K243" s="511"/>
      <c r="L243" s="316">
        <f t="shared" ref="L243:L249" si="105">H243-F243-K243</f>
        <v>43.5</v>
      </c>
      <c r="M243" s="317">
        <f t="shared" ref="M243:M249" si="106">L243/F243</f>
        <v>0.50289017341040465</v>
      </c>
      <c r="N243" s="318" t="s">
        <v>272</v>
      </c>
      <c r="O243" s="319">
        <v>43091</v>
      </c>
      <c r="P243" s="206"/>
      <c r="Q243" s="206"/>
      <c r="R243" s="206"/>
      <c r="S243" s="205"/>
      <c r="T243" s="206"/>
      <c r="U243" s="206"/>
      <c r="V243" s="206"/>
      <c r="W243" s="206"/>
      <c r="X243" s="206"/>
      <c r="Y243" s="206"/>
      <c r="Z243" s="206"/>
    </row>
    <row r="244" spans="1:26" s="148" customFormat="1">
      <c r="A244" s="334">
        <v>65</v>
      </c>
      <c r="B244" s="335">
        <v>42600</v>
      </c>
      <c r="C244" s="335"/>
      <c r="D244" s="336" t="s">
        <v>355</v>
      </c>
      <c r="E244" s="337" t="s">
        <v>283</v>
      </c>
      <c r="F244" s="334">
        <v>133.5</v>
      </c>
      <c r="G244" s="334"/>
      <c r="H244" s="338">
        <v>126.5</v>
      </c>
      <c r="I244" s="339">
        <v>178</v>
      </c>
      <c r="J244" s="340" t="s">
        <v>2266</v>
      </c>
      <c r="K244" s="341"/>
      <c r="L244" s="342">
        <f t="shared" si="105"/>
        <v>-7</v>
      </c>
      <c r="M244" s="343">
        <f t="shared" si="106"/>
        <v>-5.2434456928838954E-2</v>
      </c>
      <c r="N244" s="344" t="s">
        <v>2205</v>
      </c>
      <c r="O244" s="345">
        <v>42615</v>
      </c>
      <c r="S244" s="205"/>
      <c r="T244" s="206"/>
      <c r="U244" s="206"/>
      <c r="V244" s="206"/>
      <c r="W244" s="206"/>
      <c r="X244" s="206"/>
      <c r="Y244" s="206"/>
      <c r="Z244" s="206"/>
    </row>
    <row r="245" spans="1:26" s="148" customFormat="1">
      <c r="A245" s="311">
        <v>66</v>
      </c>
      <c r="B245" s="312">
        <v>42613</v>
      </c>
      <c r="C245" s="312"/>
      <c r="D245" s="313" t="s">
        <v>2259</v>
      </c>
      <c r="E245" s="311" t="s">
        <v>283</v>
      </c>
      <c r="F245" s="314">
        <v>560</v>
      </c>
      <c r="G245" s="311"/>
      <c r="H245" s="311">
        <v>725</v>
      </c>
      <c r="I245" s="315">
        <v>725</v>
      </c>
      <c r="J245" s="510" t="s">
        <v>285</v>
      </c>
      <c r="K245" s="511"/>
      <c r="L245" s="316">
        <f t="shared" si="105"/>
        <v>165</v>
      </c>
      <c r="M245" s="317">
        <f t="shared" si="106"/>
        <v>0.29464285714285715</v>
      </c>
      <c r="N245" s="318" t="s">
        <v>272</v>
      </c>
      <c r="O245" s="319">
        <v>42456</v>
      </c>
      <c r="P245" s="206"/>
      <c r="Q245" s="206"/>
      <c r="R245" s="206"/>
      <c r="S245" s="205"/>
      <c r="T245" s="206"/>
      <c r="U245" s="206"/>
      <c r="V245" s="206"/>
      <c r="W245" s="206"/>
      <c r="X245" s="206"/>
      <c r="Y245" s="206"/>
      <c r="Z245" s="206"/>
    </row>
    <row r="246" spans="1:26" s="148" customFormat="1">
      <c r="A246" s="311">
        <v>67</v>
      </c>
      <c r="B246" s="312">
        <v>42614</v>
      </c>
      <c r="C246" s="312"/>
      <c r="D246" s="313" t="s">
        <v>2265</v>
      </c>
      <c r="E246" s="311" t="s">
        <v>283</v>
      </c>
      <c r="F246" s="314">
        <v>160.5</v>
      </c>
      <c r="G246" s="311"/>
      <c r="H246" s="311">
        <v>210</v>
      </c>
      <c r="I246" s="315">
        <v>210</v>
      </c>
      <c r="J246" s="510" t="s">
        <v>285</v>
      </c>
      <c r="K246" s="511"/>
      <c r="L246" s="316">
        <f t="shared" si="105"/>
        <v>49.5</v>
      </c>
      <c r="M246" s="317">
        <f t="shared" si="106"/>
        <v>0.30841121495327101</v>
      </c>
      <c r="N246" s="318" t="s">
        <v>272</v>
      </c>
      <c r="O246" s="319">
        <v>42871</v>
      </c>
      <c r="P246" s="206"/>
      <c r="Q246" s="206"/>
      <c r="R246" s="206"/>
      <c r="S246" s="205"/>
      <c r="T246" s="206"/>
      <c r="U246" s="206"/>
      <c r="V246" s="206"/>
      <c r="W246" s="206"/>
      <c r="X246" s="206"/>
      <c r="Y246" s="206"/>
      <c r="Z246" s="206"/>
    </row>
    <row r="247" spans="1:26" s="148" customFormat="1">
      <c r="A247" s="311">
        <v>68</v>
      </c>
      <c r="B247" s="312">
        <v>42646</v>
      </c>
      <c r="C247" s="312"/>
      <c r="D247" s="313" t="s">
        <v>2292</v>
      </c>
      <c r="E247" s="311" t="s">
        <v>283</v>
      </c>
      <c r="F247" s="314">
        <v>430</v>
      </c>
      <c r="G247" s="311"/>
      <c r="H247" s="311">
        <v>596</v>
      </c>
      <c r="I247" s="315">
        <v>575</v>
      </c>
      <c r="J247" s="510" t="s">
        <v>2491</v>
      </c>
      <c r="K247" s="511"/>
      <c r="L247" s="316">
        <f t="shared" si="105"/>
        <v>166</v>
      </c>
      <c r="M247" s="317">
        <f t="shared" si="106"/>
        <v>0.38604651162790699</v>
      </c>
      <c r="N247" s="318" t="s">
        <v>272</v>
      </c>
      <c r="O247" s="319">
        <v>42769</v>
      </c>
      <c r="P247" s="206"/>
      <c r="Q247" s="206"/>
      <c r="R247" s="206"/>
      <c r="S247" s="205"/>
      <c r="T247" s="206"/>
      <c r="U247" s="206"/>
      <c r="V247" s="206"/>
      <c r="W247" s="206"/>
      <c r="X247" s="206"/>
      <c r="Y247" s="206"/>
      <c r="Z247" s="206"/>
    </row>
    <row r="248" spans="1:26" s="148" customFormat="1">
      <c r="A248" s="311">
        <v>69</v>
      </c>
      <c r="B248" s="312">
        <v>42657</v>
      </c>
      <c r="C248" s="312"/>
      <c r="D248" s="313" t="s">
        <v>519</v>
      </c>
      <c r="E248" s="311" t="s">
        <v>283</v>
      </c>
      <c r="F248" s="314">
        <v>280</v>
      </c>
      <c r="G248" s="311"/>
      <c r="H248" s="311">
        <v>345</v>
      </c>
      <c r="I248" s="315">
        <v>345</v>
      </c>
      <c r="J248" s="510" t="s">
        <v>285</v>
      </c>
      <c r="K248" s="511"/>
      <c r="L248" s="316">
        <f t="shared" si="105"/>
        <v>65</v>
      </c>
      <c r="M248" s="317">
        <f t="shared" si="106"/>
        <v>0.23214285714285715</v>
      </c>
      <c r="N248" s="318" t="s">
        <v>272</v>
      </c>
      <c r="O248" s="319">
        <v>42814</v>
      </c>
      <c r="P248" s="206"/>
      <c r="Q248" s="206"/>
      <c r="R248" s="206"/>
      <c r="S248" s="205"/>
      <c r="T248" s="206"/>
      <c r="U248" s="206"/>
      <c r="V248" s="206"/>
      <c r="W248" s="206"/>
      <c r="X248" s="206"/>
      <c r="Y248" s="206"/>
      <c r="Z248" s="206"/>
    </row>
    <row r="249" spans="1:26" s="148" customFormat="1">
      <c r="A249" s="311">
        <v>70</v>
      </c>
      <c r="B249" s="312">
        <v>42657</v>
      </c>
      <c r="C249" s="312"/>
      <c r="D249" s="313" t="s">
        <v>391</v>
      </c>
      <c r="E249" s="311" t="s">
        <v>283</v>
      </c>
      <c r="F249" s="314">
        <v>245</v>
      </c>
      <c r="G249" s="311"/>
      <c r="H249" s="311">
        <v>325.5</v>
      </c>
      <c r="I249" s="315">
        <v>330</v>
      </c>
      <c r="J249" s="510" t="s">
        <v>2422</v>
      </c>
      <c r="K249" s="511"/>
      <c r="L249" s="316">
        <f t="shared" si="105"/>
        <v>80.5</v>
      </c>
      <c r="M249" s="317">
        <f t="shared" si="106"/>
        <v>0.32857142857142857</v>
      </c>
      <c r="N249" s="318" t="s">
        <v>272</v>
      </c>
      <c r="O249" s="319">
        <v>42769</v>
      </c>
      <c r="P249" s="206"/>
      <c r="Q249" s="206"/>
      <c r="R249" s="206"/>
      <c r="S249" s="205"/>
      <c r="T249" s="206"/>
      <c r="U249" s="206"/>
      <c r="V249" s="206"/>
      <c r="W249" s="206"/>
      <c r="X249" s="206"/>
      <c r="Y249" s="206"/>
      <c r="Z249" s="206"/>
    </row>
    <row r="250" spans="1:26" s="148" customFormat="1">
      <c r="A250" s="311">
        <v>71</v>
      </c>
      <c r="B250" s="312">
        <v>42660</v>
      </c>
      <c r="C250" s="312"/>
      <c r="D250" s="313" t="s">
        <v>378</v>
      </c>
      <c r="E250" s="311" t="s">
        <v>283</v>
      </c>
      <c r="F250" s="314">
        <v>125</v>
      </c>
      <c r="G250" s="311"/>
      <c r="H250" s="311">
        <v>160</v>
      </c>
      <c r="I250" s="315">
        <v>160</v>
      </c>
      <c r="J250" s="510" t="s">
        <v>338</v>
      </c>
      <c r="K250" s="511"/>
      <c r="L250" s="316">
        <v>35</v>
      </c>
      <c r="M250" s="317">
        <v>0.28000000000000008</v>
      </c>
      <c r="N250" s="318" t="s">
        <v>272</v>
      </c>
      <c r="O250" s="319">
        <v>42803</v>
      </c>
      <c r="P250" s="206"/>
      <c r="Q250" s="206"/>
      <c r="R250" s="206"/>
      <c r="S250" s="205"/>
      <c r="T250" s="206"/>
      <c r="U250" s="206"/>
      <c r="V250" s="206"/>
      <c r="W250" s="206"/>
      <c r="X250" s="206"/>
      <c r="Y250" s="206"/>
      <c r="Z250" s="206"/>
    </row>
    <row r="251" spans="1:26" s="148" customFormat="1">
      <c r="A251" s="311">
        <v>72</v>
      </c>
      <c r="B251" s="312">
        <v>42660</v>
      </c>
      <c r="C251" s="312"/>
      <c r="D251" s="313" t="s">
        <v>1540</v>
      </c>
      <c r="E251" s="311" t="s">
        <v>283</v>
      </c>
      <c r="F251" s="314">
        <v>114</v>
      </c>
      <c r="G251" s="311"/>
      <c r="H251" s="311">
        <v>145</v>
      </c>
      <c r="I251" s="315">
        <v>145</v>
      </c>
      <c r="J251" s="510" t="s">
        <v>338</v>
      </c>
      <c r="K251" s="511"/>
      <c r="L251" s="316">
        <f>H251-F251-K251</f>
        <v>31</v>
      </c>
      <c r="M251" s="317">
        <f>L251/F251</f>
        <v>0.27192982456140352</v>
      </c>
      <c r="N251" s="318" t="s">
        <v>272</v>
      </c>
      <c r="O251" s="319">
        <v>42859</v>
      </c>
      <c r="P251" s="206"/>
      <c r="Q251" s="206"/>
      <c r="R251" s="206"/>
      <c r="S251" s="205"/>
      <c r="T251" s="206"/>
      <c r="U251" s="206"/>
      <c r="V251" s="206"/>
      <c r="W251" s="206"/>
      <c r="X251" s="206"/>
      <c r="Y251" s="206"/>
      <c r="Z251" s="206"/>
    </row>
    <row r="252" spans="1:26" s="148" customFormat="1">
      <c r="A252" s="311">
        <v>73</v>
      </c>
      <c r="B252" s="312">
        <v>42660</v>
      </c>
      <c r="C252" s="312"/>
      <c r="D252" s="313" t="s">
        <v>873</v>
      </c>
      <c r="E252" s="311" t="s">
        <v>283</v>
      </c>
      <c r="F252" s="314">
        <v>212</v>
      </c>
      <c r="G252" s="311"/>
      <c r="H252" s="311">
        <v>280</v>
      </c>
      <c r="I252" s="315">
        <v>276</v>
      </c>
      <c r="J252" s="510" t="s">
        <v>2495</v>
      </c>
      <c r="K252" s="511"/>
      <c r="L252" s="316">
        <f>H252-F252-K252</f>
        <v>68</v>
      </c>
      <c r="M252" s="317">
        <f>L252/F252</f>
        <v>0.32075471698113206</v>
      </c>
      <c r="N252" s="318" t="s">
        <v>272</v>
      </c>
      <c r="O252" s="319">
        <v>42858</v>
      </c>
      <c r="P252" s="206"/>
      <c r="Q252" s="206"/>
      <c r="R252" s="206"/>
      <c r="S252" s="205"/>
      <c r="T252" s="206"/>
      <c r="U252" s="206"/>
      <c r="V252" s="206"/>
      <c r="W252" s="206"/>
      <c r="X252" s="206"/>
      <c r="Y252" s="206"/>
      <c r="Z252" s="206"/>
    </row>
    <row r="253" spans="1:26" s="148" customFormat="1">
      <c r="A253" s="311">
        <v>74</v>
      </c>
      <c r="B253" s="312">
        <v>42678</v>
      </c>
      <c r="C253" s="312"/>
      <c r="D253" s="313" t="s">
        <v>379</v>
      </c>
      <c r="E253" s="311" t="s">
        <v>283</v>
      </c>
      <c r="F253" s="314">
        <v>155</v>
      </c>
      <c r="G253" s="311"/>
      <c r="H253" s="311">
        <v>210</v>
      </c>
      <c r="I253" s="315">
        <v>210</v>
      </c>
      <c r="J253" s="510" t="s">
        <v>2603</v>
      </c>
      <c r="K253" s="511"/>
      <c r="L253" s="316">
        <f>H253-F253-K253</f>
        <v>55</v>
      </c>
      <c r="M253" s="317">
        <f>L253/F253</f>
        <v>0.35483870967741937</v>
      </c>
      <c r="N253" s="318" t="s">
        <v>272</v>
      </c>
      <c r="O253" s="319">
        <v>42944</v>
      </c>
      <c r="P253" s="206"/>
      <c r="Q253" s="206"/>
      <c r="R253" s="206"/>
      <c r="S253" s="205"/>
      <c r="T253" s="206"/>
      <c r="U253" s="206"/>
      <c r="V253" s="206"/>
      <c r="W253" s="206"/>
      <c r="X253" s="206"/>
      <c r="Y253" s="206"/>
      <c r="Z253" s="206"/>
    </row>
    <row r="254" spans="1:26" s="148" customFormat="1">
      <c r="A254" s="327">
        <v>75</v>
      </c>
      <c r="B254" s="328">
        <v>42710</v>
      </c>
      <c r="C254" s="328"/>
      <c r="D254" s="329" t="s">
        <v>1619</v>
      </c>
      <c r="E254" s="327" t="s">
        <v>283</v>
      </c>
      <c r="F254" s="330" t="s">
        <v>2364</v>
      </c>
      <c r="G254" s="331"/>
      <c r="H254" s="331"/>
      <c r="I254" s="331">
        <v>174</v>
      </c>
      <c r="J254" s="513" t="s">
        <v>271</v>
      </c>
      <c r="K254" s="514"/>
      <c r="L254" s="331"/>
      <c r="M254" s="327"/>
      <c r="N254" s="332"/>
      <c r="O254" s="333"/>
      <c r="P254" s="206"/>
      <c r="S254" s="205"/>
      <c r="T254" s="206"/>
      <c r="U254" s="206"/>
      <c r="V254" s="206"/>
      <c r="W254" s="206"/>
      <c r="X254" s="206"/>
      <c r="Y254" s="206"/>
      <c r="Z254" s="206"/>
    </row>
    <row r="255" spans="1:26" s="148" customFormat="1">
      <c r="A255" s="311">
        <v>76</v>
      </c>
      <c r="B255" s="312">
        <v>42712</v>
      </c>
      <c r="C255" s="312"/>
      <c r="D255" s="313" t="s">
        <v>191</v>
      </c>
      <c r="E255" s="311" t="s">
        <v>283</v>
      </c>
      <c r="F255" s="314">
        <v>380</v>
      </c>
      <c r="G255" s="311"/>
      <c r="H255" s="311">
        <v>478</v>
      </c>
      <c r="I255" s="315">
        <v>468</v>
      </c>
      <c r="J255" s="510" t="s">
        <v>338</v>
      </c>
      <c r="K255" s="511"/>
      <c r="L255" s="316">
        <f t="shared" ref="L255:L262" si="107">H255-F255-K255</f>
        <v>98</v>
      </c>
      <c r="M255" s="317">
        <f t="shared" ref="M255:M262" si="108">L255/F255</f>
        <v>0.25789473684210529</v>
      </c>
      <c r="N255" s="318" t="s">
        <v>272</v>
      </c>
      <c r="O255" s="319">
        <v>43025</v>
      </c>
      <c r="P255" s="206"/>
      <c r="Q255" s="206"/>
      <c r="R255" s="206"/>
      <c r="S255" s="205"/>
      <c r="T255" s="206"/>
      <c r="U255" s="206"/>
      <c r="V255" s="206"/>
      <c r="W255" s="206"/>
      <c r="X255" s="206"/>
      <c r="Y255" s="206"/>
      <c r="Z255" s="206"/>
    </row>
    <row r="256" spans="1:26" s="148" customFormat="1">
      <c r="A256" s="311">
        <v>77</v>
      </c>
      <c r="B256" s="312">
        <v>42734</v>
      </c>
      <c r="C256" s="312"/>
      <c r="D256" s="313" t="s">
        <v>923</v>
      </c>
      <c r="E256" s="311" t="s">
        <v>283</v>
      </c>
      <c r="F256" s="314">
        <v>305</v>
      </c>
      <c r="G256" s="311"/>
      <c r="H256" s="311">
        <v>375</v>
      </c>
      <c r="I256" s="315">
        <v>375</v>
      </c>
      <c r="J256" s="510" t="s">
        <v>338</v>
      </c>
      <c r="K256" s="511"/>
      <c r="L256" s="316">
        <f t="shared" si="107"/>
        <v>70</v>
      </c>
      <c r="M256" s="317">
        <f t="shared" si="108"/>
        <v>0.22950819672131148</v>
      </c>
      <c r="N256" s="318" t="s">
        <v>272</v>
      </c>
      <c r="O256" s="319">
        <v>42768</v>
      </c>
      <c r="P256" s="206"/>
      <c r="Q256" s="206"/>
      <c r="R256" s="206"/>
      <c r="S256" s="205"/>
      <c r="T256" s="206"/>
      <c r="U256" s="206"/>
      <c r="V256" s="206"/>
      <c r="W256" s="206"/>
      <c r="X256" s="206"/>
      <c r="Y256" s="206"/>
      <c r="Z256" s="206"/>
    </row>
    <row r="257" spans="1:26" s="148" customFormat="1">
      <c r="A257" s="311">
        <v>78</v>
      </c>
      <c r="B257" s="312">
        <v>42739</v>
      </c>
      <c r="C257" s="312"/>
      <c r="D257" s="313" t="s">
        <v>746</v>
      </c>
      <c r="E257" s="311" t="s">
        <v>283</v>
      </c>
      <c r="F257" s="314">
        <v>99.5</v>
      </c>
      <c r="G257" s="311"/>
      <c r="H257" s="311">
        <v>158</v>
      </c>
      <c r="I257" s="315">
        <v>158</v>
      </c>
      <c r="J257" s="510" t="s">
        <v>338</v>
      </c>
      <c r="K257" s="511"/>
      <c r="L257" s="316">
        <f t="shared" si="107"/>
        <v>58.5</v>
      </c>
      <c r="M257" s="317">
        <f t="shared" si="108"/>
        <v>0.5879396984924623</v>
      </c>
      <c r="N257" s="318" t="s">
        <v>272</v>
      </c>
      <c r="O257" s="319">
        <v>42898</v>
      </c>
      <c r="P257" s="206"/>
      <c r="Q257" s="206"/>
      <c r="R257" s="206"/>
      <c r="S257" s="205"/>
      <c r="T257" s="206"/>
      <c r="U257" s="206"/>
      <c r="V257" s="206"/>
      <c r="W257" s="206"/>
      <c r="X257" s="206"/>
      <c r="Y257" s="206"/>
      <c r="Z257" s="206"/>
    </row>
    <row r="258" spans="1:26" s="148" customFormat="1">
      <c r="A258" s="311">
        <v>79</v>
      </c>
      <c r="B258" s="312">
        <v>42786</v>
      </c>
      <c r="C258" s="312"/>
      <c r="D258" s="313" t="s">
        <v>1890</v>
      </c>
      <c r="E258" s="311" t="s">
        <v>283</v>
      </c>
      <c r="F258" s="314">
        <v>202.5</v>
      </c>
      <c r="G258" s="311"/>
      <c r="H258" s="311">
        <v>234</v>
      </c>
      <c r="I258" s="315">
        <v>234</v>
      </c>
      <c r="J258" s="510" t="s">
        <v>338</v>
      </c>
      <c r="K258" s="511"/>
      <c r="L258" s="316">
        <f t="shared" si="107"/>
        <v>31.5</v>
      </c>
      <c r="M258" s="317">
        <f t="shared" si="108"/>
        <v>0.15555555555555556</v>
      </c>
      <c r="N258" s="318" t="s">
        <v>272</v>
      </c>
      <c r="O258" s="319">
        <v>42836</v>
      </c>
      <c r="P258" s="206"/>
      <c r="Q258" s="206"/>
      <c r="R258" s="206"/>
      <c r="S258" s="205"/>
      <c r="T258" s="206"/>
      <c r="U258" s="206"/>
      <c r="V258" s="206"/>
      <c r="W258" s="206"/>
      <c r="X258" s="206"/>
      <c r="Y258" s="206"/>
      <c r="Z258" s="206"/>
    </row>
    <row r="259" spans="1:26" s="148" customFormat="1">
      <c r="A259" s="311">
        <v>80</v>
      </c>
      <c r="B259" s="312">
        <v>42786</v>
      </c>
      <c r="C259" s="312"/>
      <c r="D259" s="313" t="s">
        <v>132</v>
      </c>
      <c r="E259" s="311" t="s">
        <v>283</v>
      </c>
      <c r="F259" s="314">
        <v>140.5</v>
      </c>
      <c r="G259" s="311"/>
      <c r="H259" s="311">
        <v>220</v>
      </c>
      <c r="I259" s="315">
        <v>220</v>
      </c>
      <c r="J259" s="510" t="s">
        <v>338</v>
      </c>
      <c r="K259" s="511"/>
      <c r="L259" s="316">
        <f t="shared" si="107"/>
        <v>79.5</v>
      </c>
      <c r="M259" s="317">
        <f t="shared" si="108"/>
        <v>0.5658362989323843</v>
      </c>
      <c r="N259" s="318" t="s">
        <v>272</v>
      </c>
      <c r="O259" s="319">
        <v>42864</v>
      </c>
      <c r="P259" s="206"/>
      <c r="Q259" s="206"/>
      <c r="R259" s="206"/>
      <c r="S259" s="205"/>
      <c r="T259" s="206"/>
      <c r="U259" s="206"/>
      <c r="V259" s="206"/>
      <c r="W259" s="206"/>
      <c r="X259" s="206"/>
      <c r="Y259" s="206"/>
      <c r="Z259" s="206"/>
    </row>
    <row r="260" spans="1:26" s="148" customFormat="1">
      <c r="A260" s="311">
        <v>81</v>
      </c>
      <c r="B260" s="312">
        <v>42818</v>
      </c>
      <c r="C260" s="312"/>
      <c r="D260" s="313" t="s">
        <v>2131</v>
      </c>
      <c r="E260" s="311" t="s">
        <v>283</v>
      </c>
      <c r="F260" s="314">
        <v>300.5</v>
      </c>
      <c r="G260" s="311"/>
      <c r="H260" s="311">
        <v>417.5</v>
      </c>
      <c r="I260" s="315">
        <v>420</v>
      </c>
      <c r="J260" s="510" t="s">
        <v>2963</v>
      </c>
      <c r="K260" s="511"/>
      <c r="L260" s="316">
        <f t="shared" si="107"/>
        <v>117</v>
      </c>
      <c r="M260" s="317">
        <f t="shared" si="108"/>
        <v>0.38935108153078202</v>
      </c>
      <c r="N260" s="318" t="s">
        <v>272</v>
      </c>
      <c r="O260" s="319">
        <v>43070</v>
      </c>
      <c r="P260" s="206"/>
      <c r="Q260" s="206"/>
      <c r="R260" s="206"/>
      <c r="S260" s="205"/>
      <c r="T260" s="206"/>
      <c r="U260" s="206"/>
      <c r="V260" s="206"/>
      <c r="W260" s="206"/>
      <c r="X260" s="206"/>
      <c r="Y260" s="206"/>
      <c r="Z260" s="206"/>
    </row>
    <row r="261" spans="1:26" s="148" customFormat="1">
      <c r="A261" s="311">
        <v>82</v>
      </c>
      <c r="B261" s="312">
        <v>42818</v>
      </c>
      <c r="C261" s="312"/>
      <c r="D261" s="313" t="s">
        <v>843</v>
      </c>
      <c r="E261" s="311" t="s">
        <v>283</v>
      </c>
      <c r="F261" s="314">
        <v>850</v>
      </c>
      <c r="G261" s="311"/>
      <c r="H261" s="311">
        <v>1042.5</v>
      </c>
      <c r="I261" s="315">
        <v>1023</v>
      </c>
      <c r="J261" s="510" t="s">
        <v>2482</v>
      </c>
      <c r="K261" s="511"/>
      <c r="L261" s="316">
        <f t="shared" si="107"/>
        <v>192.5</v>
      </c>
      <c r="M261" s="317">
        <f t="shared" si="108"/>
        <v>0.22647058823529412</v>
      </c>
      <c r="N261" s="318" t="s">
        <v>272</v>
      </c>
      <c r="O261" s="319">
        <v>42830</v>
      </c>
      <c r="P261" s="206"/>
      <c r="Q261" s="206"/>
      <c r="R261" s="206"/>
      <c r="S261" s="205"/>
      <c r="T261" s="206"/>
      <c r="U261" s="206"/>
      <c r="V261" s="206"/>
      <c r="W261" s="206"/>
      <c r="X261" s="206"/>
      <c r="Y261" s="206"/>
      <c r="Z261" s="206"/>
    </row>
    <row r="262" spans="1:26" s="148" customFormat="1">
      <c r="A262" s="311">
        <v>83</v>
      </c>
      <c r="B262" s="312">
        <v>42830</v>
      </c>
      <c r="C262" s="312"/>
      <c r="D262" s="313" t="s">
        <v>1676</v>
      </c>
      <c r="E262" s="311" t="s">
        <v>283</v>
      </c>
      <c r="F262" s="314">
        <v>785</v>
      </c>
      <c r="G262" s="311"/>
      <c r="H262" s="311">
        <v>930</v>
      </c>
      <c r="I262" s="315">
        <v>920</v>
      </c>
      <c r="J262" s="510" t="s">
        <v>2716</v>
      </c>
      <c r="K262" s="511"/>
      <c r="L262" s="316">
        <f t="shared" si="107"/>
        <v>145</v>
      </c>
      <c r="M262" s="317">
        <f t="shared" si="108"/>
        <v>0.18471337579617833</v>
      </c>
      <c r="N262" s="318" t="s">
        <v>272</v>
      </c>
      <c r="O262" s="319">
        <v>42976</v>
      </c>
      <c r="P262" s="206"/>
      <c r="Q262" s="206"/>
      <c r="R262" s="206"/>
      <c r="S262" s="205"/>
      <c r="T262" s="206"/>
      <c r="U262" s="206"/>
      <c r="V262" s="206"/>
      <c r="W262" s="206"/>
      <c r="X262" s="206"/>
      <c r="Y262" s="206"/>
      <c r="Z262" s="206"/>
    </row>
    <row r="263" spans="1:26" s="148" customFormat="1">
      <c r="A263" s="327">
        <v>84</v>
      </c>
      <c r="B263" s="328">
        <v>42831</v>
      </c>
      <c r="C263" s="328"/>
      <c r="D263" s="329" t="s">
        <v>2174</v>
      </c>
      <c r="E263" s="327" t="s">
        <v>283</v>
      </c>
      <c r="F263" s="330" t="s">
        <v>2476</v>
      </c>
      <c r="G263" s="331"/>
      <c r="H263" s="331"/>
      <c r="I263" s="331">
        <v>60</v>
      </c>
      <c r="J263" s="513" t="s">
        <v>271</v>
      </c>
      <c r="K263" s="514"/>
      <c r="L263" s="331"/>
      <c r="M263" s="327"/>
      <c r="N263" s="332"/>
      <c r="O263" s="333"/>
      <c r="P263" s="206"/>
      <c r="S263" s="205"/>
      <c r="T263" s="206"/>
      <c r="U263" s="206"/>
      <c r="V263" s="206"/>
      <c r="W263" s="206"/>
      <c r="X263" s="206"/>
      <c r="Y263" s="206"/>
      <c r="Z263" s="206"/>
    </row>
    <row r="264" spans="1:26" s="148" customFormat="1">
      <c r="A264" s="311">
        <v>85</v>
      </c>
      <c r="B264" s="312">
        <v>42837</v>
      </c>
      <c r="C264" s="312"/>
      <c r="D264" s="313" t="s">
        <v>60</v>
      </c>
      <c r="E264" s="311" t="s">
        <v>283</v>
      </c>
      <c r="F264" s="314">
        <v>289.5</v>
      </c>
      <c r="G264" s="311"/>
      <c r="H264" s="311">
        <v>354</v>
      </c>
      <c r="I264" s="315">
        <v>360</v>
      </c>
      <c r="J264" s="510" t="s">
        <v>2853</v>
      </c>
      <c r="K264" s="511"/>
      <c r="L264" s="316">
        <f>H264-F264-K264</f>
        <v>64.5</v>
      </c>
      <c r="M264" s="317">
        <f>L264/F264</f>
        <v>0.22279792746113988</v>
      </c>
      <c r="N264" s="318" t="s">
        <v>272</v>
      </c>
      <c r="O264" s="319">
        <v>43040</v>
      </c>
      <c r="P264" s="206"/>
      <c r="S264" s="205"/>
      <c r="T264" s="206"/>
      <c r="U264" s="206"/>
      <c r="V264" s="206"/>
      <c r="W264" s="206"/>
      <c r="X264" s="206"/>
      <c r="Y264" s="206"/>
      <c r="Z264" s="206"/>
    </row>
    <row r="265" spans="1:26" s="148" customFormat="1">
      <c r="A265" s="311">
        <v>86</v>
      </c>
      <c r="B265" s="312">
        <v>42845</v>
      </c>
      <c r="C265" s="312"/>
      <c r="D265" s="313" t="s">
        <v>1253</v>
      </c>
      <c r="E265" s="311" t="s">
        <v>283</v>
      </c>
      <c r="F265" s="314">
        <v>700</v>
      </c>
      <c r="G265" s="311"/>
      <c r="H265" s="311">
        <v>840</v>
      </c>
      <c r="I265" s="315">
        <v>840</v>
      </c>
      <c r="J265" s="510" t="s">
        <v>2564</v>
      </c>
      <c r="K265" s="511"/>
      <c r="L265" s="316">
        <f>H265-F265-K265</f>
        <v>140</v>
      </c>
      <c r="M265" s="317">
        <f>L265/F265</f>
        <v>0.2</v>
      </c>
      <c r="N265" s="318" t="s">
        <v>272</v>
      </c>
      <c r="O265" s="319">
        <v>42893</v>
      </c>
      <c r="P265" s="206"/>
      <c r="Q265" s="206"/>
      <c r="R265" s="206"/>
      <c r="S265" s="205"/>
      <c r="T265" s="206"/>
      <c r="U265" s="206"/>
      <c r="V265" s="206"/>
      <c r="W265" s="206"/>
      <c r="X265" s="206"/>
      <c r="Y265" s="206"/>
      <c r="Z265" s="206"/>
    </row>
    <row r="266" spans="1:26" s="148" customFormat="1">
      <c r="A266" s="327">
        <v>87</v>
      </c>
      <c r="B266" s="328">
        <v>42877</v>
      </c>
      <c r="C266" s="328"/>
      <c r="D266" s="329" t="s">
        <v>934</v>
      </c>
      <c r="E266" s="327" t="s">
        <v>283</v>
      </c>
      <c r="F266" s="330" t="s">
        <v>2504</v>
      </c>
      <c r="G266" s="331"/>
      <c r="H266" s="331"/>
      <c r="I266" s="331">
        <v>190</v>
      </c>
      <c r="J266" s="513" t="s">
        <v>271</v>
      </c>
      <c r="K266" s="514"/>
      <c r="L266" s="331"/>
      <c r="M266" s="327"/>
      <c r="N266" s="332"/>
      <c r="O266" s="333"/>
      <c r="P266" s="206"/>
      <c r="S266" s="205"/>
      <c r="T266" s="206"/>
      <c r="U266" s="206"/>
      <c r="V266" s="206"/>
      <c r="W266" s="206"/>
      <c r="X266" s="206"/>
      <c r="Y266" s="206"/>
      <c r="Z266" s="206"/>
    </row>
    <row r="267" spans="1:26" s="148" customFormat="1">
      <c r="A267" s="320">
        <v>88</v>
      </c>
      <c r="B267" s="321">
        <v>42887</v>
      </c>
      <c r="C267" s="321"/>
      <c r="D267" s="322" t="s">
        <v>820</v>
      </c>
      <c r="E267" s="320" t="s">
        <v>283</v>
      </c>
      <c r="F267" s="323">
        <v>260</v>
      </c>
      <c r="G267" s="324"/>
      <c r="H267" s="324">
        <v>311</v>
      </c>
      <c r="I267" s="324">
        <v>340</v>
      </c>
      <c r="J267" s="536" t="s">
        <v>2937</v>
      </c>
      <c r="K267" s="537"/>
      <c r="L267" s="324">
        <f t="shared" ref="L267:L285" si="109">H267-F267-K267</f>
        <v>51</v>
      </c>
      <c r="M267" s="325">
        <f t="shared" ref="M267:M285" si="110">L267/F267</f>
        <v>0.19615384615384615</v>
      </c>
      <c r="N267" s="323" t="s">
        <v>272</v>
      </c>
      <c r="O267" s="326">
        <v>43056</v>
      </c>
      <c r="P267" s="206"/>
      <c r="S267" s="205"/>
      <c r="T267" s="206"/>
      <c r="U267" s="206"/>
      <c r="V267" s="206"/>
      <c r="W267" s="206"/>
      <c r="X267" s="206"/>
      <c r="Y267" s="206"/>
      <c r="Z267" s="206"/>
    </row>
    <row r="268" spans="1:26" s="148" customFormat="1">
      <c r="A268" s="311">
        <v>89</v>
      </c>
      <c r="B268" s="312">
        <v>42901</v>
      </c>
      <c r="C268" s="312"/>
      <c r="D268" s="454" t="s">
        <v>3046</v>
      </c>
      <c r="E268" s="311" t="s">
        <v>283</v>
      </c>
      <c r="F268" s="314">
        <v>214.5</v>
      </c>
      <c r="G268" s="311"/>
      <c r="H268" s="311">
        <v>262</v>
      </c>
      <c r="I268" s="315">
        <v>262</v>
      </c>
      <c r="J268" s="510" t="s">
        <v>2717</v>
      </c>
      <c r="K268" s="511"/>
      <c r="L268" s="316">
        <f t="shared" si="109"/>
        <v>47.5</v>
      </c>
      <c r="M268" s="317">
        <f t="shared" si="110"/>
        <v>0.22144522144522144</v>
      </c>
      <c r="N268" s="318" t="s">
        <v>272</v>
      </c>
      <c r="O268" s="319">
        <v>42977</v>
      </c>
      <c r="P268" s="206"/>
      <c r="Q268" s="206"/>
      <c r="R268" s="206"/>
      <c r="S268" s="205"/>
      <c r="T268" s="206"/>
      <c r="U268" s="206"/>
      <c r="V268" s="206"/>
      <c r="W268" s="206"/>
      <c r="X268" s="206"/>
      <c r="Y268" s="206"/>
      <c r="Z268" s="206"/>
    </row>
    <row r="269" spans="1:26" s="148" customFormat="1">
      <c r="A269" s="311">
        <v>90</v>
      </c>
      <c r="B269" s="312">
        <v>42933</v>
      </c>
      <c r="C269" s="312"/>
      <c r="D269" s="313" t="s">
        <v>1363</v>
      </c>
      <c r="E269" s="311" t="s">
        <v>283</v>
      </c>
      <c r="F269" s="314">
        <v>370</v>
      </c>
      <c r="G269" s="311"/>
      <c r="H269" s="311">
        <v>447.5</v>
      </c>
      <c r="I269" s="315">
        <v>450</v>
      </c>
      <c r="J269" s="510" t="s">
        <v>338</v>
      </c>
      <c r="K269" s="511"/>
      <c r="L269" s="316">
        <f t="shared" si="109"/>
        <v>77.5</v>
      </c>
      <c r="M269" s="317">
        <f t="shared" si="110"/>
        <v>0.20945945945945946</v>
      </c>
      <c r="N269" s="318" t="s">
        <v>272</v>
      </c>
      <c r="O269" s="319">
        <v>43035</v>
      </c>
      <c r="P269" s="206"/>
      <c r="S269" s="205"/>
      <c r="T269" s="206"/>
      <c r="U269" s="206"/>
      <c r="V269" s="206"/>
      <c r="W269" s="206"/>
      <c r="X269" s="206"/>
      <c r="Y269" s="206"/>
      <c r="Z269" s="206"/>
    </row>
    <row r="270" spans="1:26" s="148" customFormat="1">
      <c r="A270" s="311">
        <v>91</v>
      </c>
      <c r="B270" s="312">
        <v>42943</v>
      </c>
      <c r="C270" s="312"/>
      <c r="D270" s="313" t="s">
        <v>214</v>
      </c>
      <c r="E270" s="311" t="s">
        <v>283</v>
      </c>
      <c r="F270" s="314">
        <v>657.5</v>
      </c>
      <c r="G270" s="311"/>
      <c r="H270" s="311">
        <v>825</v>
      </c>
      <c r="I270" s="315">
        <v>820</v>
      </c>
      <c r="J270" s="510" t="s">
        <v>338</v>
      </c>
      <c r="K270" s="511"/>
      <c r="L270" s="316">
        <f t="shared" si="109"/>
        <v>167.5</v>
      </c>
      <c r="M270" s="317">
        <f t="shared" si="110"/>
        <v>0.25475285171102663</v>
      </c>
      <c r="N270" s="318" t="s">
        <v>272</v>
      </c>
      <c r="O270" s="319">
        <v>43090</v>
      </c>
      <c r="P270" s="206"/>
      <c r="S270" s="205"/>
      <c r="T270" s="206"/>
      <c r="U270" s="206"/>
      <c r="V270" s="206"/>
      <c r="W270" s="206"/>
      <c r="X270" s="206"/>
      <c r="Y270" s="206"/>
      <c r="Z270" s="206"/>
    </row>
    <row r="271" spans="1:26" s="148" customFormat="1">
      <c r="A271" s="311">
        <v>92</v>
      </c>
      <c r="B271" s="312">
        <v>42964</v>
      </c>
      <c r="C271" s="312"/>
      <c r="D271" s="313" t="s">
        <v>850</v>
      </c>
      <c r="E271" s="311" t="s">
        <v>283</v>
      </c>
      <c r="F271" s="314">
        <v>605</v>
      </c>
      <c r="G271" s="311"/>
      <c r="H271" s="311">
        <v>750</v>
      </c>
      <c r="I271" s="315">
        <v>750</v>
      </c>
      <c r="J271" s="510" t="s">
        <v>2716</v>
      </c>
      <c r="K271" s="511"/>
      <c r="L271" s="316">
        <f t="shared" si="109"/>
        <v>145</v>
      </c>
      <c r="M271" s="317">
        <f t="shared" si="110"/>
        <v>0.23966942148760331</v>
      </c>
      <c r="N271" s="318" t="s">
        <v>272</v>
      </c>
      <c r="O271" s="319">
        <v>43027</v>
      </c>
      <c r="P271" s="206"/>
      <c r="Q271" s="206"/>
      <c r="R271" s="206"/>
      <c r="S271" s="205"/>
      <c r="T271" s="206"/>
      <c r="U271" s="206"/>
      <c r="V271" s="206"/>
      <c r="W271" s="206"/>
      <c r="X271" s="206"/>
      <c r="Y271" s="206"/>
      <c r="Z271" s="206"/>
    </row>
    <row r="272" spans="1:26" s="148" customFormat="1">
      <c r="A272" s="320">
        <v>93</v>
      </c>
      <c r="B272" s="321">
        <v>42979</v>
      </c>
      <c r="C272" s="321"/>
      <c r="D272" s="322" t="s">
        <v>1812</v>
      </c>
      <c r="E272" s="320" t="s">
        <v>283</v>
      </c>
      <c r="F272" s="323">
        <v>255</v>
      </c>
      <c r="G272" s="324"/>
      <c r="H272" s="324">
        <v>307.5</v>
      </c>
      <c r="I272" s="324">
        <v>320</v>
      </c>
      <c r="J272" s="536" t="s">
        <v>3005</v>
      </c>
      <c r="K272" s="537"/>
      <c r="L272" s="324">
        <f t="shared" si="109"/>
        <v>52.5</v>
      </c>
      <c r="M272" s="325">
        <f t="shared" si="110"/>
        <v>0.20588235294117646</v>
      </c>
      <c r="N272" s="323" t="s">
        <v>272</v>
      </c>
      <c r="O272" s="326">
        <v>43098</v>
      </c>
      <c r="P272" s="206"/>
      <c r="S272" s="205"/>
      <c r="T272" s="206"/>
      <c r="U272" s="206"/>
      <c r="V272" s="206"/>
      <c r="W272" s="206"/>
      <c r="X272" s="206"/>
      <c r="Y272" s="206"/>
      <c r="Z272" s="206"/>
    </row>
    <row r="273" spans="1:26" s="148" customFormat="1">
      <c r="A273" s="311">
        <v>94</v>
      </c>
      <c r="B273" s="312">
        <v>42997</v>
      </c>
      <c r="C273" s="312"/>
      <c r="D273" s="313" t="s">
        <v>1842</v>
      </c>
      <c r="E273" s="311" t="s">
        <v>283</v>
      </c>
      <c r="F273" s="314">
        <v>215</v>
      </c>
      <c r="G273" s="311"/>
      <c r="H273" s="311">
        <v>258</v>
      </c>
      <c r="I273" s="315">
        <v>258</v>
      </c>
      <c r="J273" s="510" t="s">
        <v>338</v>
      </c>
      <c r="K273" s="511"/>
      <c r="L273" s="316">
        <f t="shared" si="109"/>
        <v>43</v>
      </c>
      <c r="M273" s="317">
        <f t="shared" si="110"/>
        <v>0.2</v>
      </c>
      <c r="N273" s="318" t="s">
        <v>272</v>
      </c>
      <c r="O273" s="319">
        <v>43040</v>
      </c>
      <c r="P273" s="206"/>
      <c r="S273" s="205"/>
      <c r="T273" s="206"/>
      <c r="U273" s="206"/>
      <c r="V273" s="206"/>
      <c r="W273" s="206"/>
      <c r="X273" s="206"/>
      <c r="Y273" s="206"/>
      <c r="Z273" s="206"/>
    </row>
    <row r="274" spans="1:26" s="148" customFormat="1">
      <c r="A274" s="311">
        <v>95</v>
      </c>
      <c r="B274" s="312">
        <v>42998</v>
      </c>
      <c r="C274" s="312"/>
      <c r="D274" s="313" t="s">
        <v>651</v>
      </c>
      <c r="E274" s="311" t="s">
        <v>283</v>
      </c>
      <c r="F274" s="314">
        <v>75</v>
      </c>
      <c r="G274" s="311"/>
      <c r="H274" s="311">
        <v>90</v>
      </c>
      <c r="I274" s="315">
        <v>90</v>
      </c>
      <c r="J274" s="510" t="s">
        <v>2781</v>
      </c>
      <c r="K274" s="511"/>
      <c r="L274" s="316">
        <f t="shared" si="109"/>
        <v>15</v>
      </c>
      <c r="M274" s="317">
        <f t="shared" si="110"/>
        <v>0.2</v>
      </c>
      <c r="N274" s="318" t="s">
        <v>272</v>
      </c>
      <c r="O274" s="319">
        <v>43019</v>
      </c>
      <c r="P274" s="206"/>
      <c r="Q274" s="206"/>
      <c r="R274" s="206"/>
      <c r="S274" s="205"/>
      <c r="T274" s="206"/>
      <c r="U274" s="206"/>
      <c r="V274" s="206"/>
      <c r="W274" s="206"/>
      <c r="X274" s="206"/>
      <c r="Y274" s="206"/>
      <c r="Z274" s="206"/>
    </row>
    <row r="275" spans="1:26" s="148" customFormat="1">
      <c r="A275" s="311">
        <v>96</v>
      </c>
      <c r="B275" s="312">
        <v>43011</v>
      </c>
      <c r="C275" s="312"/>
      <c r="D275" s="313" t="s">
        <v>2297</v>
      </c>
      <c r="E275" s="311" t="s">
        <v>283</v>
      </c>
      <c r="F275" s="314">
        <v>315</v>
      </c>
      <c r="G275" s="311"/>
      <c r="H275" s="311">
        <v>392</v>
      </c>
      <c r="I275" s="315">
        <v>384</v>
      </c>
      <c r="J275" s="510" t="s">
        <v>2777</v>
      </c>
      <c r="K275" s="511"/>
      <c r="L275" s="316">
        <f t="shared" si="109"/>
        <v>77</v>
      </c>
      <c r="M275" s="317">
        <f t="shared" si="110"/>
        <v>0.24444444444444444</v>
      </c>
      <c r="N275" s="318" t="s">
        <v>272</v>
      </c>
      <c r="O275" s="319">
        <v>43017</v>
      </c>
      <c r="P275" s="206"/>
      <c r="Q275" s="206"/>
      <c r="R275" s="206"/>
      <c r="S275" s="205"/>
      <c r="T275" s="206"/>
      <c r="U275" s="206"/>
      <c r="V275" s="206"/>
      <c r="W275" s="206"/>
      <c r="X275" s="206"/>
      <c r="Y275" s="206"/>
      <c r="Z275" s="206"/>
    </row>
    <row r="276" spans="1:26" s="148" customFormat="1">
      <c r="A276" s="311">
        <v>97</v>
      </c>
      <c r="B276" s="312">
        <v>43013</v>
      </c>
      <c r="C276" s="312"/>
      <c r="D276" s="313" t="s">
        <v>1504</v>
      </c>
      <c r="E276" s="311" t="s">
        <v>283</v>
      </c>
      <c r="F276" s="314">
        <v>145</v>
      </c>
      <c r="G276" s="311"/>
      <c r="H276" s="311">
        <v>179</v>
      </c>
      <c r="I276" s="315">
        <v>180</v>
      </c>
      <c r="J276" s="510" t="s">
        <v>2794</v>
      </c>
      <c r="K276" s="511"/>
      <c r="L276" s="316">
        <f t="shared" si="109"/>
        <v>34</v>
      </c>
      <c r="M276" s="317">
        <f t="shared" si="110"/>
        <v>0.23448275862068965</v>
      </c>
      <c r="N276" s="318" t="s">
        <v>272</v>
      </c>
      <c r="O276" s="319">
        <v>43025</v>
      </c>
      <c r="P276" s="206"/>
      <c r="Q276" s="206"/>
      <c r="R276" s="206"/>
      <c r="S276" s="205"/>
      <c r="T276" s="206"/>
      <c r="U276" s="206"/>
      <c r="V276" s="206"/>
      <c r="W276" s="206"/>
      <c r="X276" s="206"/>
      <c r="Y276" s="206"/>
      <c r="Z276" s="206"/>
    </row>
    <row r="277" spans="1:26" s="148" customFormat="1">
      <c r="A277" s="311">
        <v>98</v>
      </c>
      <c r="B277" s="312">
        <v>43014</v>
      </c>
      <c r="C277" s="312"/>
      <c r="D277" s="313" t="s">
        <v>678</v>
      </c>
      <c r="E277" s="311" t="s">
        <v>283</v>
      </c>
      <c r="F277" s="314">
        <v>256</v>
      </c>
      <c r="G277" s="311"/>
      <c r="H277" s="311">
        <v>323</v>
      </c>
      <c r="I277" s="315">
        <v>320</v>
      </c>
      <c r="J277" s="510" t="s">
        <v>338</v>
      </c>
      <c r="K277" s="511"/>
      <c r="L277" s="316">
        <f t="shared" si="109"/>
        <v>67</v>
      </c>
      <c r="M277" s="317">
        <f t="shared" si="110"/>
        <v>0.26171875</v>
      </c>
      <c r="N277" s="318" t="s">
        <v>272</v>
      </c>
      <c r="O277" s="319">
        <v>43067</v>
      </c>
      <c r="P277" s="206"/>
      <c r="S277" s="205"/>
      <c r="T277" s="206"/>
      <c r="U277" s="206"/>
      <c r="V277" s="206"/>
      <c r="W277" s="206"/>
      <c r="X277" s="206"/>
      <c r="Y277" s="206"/>
      <c r="Z277" s="206"/>
    </row>
    <row r="278" spans="1:26" s="148" customFormat="1">
      <c r="A278" s="320">
        <v>99</v>
      </c>
      <c r="B278" s="321">
        <v>43017</v>
      </c>
      <c r="C278" s="321"/>
      <c r="D278" s="322" t="s">
        <v>132</v>
      </c>
      <c r="E278" s="320" t="s">
        <v>283</v>
      </c>
      <c r="F278" s="323">
        <v>152.5</v>
      </c>
      <c r="G278" s="324"/>
      <c r="H278" s="324">
        <v>183.5</v>
      </c>
      <c r="I278" s="324">
        <v>210</v>
      </c>
      <c r="J278" s="536" t="s">
        <v>2858</v>
      </c>
      <c r="K278" s="537"/>
      <c r="L278" s="324">
        <f t="shared" si="109"/>
        <v>31</v>
      </c>
      <c r="M278" s="325">
        <f t="shared" si="110"/>
        <v>0.20327868852459016</v>
      </c>
      <c r="N278" s="323" t="s">
        <v>272</v>
      </c>
      <c r="O278" s="326">
        <v>43042</v>
      </c>
      <c r="P278" s="206"/>
      <c r="S278" s="205"/>
      <c r="T278" s="206"/>
      <c r="U278" s="206"/>
      <c r="V278" s="206"/>
      <c r="W278" s="206"/>
      <c r="X278" s="206"/>
      <c r="Y278" s="206"/>
      <c r="Z278" s="206"/>
    </row>
    <row r="279" spans="1:26" s="148" customFormat="1">
      <c r="A279" s="311">
        <v>100</v>
      </c>
      <c r="B279" s="312">
        <v>43017</v>
      </c>
      <c r="C279" s="312"/>
      <c r="D279" s="313" t="s">
        <v>792</v>
      </c>
      <c r="E279" s="311" t="s">
        <v>283</v>
      </c>
      <c r="F279" s="314">
        <v>137.5</v>
      </c>
      <c r="G279" s="311"/>
      <c r="H279" s="311">
        <v>184</v>
      </c>
      <c r="I279" s="315">
        <v>183</v>
      </c>
      <c r="J279" s="512" t="s">
        <v>2862</v>
      </c>
      <c r="K279" s="511"/>
      <c r="L279" s="316">
        <f t="shared" si="109"/>
        <v>46.5</v>
      </c>
      <c r="M279" s="317">
        <f t="shared" si="110"/>
        <v>0.33818181818181819</v>
      </c>
      <c r="N279" s="318" t="s">
        <v>272</v>
      </c>
      <c r="O279" s="319">
        <v>43108</v>
      </c>
      <c r="P279" s="206"/>
      <c r="S279" s="205"/>
      <c r="T279" s="206"/>
      <c r="U279" s="206"/>
      <c r="V279" s="206"/>
      <c r="W279" s="206"/>
      <c r="X279" s="206"/>
      <c r="Y279" s="206"/>
      <c r="Z279" s="206"/>
    </row>
    <row r="280" spans="1:26" s="148" customFormat="1">
      <c r="A280" s="311">
        <v>101</v>
      </c>
      <c r="B280" s="312">
        <v>43018</v>
      </c>
      <c r="C280" s="312"/>
      <c r="D280" s="313" t="s">
        <v>2780</v>
      </c>
      <c r="E280" s="311" t="s">
        <v>283</v>
      </c>
      <c r="F280" s="314">
        <v>895</v>
      </c>
      <c r="G280" s="311"/>
      <c r="H280" s="311">
        <v>1122.5</v>
      </c>
      <c r="I280" s="315">
        <v>1078</v>
      </c>
      <c r="J280" s="512" t="s">
        <v>3131</v>
      </c>
      <c r="K280" s="511"/>
      <c r="L280" s="316">
        <f t="shared" si="109"/>
        <v>227.5</v>
      </c>
      <c r="M280" s="317">
        <f t="shared" si="110"/>
        <v>0.25418994413407819</v>
      </c>
      <c r="N280" s="318" t="s">
        <v>272</v>
      </c>
      <c r="O280" s="319">
        <v>43117</v>
      </c>
      <c r="P280" s="206"/>
      <c r="S280" s="205"/>
      <c r="T280" s="206"/>
      <c r="U280" s="206"/>
      <c r="V280" s="206"/>
      <c r="W280" s="206"/>
      <c r="X280" s="206"/>
      <c r="Y280" s="206"/>
      <c r="Z280" s="206"/>
    </row>
    <row r="281" spans="1:26" s="148" customFormat="1">
      <c r="A281" s="311">
        <v>102</v>
      </c>
      <c r="B281" s="312">
        <v>43018</v>
      </c>
      <c r="C281" s="312"/>
      <c r="D281" s="313" t="s">
        <v>1506</v>
      </c>
      <c r="E281" s="311" t="s">
        <v>283</v>
      </c>
      <c r="F281" s="314">
        <v>125.5</v>
      </c>
      <c r="G281" s="311"/>
      <c r="H281" s="311">
        <v>158</v>
      </c>
      <c r="I281" s="315">
        <v>155</v>
      </c>
      <c r="J281" s="512" t="s">
        <v>2862</v>
      </c>
      <c r="K281" s="511"/>
      <c r="L281" s="316">
        <f t="shared" si="109"/>
        <v>32.5</v>
      </c>
      <c r="M281" s="317">
        <f t="shared" si="110"/>
        <v>0.25896414342629481</v>
      </c>
      <c r="N281" s="318" t="s">
        <v>272</v>
      </c>
      <c r="O281" s="319">
        <v>43067</v>
      </c>
      <c r="P281" s="206"/>
      <c r="S281" s="205"/>
      <c r="T281" s="206"/>
      <c r="U281" s="206"/>
      <c r="V281" s="206"/>
      <c r="W281" s="206"/>
      <c r="X281" s="206"/>
      <c r="Y281" s="206"/>
      <c r="Z281" s="206"/>
    </row>
    <row r="282" spans="1:26" s="148" customFormat="1">
      <c r="A282" s="311">
        <v>103</v>
      </c>
      <c r="B282" s="312">
        <v>43020</v>
      </c>
      <c r="C282" s="312"/>
      <c r="D282" s="313" t="s">
        <v>724</v>
      </c>
      <c r="E282" s="311" t="s">
        <v>283</v>
      </c>
      <c r="F282" s="314">
        <v>525</v>
      </c>
      <c r="G282" s="311"/>
      <c r="H282" s="311">
        <v>629</v>
      </c>
      <c r="I282" s="315">
        <v>629</v>
      </c>
      <c r="J282" s="510" t="s">
        <v>338</v>
      </c>
      <c r="K282" s="511"/>
      <c r="L282" s="316">
        <f t="shared" si="109"/>
        <v>104</v>
      </c>
      <c r="M282" s="317">
        <f t="shared" si="110"/>
        <v>0.1980952380952381</v>
      </c>
      <c r="N282" s="318" t="s">
        <v>272</v>
      </c>
      <c r="O282" s="319">
        <v>43119</v>
      </c>
      <c r="P282" s="206"/>
      <c r="S282" s="205"/>
      <c r="T282" s="206"/>
      <c r="U282" s="206"/>
      <c r="V282" s="206"/>
      <c r="W282" s="206"/>
      <c r="X282" s="206"/>
      <c r="Y282" s="206"/>
      <c r="Z282" s="206"/>
    </row>
    <row r="283" spans="1:26" s="148" customFormat="1">
      <c r="A283" s="371">
        <v>104</v>
      </c>
      <c r="B283" s="372">
        <v>43046</v>
      </c>
      <c r="C283" s="372"/>
      <c r="D283" s="373" t="s">
        <v>970</v>
      </c>
      <c r="E283" s="371" t="s">
        <v>283</v>
      </c>
      <c r="F283" s="374">
        <v>740</v>
      </c>
      <c r="G283" s="371"/>
      <c r="H283" s="371">
        <v>892.5</v>
      </c>
      <c r="I283" s="375">
        <v>900</v>
      </c>
      <c r="J283" s="532" t="s">
        <v>2867</v>
      </c>
      <c r="K283" s="533"/>
      <c r="L283" s="376">
        <f t="shared" si="109"/>
        <v>152.5</v>
      </c>
      <c r="M283" s="377">
        <f t="shared" si="110"/>
        <v>0.20608108108108109</v>
      </c>
      <c r="N283" s="378" t="s">
        <v>272</v>
      </c>
      <c r="O283" s="379">
        <v>43052</v>
      </c>
      <c r="P283" s="206"/>
      <c r="S283" s="205"/>
      <c r="T283" s="206"/>
      <c r="U283" s="206"/>
      <c r="V283" s="206"/>
      <c r="W283" s="206"/>
      <c r="X283" s="206"/>
      <c r="Y283" s="206"/>
      <c r="Z283" s="206"/>
    </row>
    <row r="284" spans="1:26" s="369" customFormat="1">
      <c r="A284" s="371">
        <v>105</v>
      </c>
      <c r="B284" s="372">
        <v>43073</v>
      </c>
      <c r="C284" s="372"/>
      <c r="D284" s="373" t="s">
        <v>1758</v>
      </c>
      <c r="E284" s="371" t="s">
        <v>283</v>
      </c>
      <c r="F284" s="374">
        <v>118.5</v>
      </c>
      <c r="G284" s="371"/>
      <c r="H284" s="371">
        <v>143.5</v>
      </c>
      <c r="I284" s="375">
        <v>145</v>
      </c>
      <c r="J284" s="532" t="s">
        <v>2966</v>
      </c>
      <c r="K284" s="533"/>
      <c r="L284" s="376">
        <f t="shared" si="109"/>
        <v>25</v>
      </c>
      <c r="M284" s="377">
        <f t="shared" si="110"/>
        <v>0.2109704641350211</v>
      </c>
      <c r="N284" s="378" t="s">
        <v>272</v>
      </c>
      <c r="O284" s="379">
        <v>43097</v>
      </c>
      <c r="P284" s="368"/>
      <c r="S284" s="370"/>
      <c r="T284" s="368"/>
      <c r="U284" s="368"/>
      <c r="V284" s="368"/>
      <c r="W284" s="368"/>
      <c r="X284" s="368"/>
      <c r="Y284" s="368"/>
      <c r="Z284" s="368"/>
    </row>
    <row r="285" spans="1:26" s="369" customFormat="1">
      <c r="A285" s="320">
        <v>106</v>
      </c>
      <c r="B285" s="321">
        <v>43074</v>
      </c>
      <c r="C285" s="321"/>
      <c r="D285" s="322" t="s">
        <v>457</v>
      </c>
      <c r="E285" s="320" t="s">
        <v>283</v>
      </c>
      <c r="F285" s="323">
        <v>177.5</v>
      </c>
      <c r="G285" s="324"/>
      <c r="H285" s="324">
        <v>215</v>
      </c>
      <c r="I285" s="324">
        <v>230</v>
      </c>
      <c r="J285" s="534" t="s">
        <v>2997</v>
      </c>
      <c r="K285" s="535"/>
      <c r="L285" s="324">
        <f t="shared" si="109"/>
        <v>37.5</v>
      </c>
      <c r="M285" s="325">
        <f t="shared" si="110"/>
        <v>0.21126760563380281</v>
      </c>
      <c r="N285" s="323" t="s">
        <v>272</v>
      </c>
      <c r="O285" s="326">
        <v>43096</v>
      </c>
      <c r="P285" s="368"/>
      <c r="S285" s="370"/>
      <c r="T285" s="368"/>
      <c r="U285" s="368"/>
      <c r="V285" s="368"/>
      <c r="W285" s="368"/>
      <c r="X285" s="368"/>
      <c r="Y285" s="368"/>
      <c r="Z285" s="368"/>
    </row>
    <row r="286" spans="1:26" s="369" customFormat="1">
      <c r="A286" s="380">
        <v>107</v>
      </c>
      <c r="B286" s="381">
        <v>43090</v>
      </c>
      <c r="C286" s="381"/>
      <c r="D286" s="453" t="s">
        <v>1191</v>
      </c>
      <c r="E286" s="380" t="s">
        <v>283</v>
      </c>
      <c r="F286" s="383" t="s">
        <v>2991</v>
      </c>
      <c r="G286" s="380"/>
      <c r="H286" s="380"/>
      <c r="I286" s="384">
        <v>872</v>
      </c>
      <c r="J286" s="508" t="s">
        <v>271</v>
      </c>
      <c r="K286" s="509"/>
      <c r="L286" s="386"/>
      <c r="M286" s="387"/>
      <c r="N286" s="385"/>
      <c r="O286" s="388"/>
      <c r="P286" s="368"/>
      <c r="S286" s="370"/>
      <c r="T286" s="368"/>
      <c r="U286" s="368"/>
      <c r="V286" s="368"/>
      <c r="W286" s="368"/>
      <c r="X286" s="368"/>
      <c r="Y286" s="368"/>
      <c r="Z286" s="368"/>
    </row>
    <row r="287" spans="1:26" s="369" customFormat="1">
      <c r="A287" s="380">
        <v>108</v>
      </c>
      <c r="B287" s="381">
        <v>43098</v>
      </c>
      <c r="C287" s="381"/>
      <c r="D287" s="453" t="s">
        <v>2297</v>
      </c>
      <c r="E287" s="380" t="s">
        <v>283</v>
      </c>
      <c r="F287" s="383" t="s">
        <v>3006</v>
      </c>
      <c r="G287" s="380"/>
      <c r="H287" s="380"/>
      <c r="I287" s="384">
        <v>539</v>
      </c>
      <c r="J287" s="508" t="s">
        <v>271</v>
      </c>
      <c r="K287" s="509"/>
      <c r="L287" s="386"/>
      <c r="M287" s="387"/>
      <c r="N287" s="385"/>
      <c r="O287" s="388"/>
      <c r="P287" s="368"/>
      <c r="S287" s="370"/>
      <c r="T287" s="368"/>
      <c r="U287" s="368"/>
      <c r="V287" s="368"/>
      <c r="W287" s="368"/>
      <c r="X287" s="368"/>
      <c r="Y287" s="368"/>
      <c r="Z287" s="368"/>
    </row>
    <row r="288" spans="1:26" s="369" customFormat="1">
      <c r="A288" s="380">
        <v>109</v>
      </c>
      <c r="B288" s="381">
        <v>43098</v>
      </c>
      <c r="C288" s="381"/>
      <c r="D288" s="382" t="s">
        <v>2175</v>
      </c>
      <c r="E288" s="380" t="s">
        <v>283</v>
      </c>
      <c r="F288" s="383" t="s">
        <v>2999</v>
      </c>
      <c r="G288" s="380"/>
      <c r="H288" s="380"/>
      <c r="I288" s="384">
        <v>1084</v>
      </c>
      <c r="J288" s="508" t="s">
        <v>271</v>
      </c>
      <c r="K288" s="509"/>
      <c r="L288" s="386"/>
      <c r="M288" s="387"/>
      <c r="N288" s="385"/>
      <c r="O288" s="388"/>
      <c r="P288" s="368"/>
      <c r="S288" s="370"/>
      <c r="T288" s="368"/>
      <c r="U288" s="368"/>
      <c r="V288" s="368"/>
      <c r="W288" s="368"/>
      <c r="X288" s="368"/>
      <c r="Y288" s="368"/>
      <c r="Z288" s="368"/>
    </row>
    <row r="289" spans="1:27" s="369" customFormat="1">
      <c r="A289" s="380"/>
      <c r="B289" s="381"/>
      <c r="C289" s="381"/>
      <c r="D289" s="382"/>
      <c r="E289" s="380"/>
      <c r="F289" s="383"/>
      <c r="G289" s="380"/>
      <c r="H289" s="380"/>
      <c r="I289" s="384"/>
      <c r="J289" s="509"/>
      <c r="K289" s="509"/>
      <c r="L289" s="386"/>
      <c r="M289" s="387"/>
      <c r="N289" s="385"/>
      <c r="O289" s="388"/>
      <c r="P289" s="368"/>
      <c r="S289" s="370"/>
      <c r="T289" s="368"/>
      <c r="U289" s="368"/>
      <c r="V289" s="368"/>
      <c r="W289" s="368"/>
      <c r="X289" s="368"/>
      <c r="Y289" s="368"/>
      <c r="Z289" s="368"/>
    </row>
    <row r="290" spans="1:27" s="148" customFormat="1">
      <c r="A290" s="287"/>
      <c r="B290" s="288"/>
      <c r="C290" s="288"/>
      <c r="D290" s="289"/>
      <c r="E290" s="290"/>
      <c r="F290" s="219"/>
      <c r="G290" s="291"/>
      <c r="H290" s="291"/>
      <c r="I290" s="292"/>
      <c r="J290" s="228"/>
      <c r="K290" s="530"/>
      <c r="L290" s="531"/>
      <c r="M290" s="290"/>
      <c r="N290" s="224"/>
      <c r="O290" s="225"/>
      <c r="P290" s="206"/>
      <c r="S290" s="205"/>
      <c r="T290" s="206"/>
      <c r="U290" s="206"/>
      <c r="V290" s="206"/>
      <c r="W290" s="206"/>
      <c r="X290" s="206"/>
      <c r="Y290" s="206"/>
      <c r="Z290" s="206"/>
    </row>
    <row r="291" spans="1:27">
      <c r="A291" s="96"/>
      <c r="B291" s="97"/>
      <c r="C291" s="97"/>
      <c r="D291" s="98"/>
      <c r="E291" s="99"/>
      <c r="F291" s="182" t="s">
        <v>371</v>
      </c>
      <c r="G291" s="88"/>
      <c r="H291" s="167"/>
      <c r="I291" s="185"/>
      <c r="J291" s="159"/>
      <c r="K291" s="159"/>
      <c r="L291" s="89"/>
      <c r="M291" s="89"/>
      <c r="N291" s="89"/>
      <c r="O291" s="18"/>
      <c r="P291" s="9"/>
      <c r="Q291" s="1"/>
      <c r="R291" s="1"/>
      <c r="S291" s="89"/>
      <c r="T291" s="18"/>
      <c r="U291" s="18"/>
      <c r="V291" s="18"/>
      <c r="W291" s="18"/>
      <c r="X291" s="18"/>
      <c r="Y291" s="18"/>
      <c r="Z291" s="18"/>
      <c r="AA291" s="18"/>
    </row>
    <row r="292" spans="1:27">
      <c r="A292" s="96"/>
      <c r="B292" s="97"/>
      <c r="C292" s="97"/>
      <c r="D292" s="98"/>
      <c r="E292" s="99"/>
      <c r="F292" s="182"/>
      <c r="G292" s="88"/>
      <c r="H292" s="167"/>
      <c r="I292" s="185"/>
      <c r="J292" s="159"/>
      <c r="K292" s="159"/>
      <c r="L292" s="89"/>
      <c r="M292" s="89"/>
      <c r="N292" s="89"/>
      <c r="O292" s="18"/>
      <c r="P292" s="9"/>
      <c r="Q292" s="1"/>
      <c r="R292" s="1"/>
      <c r="S292" s="89"/>
      <c r="T292" s="18"/>
      <c r="U292" s="18"/>
      <c r="V292" s="18"/>
      <c r="W292" s="18"/>
      <c r="X292" s="18"/>
      <c r="Y292" s="18"/>
      <c r="Z292" s="18"/>
      <c r="AA292" s="18"/>
    </row>
    <row r="293" spans="1:27">
      <c r="A293" s="43" t="s">
        <v>172</v>
      </c>
      <c r="B293" s="18"/>
      <c r="C293" s="18"/>
      <c r="D293" s="18"/>
      <c r="E293" s="18"/>
      <c r="F293" s="89"/>
      <c r="G293" s="89"/>
      <c r="H293" s="89"/>
      <c r="I293" s="89"/>
      <c r="J293" s="147"/>
      <c r="K293" s="147"/>
      <c r="L293" s="89"/>
      <c r="M293" s="89"/>
      <c r="N293" s="89"/>
      <c r="O293" s="18"/>
      <c r="P293" s="9"/>
      <c r="Q293" s="1"/>
      <c r="R293" s="1"/>
      <c r="S293" s="89"/>
      <c r="T293" s="18"/>
      <c r="U293" s="18"/>
      <c r="V293" s="18"/>
      <c r="W293" s="18"/>
      <c r="X293" s="18"/>
      <c r="Y293" s="18"/>
      <c r="Z293" s="18"/>
      <c r="AA293" s="18"/>
    </row>
    <row r="294" spans="1:27">
      <c r="A294" s="37" t="s">
        <v>173</v>
      </c>
      <c r="B294" s="18"/>
      <c r="C294" s="18"/>
      <c r="D294" s="18"/>
      <c r="E294" s="18"/>
      <c r="F294" s="89"/>
      <c r="G294" s="89"/>
      <c r="H294" s="89"/>
      <c r="I294" s="89"/>
      <c r="J294" s="147"/>
      <c r="K294" s="147"/>
      <c r="L294" s="89"/>
      <c r="M294" s="89"/>
      <c r="N294" s="89"/>
      <c r="O294" s="18"/>
      <c r="P294" s="9"/>
      <c r="Q294" s="1"/>
      <c r="R294" s="1"/>
      <c r="S294" s="89"/>
      <c r="T294" s="18"/>
      <c r="U294" s="18"/>
      <c r="V294" s="18"/>
      <c r="W294" s="18"/>
      <c r="X294" s="18"/>
      <c r="Y294" s="18"/>
      <c r="Z294" s="18"/>
      <c r="AA294" s="18"/>
    </row>
    <row r="295" spans="1:27">
      <c r="A295" s="37" t="s">
        <v>174</v>
      </c>
      <c r="B295" s="18"/>
      <c r="C295" s="18"/>
      <c r="D295" s="18"/>
      <c r="E295" s="18"/>
      <c r="F295" s="89"/>
      <c r="G295" s="89"/>
      <c r="H295" s="89"/>
      <c r="I295" s="89"/>
      <c r="J295" s="147"/>
      <c r="K295" s="147"/>
      <c r="L295" s="89"/>
      <c r="M295" s="89"/>
      <c r="N295" s="89"/>
      <c r="O295" s="18"/>
      <c r="P295" s="9"/>
      <c r="Q295" s="1"/>
      <c r="R295" s="1"/>
      <c r="S295" s="89"/>
      <c r="T295" s="18"/>
      <c r="U295" s="18"/>
      <c r="V295" s="18"/>
      <c r="W295" s="18"/>
      <c r="X295" s="18"/>
      <c r="Y295" s="18"/>
      <c r="Z295" s="18"/>
      <c r="AA295" s="18"/>
    </row>
    <row r="296" spans="1:27">
      <c r="A296" s="37" t="s">
        <v>175</v>
      </c>
      <c r="B296" s="18"/>
      <c r="C296" s="18"/>
      <c r="D296" s="18"/>
      <c r="E296" s="18"/>
      <c r="F296" s="89"/>
      <c r="G296" s="89"/>
      <c r="H296" s="89"/>
      <c r="I296" s="89"/>
      <c r="J296" s="147"/>
      <c r="K296" s="147"/>
      <c r="L296" s="89"/>
      <c r="M296" s="89"/>
      <c r="N296" s="89"/>
      <c r="O296" s="18"/>
      <c r="P296" s="9"/>
      <c r="Q296" s="18"/>
      <c r="R296" s="18"/>
      <c r="S296" s="89"/>
      <c r="T296" s="18"/>
      <c r="U296" s="18"/>
      <c r="V296" s="18"/>
      <c r="W296" s="18"/>
      <c r="X296" s="18"/>
      <c r="Y296" s="18"/>
      <c r="Z296" s="18"/>
      <c r="AA296" s="18"/>
    </row>
    <row r="297" spans="1:27">
      <c r="A297" s="44" t="s">
        <v>176</v>
      </c>
      <c r="B297" s="18"/>
      <c r="C297" s="18"/>
      <c r="D297" s="18"/>
      <c r="E297" s="18"/>
      <c r="F297" s="89"/>
      <c r="G297" s="89"/>
      <c r="H297" s="89"/>
      <c r="I297" s="89"/>
      <c r="J297" s="147"/>
      <c r="K297" s="147"/>
      <c r="L297" s="89"/>
      <c r="M297" s="89"/>
      <c r="N297" s="89"/>
      <c r="O297" s="18"/>
      <c r="P297" s="9"/>
      <c r="Q297" s="18"/>
      <c r="R297" s="18"/>
      <c r="S297" s="89"/>
      <c r="T297" s="18"/>
      <c r="U297" s="18"/>
      <c r="V297" s="18"/>
      <c r="W297" s="18"/>
      <c r="X297" s="18"/>
      <c r="Y297" s="18"/>
      <c r="Z297" s="18"/>
      <c r="AA297" s="18"/>
    </row>
    <row r="298" spans="1:27">
      <c r="A298" s="44" t="s">
        <v>177</v>
      </c>
      <c r="B298" s="18"/>
      <c r="C298" s="18"/>
      <c r="D298" s="18"/>
      <c r="E298" s="18"/>
      <c r="F298" s="89"/>
      <c r="G298" s="89"/>
      <c r="H298" s="89"/>
      <c r="I298" s="89"/>
      <c r="J298" s="147"/>
      <c r="K298" s="147"/>
      <c r="L298" s="89"/>
      <c r="M298" s="89"/>
      <c r="N298" s="89"/>
      <c r="O298" s="18"/>
      <c r="P298" s="147"/>
      <c r="Q298" s="18"/>
      <c r="R298" s="18"/>
      <c r="S298" s="89"/>
      <c r="T298" s="18"/>
      <c r="U298" s="18"/>
      <c r="V298" s="18"/>
      <c r="W298" s="18"/>
      <c r="X298" s="18"/>
      <c r="Y298" s="18"/>
      <c r="Z298" s="18"/>
      <c r="AA298" s="18"/>
    </row>
    <row r="299" spans="1:27">
      <c r="A299" s="44" t="s">
        <v>178</v>
      </c>
      <c r="B299" s="18"/>
      <c r="C299" s="18"/>
      <c r="D299" s="18"/>
      <c r="E299" s="18"/>
      <c r="F299" s="89"/>
      <c r="G299" s="89"/>
      <c r="H299" s="89"/>
      <c r="I299" s="89"/>
      <c r="J299" s="147"/>
      <c r="K299" s="147"/>
      <c r="L299" s="89"/>
      <c r="M299" s="89"/>
      <c r="N299" s="89"/>
      <c r="O299" s="18"/>
      <c r="P299" s="147"/>
      <c r="Q299" s="18"/>
      <c r="R299" s="18"/>
      <c r="S299" s="89"/>
      <c r="T299" s="18"/>
      <c r="U299" s="18"/>
      <c r="V299" s="18"/>
      <c r="W299" s="18"/>
      <c r="X299" s="18"/>
      <c r="Y299" s="18"/>
      <c r="Z299" s="18"/>
      <c r="AA299" s="18"/>
    </row>
    <row r="300" spans="1:27">
      <c r="A300" s="44" t="s">
        <v>179</v>
      </c>
      <c r="B300" s="18"/>
      <c r="C300" s="18"/>
      <c r="D300" s="18"/>
      <c r="E300" s="18"/>
      <c r="F300" s="89"/>
      <c r="G300" s="89"/>
      <c r="H300" s="89"/>
      <c r="I300" s="89"/>
      <c r="J300" s="147"/>
      <c r="K300" s="147"/>
      <c r="L300" s="89"/>
      <c r="M300" s="89"/>
      <c r="N300" s="89"/>
      <c r="O300" s="18"/>
      <c r="P300" s="147"/>
      <c r="Q300" s="18"/>
      <c r="R300" s="18"/>
      <c r="S300" s="89"/>
      <c r="T300" s="18"/>
      <c r="U300" s="18"/>
      <c r="V300" s="18"/>
      <c r="W300" s="18"/>
      <c r="X300" s="18"/>
      <c r="Y300" s="18"/>
      <c r="Z300" s="18"/>
      <c r="AA300" s="18"/>
    </row>
    <row r="301" spans="1:27">
      <c r="A301" s="44" t="s">
        <v>180</v>
      </c>
      <c r="B301" s="18"/>
      <c r="C301" s="18"/>
      <c r="D301" s="18"/>
      <c r="E301" s="18"/>
      <c r="F301" s="89"/>
      <c r="G301" s="89"/>
      <c r="H301" s="89"/>
      <c r="I301" s="89"/>
      <c r="J301" s="147"/>
      <c r="K301" s="147"/>
      <c r="L301" s="89"/>
      <c r="M301" s="89"/>
      <c r="N301" s="89"/>
      <c r="O301" s="18"/>
      <c r="P301" s="147"/>
      <c r="Q301" s="18"/>
      <c r="R301" s="18"/>
      <c r="S301" s="89"/>
      <c r="T301" s="18"/>
      <c r="U301" s="18"/>
      <c r="V301" s="18"/>
      <c r="W301" s="18"/>
      <c r="X301" s="18"/>
      <c r="Y301" s="18"/>
      <c r="Z301" s="18"/>
      <c r="AA301" s="18"/>
    </row>
    <row r="302" spans="1:27">
      <c r="A302" s="44" t="s">
        <v>181</v>
      </c>
      <c r="B302" s="18"/>
      <c r="C302" s="18"/>
      <c r="D302" s="18"/>
      <c r="E302" s="18"/>
      <c r="F302" s="89"/>
      <c r="G302" s="89"/>
      <c r="H302" s="89"/>
      <c r="I302" s="89"/>
      <c r="J302" s="147"/>
      <c r="K302" s="147"/>
      <c r="L302" s="89"/>
      <c r="M302" s="89"/>
      <c r="N302" s="89"/>
      <c r="O302" s="18"/>
      <c r="P302" s="147"/>
      <c r="Q302" s="18"/>
      <c r="R302" s="18"/>
      <c r="S302" s="89"/>
      <c r="T302" s="18"/>
      <c r="U302" s="18"/>
      <c r="V302" s="18"/>
      <c r="W302" s="18"/>
      <c r="X302" s="18"/>
      <c r="Y302" s="18"/>
      <c r="Z302" s="18"/>
      <c r="AA302" s="18"/>
    </row>
    <row r="303" spans="1:27">
      <c r="A303" s="18"/>
      <c r="B303" s="18"/>
      <c r="C303" s="18"/>
      <c r="D303" s="18"/>
      <c r="E303" s="18"/>
      <c r="F303" s="89"/>
      <c r="G303" s="89"/>
      <c r="H303" s="89"/>
      <c r="I303" s="89"/>
      <c r="J303" s="147"/>
      <c r="K303" s="147"/>
      <c r="L303" s="89"/>
      <c r="M303" s="89"/>
      <c r="N303" s="89"/>
      <c r="O303" s="18"/>
      <c r="P303" s="147"/>
      <c r="Q303" s="18"/>
      <c r="R303" s="18"/>
      <c r="S303" s="89"/>
      <c r="T303" s="18"/>
      <c r="U303" s="18"/>
      <c r="V303" s="18"/>
      <c r="W303" s="18"/>
      <c r="X303" s="18"/>
      <c r="Y303" s="18"/>
      <c r="Z303" s="18"/>
      <c r="AA303" s="18"/>
    </row>
    <row r="304" spans="1:27">
      <c r="A304" s="18"/>
      <c r="B304" s="18"/>
      <c r="C304" s="18"/>
      <c r="D304" s="18"/>
      <c r="E304" s="18"/>
      <c r="F304" s="89"/>
      <c r="G304" s="89"/>
      <c r="H304" s="89"/>
      <c r="I304" s="89"/>
      <c r="J304" s="147"/>
      <c r="K304" s="147"/>
      <c r="L304" s="89"/>
      <c r="M304" s="89"/>
      <c r="N304" s="89"/>
      <c r="O304" s="18"/>
      <c r="P304" s="147"/>
      <c r="Q304" s="18"/>
      <c r="R304" s="18"/>
      <c r="S304" s="89"/>
      <c r="T304" s="18"/>
      <c r="U304" s="18"/>
      <c r="V304" s="18"/>
      <c r="W304" s="18"/>
      <c r="X304" s="18"/>
      <c r="Y304" s="18"/>
      <c r="Z304" s="18"/>
      <c r="AA304" s="18"/>
    </row>
    <row r="305" spans="1:27">
      <c r="A305" s="18"/>
      <c r="B305" s="18"/>
      <c r="C305" s="18"/>
      <c r="D305" s="18"/>
      <c r="E305" s="18"/>
      <c r="F305" s="89"/>
      <c r="G305" s="89"/>
      <c r="H305" s="89"/>
      <c r="I305" s="89"/>
      <c r="J305" s="147"/>
      <c r="K305" s="147"/>
      <c r="L305" s="89"/>
      <c r="M305" s="89"/>
      <c r="N305" s="89"/>
      <c r="O305" s="18"/>
      <c r="P305" s="147"/>
      <c r="Q305" s="18"/>
      <c r="R305" s="18"/>
      <c r="S305" s="89"/>
      <c r="T305" s="18"/>
      <c r="U305" s="18"/>
      <c r="V305" s="18"/>
      <c r="W305" s="18"/>
      <c r="X305" s="18"/>
      <c r="Y305" s="18"/>
      <c r="Z305" s="18"/>
      <c r="AA305" s="18"/>
    </row>
    <row r="306" spans="1:27">
      <c r="A306" s="18"/>
      <c r="B306" s="18"/>
      <c r="C306" s="18"/>
      <c r="D306" s="18"/>
      <c r="E306" s="18"/>
      <c r="F306" s="89"/>
      <c r="G306" s="89"/>
      <c r="H306" s="89"/>
      <c r="I306" s="89"/>
      <c r="J306" s="147"/>
      <c r="K306" s="147"/>
      <c r="L306" s="89"/>
      <c r="M306" s="89"/>
      <c r="N306" s="89"/>
      <c r="O306" s="18"/>
      <c r="P306" s="147"/>
      <c r="Q306" s="18"/>
      <c r="R306" s="18"/>
      <c r="S306" s="89"/>
      <c r="T306" s="18"/>
      <c r="U306" s="18"/>
      <c r="V306" s="18"/>
      <c r="W306" s="18"/>
      <c r="X306" s="18"/>
      <c r="Y306" s="18"/>
      <c r="Z306" s="18"/>
      <c r="AA306" s="18"/>
    </row>
    <row r="307" spans="1:27">
      <c r="A307" s="18"/>
      <c r="B307" s="18"/>
      <c r="C307" s="18"/>
      <c r="D307" s="18"/>
      <c r="E307" s="18"/>
      <c r="F307" s="89"/>
      <c r="G307" s="89"/>
      <c r="H307" s="89"/>
      <c r="I307" s="89"/>
      <c r="J307" s="147"/>
      <c r="K307" s="147"/>
      <c r="L307" s="89"/>
      <c r="M307" s="89"/>
      <c r="N307" s="89"/>
      <c r="O307" s="18"/>
      <c r="P307" s="147"/>
      <c r="Q307" s="18"/>
      <c r="R307" s="18"/>
      <c r="S307" s="89"/>
      <c r="T307" s="18"/>
      <c r="U307" s="18"/>
      <c r="V307" s="18"/>
      <c r="W307" s="18"/>
      <c r="X307" s="18"/>
      <c r="Y307" s="18"/>
      <c r="Z307" s="18"/>
      <c r="AA307" s="18"/>
    </row>
    <row r="308" spans="1:27">
      <c r="A308" s="18"/>
      <c r="B308" s="18"/>
      <c r="C308" s="18"/>
      <c r="D308" s="18"/>
      <c r="E308" s="18"/>
      <c r="F308" s="89"/>
      <c r="G308" s="89"/>
      <c r="H308" s="89"/>
      <c r="I308" s="89"/>
      <c r="J308" s="147"/>
      <c r="K308" s="147"/>
      <c r="L308" s="89"/>
      <c r="M308" s="89"/>
      <c r="N308" s="89"/>
      <c r="O308" s="18"/>
      <c r="P308" s="147"/>
      <c r="Q308" s="18"/>
      <c r="R308" s="18"/>
      <c r="S308" s="89"/>
      <c r="T308" s="18"/>
      <c r="U308" s="18"/>
      <c r="V308" s="18"/>
      <c r="W308" s="18"/>
      <c r="X308" s="18"/>
      <c r="Y308" s="18"/>
      <c r="Z308" s="18"/>
      <c r="AA308" s="18"/>
    </row>
    <row r="309" spans="1:27">
      <c r="A309" s="18"/>
      <c r="B309" s="18"/>
      <c r="C309" s="18"/>
      <c r="D309" s="18"/>
      <c r="E309" s="18"/>
      <c r="F309" s="89"/>
      <c r="G309" s="89"/>
      <c r="H309" s="89"/>
      <c r="I309" s="89"/>
      <c r="J309" s="147"/>
      <c r="K309" s="147"/>
      <c r="L309" s="89"/>
      <c r="M309" s="89"/>
      <c r="N309" s="89"/>
      <c r="O309" s="18"/>
      <c r="P309" s="147"/>
      <c r="Q309" s="18"/>
      <c r="R309" s="18"/>
      <c r="S309" s="89"/>
      <c r="T309" s="18"/>
      <c r="U309" s="18"/>
      <c r="V309" s="18"/>
      <c r="W309" s="18"/>
      <c r="X309" s="18"/>
      <c r="Y309" s="18"/>
      <c r="Z309" s="18"/>
      <c r="AA309" s="18"/>
    </row>
    <row r="310" spans="1:27">
      <c r="A310" s="18"/>
      <c r="B310" s="18"/>
      <c r="C310" s="18"/>
      <c r="D310" s="18"/>
      <c r="E310" s="18"/>
      <c r="F310" s="89"/>
      <c r="G310" s="89"/>
      <c r="H310" s="89"/>
      <c r="I310" s="89"/>
      <c r="J310" s="147"/>
      <c r="K310" s="147"/>
      <c r="L310" s="89"/>
      <c r="M310" s="89"/>
      <c r="N310" s="89"/>
      <c r="O310" s="18"/>
      <c r="P310" s="147"/>
      <c r="Q310" s="18"/>
      <c r="R310" s="18"/>
      <c r="S310" s="89"/>
      <c r="T310" s="18"/>
      <c r="U310" s="18"/>
      <c r="V310" s="18"/>
      <c r="W310" s="18"/>
      <c r="X310" s="18"/>
      <c r="Y310" s="18"/>
      <c r="Z310" s="18"/>
      <c r="AA310" s="18"/>
    </row>
    <row r="311" spans="1:27">
      <c r="A311" s="18"/>
      <c r="B311" s="18"/>
      <c r="C311" s="18"/>
      <c r="D311" s="18"/>
      <c r="J311" s="158"/>
      <c r="K311" s="158"/>
      <c r="L311" s="119"/>
      <c r="M311" s="148"/>
      <c r="N311" s="89"/>
      <c r="O311" s="18"/>
      <c r="P311" s="147"/>
      <c r="Q311" s="18"/>
      <c r="R311" s="18"/>
      <c r="S311" s="89"/>
      <c r="T311" s="18"/>
      <c r="U311" s="18"/>
      <c r="V311" s="18"/>
      <c r="W311" s="18"/>
      <c r="X311" s="18"/>
      <c r="Y311" s="18"/>
      <c r="Z311" s="18"/>
      <c r="AA311" s="18"/>
    </row>
    <row r="312" spans="1:27">
      <c r="A312" s="18"/>
      <c r="B312" s="18"/>
      <c r="C312" s="18"/>
      <c r="D312" s="18"/>
      <c r="J312" s="158"/>
      <c r="K312" s="158"/>
      <c r="L312" s="119"/>
      <c r="M312" s="148"/>
      <c r="N312" s="89"/>
      <c r="O312" s="18"/>
      <c r="P312" s="147"/>
      <c r="Q312" s="18"/>
      <c r="R312" s="18"/>
      <c r="S312" s="89"/>
      <c r="T312" s="18"/>
      <c r="U312" s="18"/>
      <c r="V312" s="18"/>
      <c r="W312" s="18"/>
      <c r="X312" s="18"/>
      <c r="Y312" s="18"/>
      <c r="Z312" s="18"/>
      <c r="AA312" s="18"/>
    </row>
    <row r="313" spans="1:27">
      <c r="A313" s="18"/>
      <c r="B313" s="18"/>
      <c r="C313" s="18"/>
      <c r="D313" s="18"/>
      <c r="J313" s="158"/>
      <c r="K313" s="158"/>
      <c r="L313" s="119"/>
      <c r="N313" s="89"/>
      <c r="O313" s="18"/>
      <c r="P313" s="147"/>
      <c r="Q313" s="18"/>
      <c r="R313" s="18"/>
      <c r="S313" s="89"/>
      <c r="T313" s="18"/>
      <c r="U313" s="18"/>
      <c r="V313" s="18"/>
      <c r="W313" s="18"/>
      <c r="X313" s="18"/>
      <c r="Y313" s="18"/>
      <c r="Z313" s="18"/>
      <c r="AA313" s="18"/>
    </row>
    <row r="314" spans="1:27">
      <c r="A314" s="18"/>
      <c r="B314" s="18"/>
      <c r="C314" s="18"/>
      <c r="D314" s="18"/>
      <c r="J314" s="158"/>
      <c r="K314" s="158"/>
      <c r="L314" s="119"/>
      <c r="N314" s="89"/>
      <c r="O314" s="18"/>
      <c r="P314" s="147"/>
      <c r="Q314" s="18"/>
      <c r="R314" s="18"/>
      <c r="S314" s="89"/>
      <c r="T314" s="18"/>
      <c r="U314" s="18"/>
      <c r="V314" s="18"/>
      <c r="W314" s="18"/>
      <c r="X314" s="18"/>
      <c r="Y314" s="18"/>
      <c r="Z314" s="18"/>
      <c r="AA314" s="18"/>
    </row>
    <row r="315" spans="1:27">
      <c r="A315" s="18"/>
      <c r="B315" s="18"/>
      <c r="C315" s="18"/>
      <c r="D315" s="18"/>
      <c r="J315" s="158"/>
      <c r="K315" s="158"/>
      <c r="L315" s="119"/>
      <c r="M315" s="148"/>
      <c r="N315" s="89"/>
      <c r="O315" s="18"/>
      <c r="P315" s="147"/>
      <c r="Q315" s="18"/>
      <c r="R315" s="18"/>
      <c r="S315" s="89"/>
      <c r="T315" s="18"/>
      <c r="U315" s="18"/>
      <c r="V315" s="18"/>
      <c r="W315" s="18"/>
      <c r="X315" s="18"/>
      <c r="Y315" s="18"/>
      <c r="Z315" s="18"/>
      <c r="AA315" s="18"/>
    </row>
    <row r="316" spans="1:27">
      <c r="A316" s="18"/>
      <c r="B316" s="18"/>
      <c r="C316" s="18"/>
      <c r="D316" s="18"/>
      <c r="E316" s="18"/>
      <c r="F316" s="89"/>
      <c r="G316" s="89"/>
      <c r="H316" s="89"/>
      <c r="I316" s="89"/>
      <c r="J316" s="147"/>
      <c r="K316" s="147"/>
      <c r="L316" s="89"/>
      <c r="M316" s="89"/>
      <c r="N316" s="89"/>
      <c r="O316" s="18"/>
      <c r="P316" s="147"/>
      <c r="Q316" s="18"/>
      <c r="R316" s="18"/>
      <c r="S316" s="89"/>
      <c r="T316" s="18"/>
      <c r="U316" s="18"/>
      <c r="V316" s="18"/>
      <c r="W316" s="18"/>
      <c r="X316" s="18"/>
      <c r="Y316" s="18"/>
      <c r="Z316" s="18"/>
      <c r="AA316" s="18"/>
    </row>
    <row r="317" spans="1:27">
      <c r="A317" s="18"/>
      <c r="B317" s="18"/>
      <c r="C317" s="18"/>
      <c r="D317" s="18"/>
      <c r="E317" s="18"/>
      <c r="F317" s="89"/>
      <c r="G317" s="89"/>
      <c r="H317" s="89"/>
      <c r="I317" s="89"/>
      <c r="J317" s="147"/>
      <c r="K317" s="147"/>
      <c r="L317" s="89"/>
      <c r="M317" s="89"/>
      <c r="N317" s="89"/>
      <c r="O317" s="18"/>
      <c r="P317" s="147"/>
      <c r="Q317" s="18"/>
      <c r="R317" s="18"/>
      <c r="S317" s="89"/>
      <c r="T317" s="18"/>
      <c r="U317" s="18"/>
      <c r="V317" s="18"/>
      <c r="W317" s="18"/>
      <c r="X317" s="18"/>
      <c r="Y317" s="18"/>
      <c r="Z317" s="18"/>
      <c r="AA317" s="18"/>
    </row>
    <row r="318" spans="1:27">
      <c r="A318" s="18"/>
      <c r="B318" s="18"/>
      <c r="C318" s="18"/>
      <c r="D318" s="18"/>
      <c r="E318" s="18"/>
      <c r="F318" s="89"/>
      <c r="G318" s="89"/>
      <c r="H318" s="89"/>
      <c r="I318" s="89"/>
      <c r="J318" s="147"/>
      <c r="K318" s="147"/>
      <c r="L318" s="89"/>
      <c r="M318" s="89"/>
      <c r="N318" s="89"/>
      <c r="O318" s="18"/>
      <c r="P318" s="147"/>
      <c r="Q318" s="18"/>
      <c r="R318" s="18"/>
      <c r="S318" s="89"/>
      <c r="T318" s="18"/>
      <c r="U318" s="18"/>
      <c r="V318" s="18"/>
      <c r="W318" s="18"/>
      <c r="X318" s="18"/>
      <c r="Y318" s="18"/>
      <c r="Z318" s="18"/>
      <c r="AA318" s="18"/>
    </row>
    <row r="319" spans="1:27">
      <c r="A319" s="18"/>
      <c r="B319" s="18"/>
      <c r="C319" s="18"/>
      <c r="D319" s="18"/>
      <c r="E319" s="18"/>
      <c r="F319" s="89"/>
      <c r="G319" s="89"/>
      <c r="H319" s="89"/>
      <c r="I319" s="89"/>
      <c r="J319" s="147"/>
      <c r="K319" s="147"/>
      <c r="L319" s="89"/>
      <c r="M319" s="89"/>
      <c r="N319" s="89"/>
      <c r="O319" s="18"/>
      <c r="P319" s="147"/>
      <c r="Q319" s="18"/>
      <c r="R319" s="18"/>
      <c r="S319" s="89"/>
      <c r="T319" s="18"/>
      <c r="U319" s="18"/>
      <c r="V319" s="18"/>
      <c r="W319" s="18"/>
      <c r="X319" s="18"/>
      <c r="Y319" s="18"/>
      <c r="Z319" s="18"/>
      <c r="AA319" s="18"/>
    </row>
    <row r="320" spans="1:27">
      <c r="A320" s="18"/>
      <c r="B320" s="18"/>
      <c r="C320" s="18"/>
      <c r="D320" s="18"/>
      <c r="E320" s="18"/>
      <c r="F320" s="89"/>
      <c r="G320" s="89"/>
      <c r="H320" s="89"/>
      <c r="I320" s="89"/>
      <c r="J320" s="147"/>
      <c r="K320" s="147"/>
      <c r="L320" s="89"/>
      <c r="M320" s="89"/>
      <c r="N320" s="89"/>
      <c r="O320" s="18"/>
      <c r="P320" s="147"/>
      <c r="Q320" s="18"/>
      <c r="R320" s="18"/>
      <c r="S320" s="89"/>
      <c r="T320" s="18"/>
      <c r="U320" s="18"/>
      <c r="V320" s="18"/>
      <c r="W320" s="18"/>
      <c r="X320" s="18"/>
      <c r="Y320" s="18"/>
      <c r="Z320" s="18"/>
      <c r="AA320" s="18"/>
    </row>
    <row r="321" spans="1:27">
      <c r="A321" s="18"/>
      <c r="B321" s="18"/>
      <c r="C321" s="18"/>
      <c r="D321" s="18"/>
      <c r="E321" s="18"/>
      <c r="F321" s="89"/>
      <c r="G321" s="89"/>
      <c r="H321" s="89"/>
      <c r="I321" s="89"/>
      <c r="J321" s="147"/>
      <c r="K321" s="147"/>
      <c r="L321" s="89"/>
      <c r="M321" s="89"/>
      <c r="N321" s="89"/>
      <c r="O321" s="18"/>
      <c r="P321" s="147"/>
      <c r="Q321" s="18"/>
      <c r="R321" s="18"/>
      <c r="S321" s="89"/>
      <c r="T321" s="18"/>
      <c r="U321" s="18"/>
      <c r="V321" s="18"/>
      <c r="W321" s="18"/>
      <c r="X321" s="18"/>
      <c r="Y321" s="18"/>
      <c r="Z321" s="18"/>
      <c r="AA321" s="18"/>
    </row>
    <row r="322" spans="1:27">
      <c r="A322" s="18"/>
      <c r="B322" s="18"/>
      <c r="C322" s="18"/>
      <c r="D322" s="18"/>
      <c r="E322" s="18"/>
      <c r="F322" s="89"/>
      <c r="G322" s="89"/>
      <c r="H322" s="89"/>
      <c r="I322" s="89"/>
      <c r="J322" s="147"/>
      <c r="K322" s="147"/>
      <c r="L322" s="89"/>
      <c r="M322" s="89"/>
      <c r="N322" s="89"/>
      <c r="O322" s="18"/>
      <c r="P322" s="147"/>
      <c r="Q322" s="18"/>
      <c r="R322" s="18"/>
      <c r="S322" s="89"/>
      <c r="T322" s="18"/>
      <c r="U322" s="18"/>
      <c r="V322" s="18"/>
      <c r="W322" s="18"/>
      <c r="X322" s="18"/>
      <c r="Y322" s="18"/>
      <c r="Z322" s="18"/>
      <c r="AA322" s="18"/>
    </row>
    <row r="323" spans="1:27">
      <c r="A323" s="18"/>
      <c r="B323" s="18"/>
      <c r="C323" s="18"/>
      <c r="D323" s="18"/>
      <c r="E323" s="18"/>
      <c r="F323" s="89"/>
      <c r="G323" s="89"/>
      <c r="H323" s="89"/>
      <c r="I323" s="89"/>
      <c r="J323" s="147"/>
      <c r="K323" s="147"/>
      <c r="L323" s="89"/>
      <c r="M323" s="89"/>
      <c r="N323" s="89"/>
      <c r="O323" s="18"/>
      <c r="P323" s="147"/>
      <c r="Q323" s="18"/>
      <c r="R323" s="18"/>
      <c r="S323" s="89"/>
      <c r="T323" s="18"/>
      <c r="U323" s="18"/>
      <c r="V323" s="18"/>
      <c r="W323" s="18"/>
      <c r="X323" s="18"/>
      <c r="Y323" s="18"/>
      <c r="Z323" s="18"/>
      <c r="AA323" s="18"/>
    </row>
    <row r="324" spans="1:27">
      <c r="A324" s="18"/>
      <c r="B324" s="18"/>
      <c r="C324" s="18"/>
      <c r="D324" s="18"/>
      <c r="E324" s="18"/>
      <c r="F324" s="89"/>
      <c r="G324" s="89"/>
      <c r="H324" s="89"/>
      <c r="I324" s="89"/>
      <c r="J324" s="147"/>
      <c r="K324" s="147"/>
      <c r="L324" s="89"/>
      <c r="M324" s="89"/>
      <c r="N324" s="89"/>
      <c r="O324" s="18"/>
      <c r="P324" s="147"/>
      <c r="Q324" s="18"/>
      <c r="R324" s="18"/>
      <c r="S324" s="89"/>
      <c r="T324" s="18"/>
      <c r="U324" s="18"/>
      <c r="V324" s="18"/>
      <c r="W324" s="18"/>
      <c r="X324" s="18"/>
      <c r="Y324" s="18"/>
      <c r="Z324" s="18"/>
      <c r="AA324" s="18"/>
    </row>
    <row r="325" spans="1:27">
      <c r="A325" s="18"/>
      <c r="B325" s="18"/>
      <c r="C325" s="18"/>
      <c r="D325" s="18"/>
      <c r="E325" s="18"/>
      <c r="F325" s="89"/>
      <c r="G325" s="89"/>
      <c r="H325" s="89"/>
      <c r="I325" s="89"/>
      <c r="J325" s="147"/>
      <c r="K325" s="147"/>
      <c r="L325" s="89"/>
      <c r="M325" s="89"/>
      <c r="N325" s="89"/>
      <c r="O325" s="18"/>
      <c r="P325" s="147"/>
      <c r="Q325" s="18"/>
      <c r="R325" s="18"/>
      <c r="S325" s="89"/>
      <c r="T325" s="18"/>
      <c r="U325" s="18"/>
      <c r="V325" s="18"/>
      <c r="W325" s="18"/>
      <c r="X325" s="18"/>
      <c r="Y325" s="18"/>
      <c r="Z325" s="18"/>
      <c r="AA325" s="18"/>
    </row>
    <row r="326" spans="1:27">
      <c r="A326" s="18"/>
      <c r="B326" s="18"/>
      <c r="C326" s="18"/>
      <c r="D326" s="18"/>
      <c r="E326" s="18"/>
      <c r="F326" s="89"/>
      <c r="G326" s="89"/>
      <c r="H326" s="89"/>
      <c r="I326" s="89"/>
      <c r="J326" s="147"/>
      <c r="K326" s="147"/>
      <c r="L326" s="89"/>
      <c r="M326" s="89"/>
      <c r="N326" s="89"/>
      <c r="O326" s="18"/>
      <c r="P326" s="147"/>
      <c r="Q326" s="18"/>
      <c r="R326" s="18"/>
      <c r="S326" s="89"/>
      <c r="T326" s="18"/>
      <c r="U326" s="18"/>
      <c r="V326" s="18"/>
      <c r="W326" s="18"/>
      <c r="X326" s="18"/>
      <c r="Y326" s="18"/>
      <c r="Z326" s="18"/>
      <c r="AA326" s="18"/>
    </row>
    <row r="327" spans="1:27">
      <c r="A327" s="18"/>
      <c r="B327" s="18"/>
      <c r="C327" s="18"/>
      <c r="D327" s="18"/>
      <c r="E327" s="18"/>
      <c r="F327" s="89"/>
      <c r="G327" s="89"/>
      <c r="H327" s="89"/>
      <c r="I327" s="89"/>
      <c r="J327" s="147"/>
      <c r="K327" s="147"/>
      <c r="L327" s="89"/>
      <c r="M327" s="89"/>
      <c r="N327" s="89"/>
      <c r="O327" s="18"/>
      <c r="P327" s="147"/>
      <c r="Q327" s="18"/>
      <c r="R327" s="18"/>
      <c r="S327" s="89"/>
      <c r="T327" s="18"/>
      <c r="U327" s="18"/>
      <c r="V327" s="18"/>
      <c r="W327" s="18"/>
      <c r="X327" s="18"/>
      <c r="Y327" s="18"/>
      <c r="Z327" s="18"/>
      <c r="AA327" s="18"/>
    </row>
    <row r="328" spans="1:27">
      <c r="A328" s="18"/>
      <c r="B328" s="18"/>
      <c r="C328" s="18"/>
      <c r="D328" s="18"/>
      <c r="E328" s="18"/>
      <c r="F328" s="89"/>
      <c r="G328" s="89"/>
      <c r="H328" s="89"/>
      <c r="I328" s="89"/>
      <c r="J328" s="147"/>
      <c r="K328" s="147"/>
      <c r="L328" s="89"/>
      <c r="M328" s="89"/>
      <c r="N328" s="89"/>
      <c r="O328" s="18"/>
      <c r="P328" s="147"/>
      <c r="Q328" s="18"/>
      <c r="R328" s="18"/>
      <c r="S328" s="89"/>
      <c r="T328" s="18"/>
      <c r="U328" s="18"/>
      <c r="V328" s="18"/>
      <c r="W328" s="18"/>
      <c r="X328" s="18"/>
      <c r="Y328" s="18"/>
      <c r="Z328" s="18"/>
      <c r="AA328" s="18"/>
    </row>
    <row r="329" spans="1:27">
      <c r="A329" s="18"/>
      <c r="B329" s="18"/>
      <c r="C329" s="18"/>
      <c r="D329" s="18"/>
      <c r="E329" s="18"/>
      <c r="F329" s="89"/>
      <c r="G329" s="89"/>
      <c r="H329" s="89"/>
      <c r="I329" s="89"/>
      <c r="J329" s="147"/>
      <c r="K329" s="147"/>
      <c r="L329" s="89"/>
      <c r="M329" s="89"/>
      <c r="N329" s="89"/>
      <c r="O329" s="18"/>
      <c r="P329" s="147"/>
      <c r="Q329" s="18"/>
      <c r="R329" s="18"/>
      <c r="S329" s="89"/>
      <c r="T329" s="18"/>
      <c r="U329" s="18"/>
      <c r="V329" s="18"/>
      <c r="W329" s="18"/>
      <c r="X329" s="18"/>
      <c r="Y329" s="18"/>
      <c r="Z329" s="18"/>
      <c r="AA329" s="18"/>
    </row>
    <row r="330" spans="1:27">
      <c r="A330" s="18"/>
      <c r="B330" s="18"/>
      <c r="C330" s="18"/>
      <c r="D330" s="18"/>
      <c r="E330" s="18"/>
      <c r="F330" s="89"/>
      <c r="G330" s="89"/>
      <c r="H330" s="89"/>
      <c r="I330" s="89"/>
      <c r="J330" s="147"/>
      <c r="K330" s="147"/>
      <c r="L330" s="89"/>
      <c r="M330" s="89"/>
      <c r="N330" s="89"/>
      <c r="O330" s="18"/>
      <c r="P330" s="147"/>
      <c r="Q330" s="18"/>
      <c r="R330" s="18"/>
      <c r="S330" s="89"/>
      <c r="T330" s="18"/>
      <c r="U330" s="18"/>
      <c r="V330" s="18"/>
      <c r="W330" s="18"/>
      <c r="X330" s="18"/>
      <c r="Y330" s="18"/>
      <c r="Z330" s="18"/>
      <c r="AA330" s="18"/>
    </row>
    <row r="331" spans="1:27">
      <c r="A331" s="18"/>
      <c r="B331" s="18"/>
      <c r="C331" s="18"/>
      <c r="D331" s="18"/>
      <c r="E331" s="18"/>
      <c r="F331" s="89"/>
      <c r="G331" s="89"/>
      <c r="H331" s="89"/>
      <c r="I331" s="89"/>
      <c r="J331" s="147"/>
      <c r="K331" s="147"/>
      <c r="L331" s="89"/>
      <c r="M331" s="89"/>
      <c r="N331" s="89"/>
      <c r="O331" s="18"/>
      <c r="P331" s="147"/>
      <c r="Q331" s="18"/>
      <c r="R331" s="18"/>
      <c r="S331" s="89"/>
      <c r="T331" s="18"/>
      <c r="U331" s="18"/>
      <c r="V331" s="18"/>
      <c r="W331" s="18"/>
      <c r="X331" s="18"/>
      <c r="Y331" s="18"/>
      <c r="Z331" s="18"/>
      <c r="AA331" s="18"/>
    </row>
    <row r="332" spans="1:27">
      <c r="A332" s="18"/>
      <c r="B332" s="18"/>
      <c r="C332" s="18"/>
      <c r="D332" s="18"/>
      <c r="E332" s="18"/>
      <c r="F332" s="89"/>
      <c r="G332" s="89"/>
      <c r="H332" s="89"/>
      <c r="I332" s="89"/>
      <c r="J332" s="147"/>
      <c r="K332" s="147"/>
      <c r="L332" s="89"/>
      <c r="M332" s="89"/>
      <c r="N332" s="89"/>
      <c r="O332" s="18"/>
      <c r="P332" s="147"/>
      <c r="Q332" s="18"/>
      <c r="R332" s="18"/>
      <c r="S332" s="89"/>
      <c r="T332" s="18"/>
      <c r="U332" s="18"/>
      <c r="V332" s="18"/>
      <c r="W332" s="18"/>
      <c r="X332" s="18"/>
      <c r="Y332" s="18"/>
      <c r="Z332" s="18"/>
      <c r="AA332" s="18"/>
    </row>
    <row r="333" spans="1:27">
      <c r="A333" s="18"/>
      <c r="B333" s="18"/>
      <c r="C333" s="18"/>
      <c r="D333" s="18"/>
      <c r="E333" s="18"/>
      <c r="F333" s="89"/>
      <c r="G333" s="89"/>
      <c r="H333" s="89"/>
      <c r="I333" s="89"/>
      <c r="J333" s="147"/>
      <c r="K333" s="147"/>
      <c r="L333" s="89"/>
      <c r="M333" s="89"/>
      <c r="N333" s="89"/>
      <c r="O333" s="18"/>
      <c r="P333" s="147"/>
      <c r="Q333" s="18"/>
      <c r="R333" s="18"/>
      <c r="S333" s="89"/>
      <c r="T333" s="18"/>
      <c r="U333" s="18"/>
      <c r="V333" s="18"/>
      <c r="W333" s="18"/>
      <c r="X333" s="18"/>
      <c r="Y333" s="18"/>
      <c r="Z333" s="18"/>
      <c r="AA333" s="18"/>
    </row>
    <row r="334" spans="1:27">
      <c r="A334" s="18"/>
      <c r="B334" s="18"/>
      <c r="C334" s="18"/>
      <c r="D334" s="18"/>
      <c r="E334" s="18"/>
      <c r="F334" s="89"/>
      <c r="G334" s="89"/>
      <c r="H334" s="89"/>
      <c r="I334" s="89"/>
      <c r="J334" s="147"/>
      <c r="K334" s="147"/>
      <c r="L334" s="89"/>
      <c r="M334" s="89"/>
      <c r="N334" s="89"/>
      <c r="O334" s="18"/>
      <c r="P334" s="147"/>
      <c r="Q334" s="18"/>
      <c r="R334" s="18"/>
      <c r="S334" s="89"/>
      <c r="T334" s="18"/>
      <c r="U334" s="18"/>
      <c r="V334" s="18"/>
      <c r="W334" s="18"/>
      <c r="X334" s="18"/>
      <c r="Y334" s="18"/>
      <c r="Z334" s="18"/>
      <c r="AA334" s="18"/>
    </row>
    <row r="335" spans="1:27">
      <c r="A335" s="18"/>
      <c r="B335" s="18"/>
      <c r="C335" s="18"/>
      <c r="D335" s="18"/>
      <c r="E335" s="18"/>
      <c r="F335" s="89"/>
      <c r="G335" s="89"/>
      <c r="H335" s="89"/>
      <c r="I335" s="89"/>
      <c r="J335" s="147"/>
      <c r="K335" s="147"/>
      <c r="L335" s="89"/>
      <c r="M335" s="89"/>
      <c r="N335" s="89"/>
      <c r="O335" s="18"/>
      <c r="P335" s="147"/>
      <c r="Q335" s="18"/>
      <c r="R335" s="18"/>
      <c r="S335" s="89"/>
      <c r="T335" s="18"/>
      <c r="U335" s="18"/>
      <c r="V335" s="18"/>
      <c r="W335" s="18"/>
      <c r="X335" s="18"/>
      <c r="Y335" s="18"/>
      <c r="Z335" s="18"/>
      <c r="AA335" s="18"/>
    </row>
    <row r="336" spans="1:27">
      <c r="A336" s="18"/>
      <c r="B336" s="18"/>
      <c r="C336" s="18"/>
      <c r="D336" s="18"/>
      <c r="E336" s="18"/>
      <c r="F336" s="89"/>
      <c r="G336" s="89"/>
      <c r="H336" s="89"/>
      <c r="I336" s="89"/>
      <c r="J336" s="147"/>
      <c r="K336" s="147"/>
      <c r="L336" s="89"/>
      <c r="M336" s="89"/>
      <c r="N336" s="89"/>
      <c r="O336" s="18"/>
      <c r="P336" s="147"/>
      <c r="Q336" s="18"/>
      <c r="R336" s="18"/>
      <c r="S336" s="89"/>
      <c r="T336" s="18"/>
      <c r="U336" s="18"/>
      <c r="V336" s="18"/>
      <c r="W336" s="18"/>
      <c r="X336" s="18"/>
      <c r="Y336" s="18"/>
      <c r="Z336" s="18"/>
      <c r="AA336" s="18"/>
    </row>
    <row r="337" spans="1:27">
      <c r="A337" s="18"/>
      <c r="B337" s="18"/>
      <c r="C337" s="18"/>
      <c r="D337" s="18"/>
      <c r="E337" s="18"/>
      <c r="F337" s="89"/>
      <c r="G337" s="89"/>
      <c r="H337" s="89"/>
      <c r="I337" s="89"/>
      <c r="J337" s="147"/>
      <c r="K337" s="147"/>
      <c r="L337" s="89"/>
      <c r="M337" s="89"/>
      <c r="N337" s="89"/>
      <c r="O337" s="18"/>
      <c r="P337" s="147"/>
      <c r="Q337" s="18"/>
      <c r="R337" s="18"/>
      <c r="S337" s="89"/>
      <c r="T337" s="18"/>
      <c r="U337" s="18"/>
      <c r="V337" s="18"/>
      <c r="W337" s="18"/>
      <c r="X337" s="18"/>
      <c r="Y337" s="18"/>
      <c r="Z337" s="18"/>
      <c r="AA337" s="18"/>
    </row>
    <row r="338" spans="1:27">
      <c r="A338" s="18"/>
      <c r="B338" s="18"/>
      <c r="C338" s="18"/>
      <c r="D338" s="18"/>
      <c r="E338" s="18"/>
      <c r="F338" s="89"/>
      <c r="G338" s="89"/>
      <c r="H338" s="89"/>
      <c r="I338" s="89"/>
      <c r="J338" s="147"/>
      <c r="K338" s="147"/>
      <c r="L338" s="89"/>
      <c r="M338" s="89"/>
      <c r="N338" s="89"/>
      <c r="O338" s="18"/>
      <c r="P338" s="147"/>
      <c r="Q338" s="18"/>
      <c r="R338" s="18"/>
      <c r="S338" s="89"/>
      <c r="T338" s="18"/>
      <c r="U338" s="18"/>
      <c r="V338" s="18"/>
      <c r="W338" s="18"/>
      <c r="X338" s="18"/>
      <c r="Y338" s="18"/>
      <c r="Z338" s="18"/>
      <c r="AA338" s="18"/>
    </row>
    <row r="339" spans="1:27">
      <c r="A339" s="18"/>
      <c r="B339" s="18"/>
      <c r="C339" s="18"/>
      <c r="D339" s="18"/>
      <c r="E339" s="18"/>
      <c r="F339" s="89"/>
      <c r="G339" s="89"/>
      <c r="H339" s="89"/>
      <c r="I339" s="89"/>
      <c r="J339" s="147"/>
      <c r="K339" s="147"/>
      <c r="L339" s="89"/>
      <c r="M339" s="89"/>
      <c r="N339" s="89"/>
      <c r="O339" s="18"/>
      <c r="P339" s="147"/>
      <c r="Q339" s="18"/>
      <c r="R339" s="18"/>
      <c r="S339" s="89"/>
      <c r="T339" s="18"/>
      <c r="U339" s="18"/>
      <c r="V339" s="18"/>
      <c r="W339" s="18"/>
      <c r="X339" s="18"/>
      <c r="Y339" s="18"/>
      <c r="Z339" s="18"/>
      <c r="AA339" s="18"/>
    </row>
    <row r="340" spans="1:27">
      <c r="A340" s="18"/>
      <c r="B340" s="18"/>
      <c r="C340" s="18"/>
      <c r="D340" s="18"/>
      <c r="E340" s="18"/>
      <c r="F340" s="89"/>
      <c r="G340" s="89"/>
      <c r="H340" s="89"/>
      <c r="I340" s="89"/>
      <c r="J340" s="147"/>
      <c r="K340" s="147"/>
      <c r="L340" s="89"/>
      <c r="M340" s="89"/>
      <c r="N340" s="89"/>
      <c r="O340" s="18"/>
      <c r="P340" s="147"/>
      <c r="Q340" s="18"/>
      <c r="R340" s="18"/>
      <c r="S340" s="89"/>
      <c r="T340" s="18"/>
      <c r="U340" s="18"/>
      <c r="V340" s="18"/>
      <c r="W340" s="18"/>
      <c r="X340" s="18"/>
      <c r="Y340" s="18"/>
      <c r="Z340" s="18"/>
      <c r="AA340" s="18"/>
    </row>
    <row r="341" spans="1:27">
      <c r="A341" s="18"/>
      <c r="B341" s="18"/>
      <c r="C341" s="18"/>
      <c r="D341" s="18"/>
      <c r="E341" s="18"/>
      <c r="F341" s="89"/>
      <c r="G341" s="89"/>
      <c r="H341" s="89"/>
      <c r="I341" s="89"/>
      <c r="J341" s="147"/>
      <c r="K341" s="147"/>
      <c r="L341" s="89"/>
      <c r="M341" s="89"/>
      <c r="N341" s="89"/>
      <c r="O341" s="18"/>
      <c r="P341" s="147"/>
      <c r="Q341" s="18"/>
      <c r="R341" s="18"/>
      <c r="S341" s="89"/>
      <c r="T341" s="18"/>
      <c r="U341" s="18"/>
      <c r="V341" s="18"/>
      <c r="W341" s="18"/>
      <c r="X341" s="18"/>
      <c r="Y341" s="18"/>
      <c r="Z341" s="18"/>
      <c r="AA341" s="18"/>
    </row>
    <row r="342" spans="1:27">
      <c r="A342" s="18"/>
      <c r="B342" s="18"/>
      <c r="C342" s="18"/>
      <c r="D342" s="18"/>
      <c r="E342" s="18"/>
      <c r="F342" s="89"/>
      <c r="G342" s="89"/>
      <c r="H342" s="89"/>
      <c r="I342" s="89"/>
      <c r="J342" s="147"/>
      <c r="K342" s="147"/>
      <c r="L342" s="89"/>
      <c r="M342" s="89"/>
      <c r="N342" s="89"/>
      <c r="O342" s="18"/>
      <c r="P342" s="147"/>
      <c r="Q342" s="18"/>
      <c r="R342" s="18"/>
      <c r="S342" s="89"/>
      <c r="T342" s="18"/>
      <c r="U342" s="18"/>
      <c r="V342" s="18"/>
      <c r="W342" s="18"/>
      <c r="X342" s="18"/>
      <c r="Y342" s="18"/>
      <c r="Z342" s="18"/>
      <c r="AA342" s="18"/>
    </row>
    <row r="343" spans="1:27">
      <c r="A343" s="18"/>
      <c r="B343" s="18"/>
      <c r="C343" s="18"/>
      <c r="D343" s="18"/>
      <c r="E343" s="18"/>
      <c r="F343" s="89"/>
      <c r="G343" s="89"/>
      <c r="H343" s="89"/>
      <c r="I343" s="89"/>
      <c r="J343" s="147"/>
      <c r="K343" s="147"/>
      <c r="L343" s="89"/>
      <c r="M343" s="89"/>
      <c r="N343" s="89"/>
      <c r="O343" s="18"/>
      <c r="P343" s="147"/>
      <c r="Q343" s="18"/>
      <c r="R343" s="18"/>
      <c r="S343" s="89"/>
      <c r="T343" s="18"/>
      <c r="U343" s="18"/>
      <c r="V343" s="18"/>
      <c r="W343" s="18"/>
      <c r="X343" s="18"/>
      <c r="Y343" s="18"/>
      <c r="Z343" s="18"/>
      <c r="AA343" s="18"/>
    </row>
    <row r="344" spans="1:27">
      <c r="A344" s="18"/>
      <c r="B344" s="18"/>
      <c r="C344" s="18"/>
      <c r="D344" s="18"/>
      <c r="E344" s="18"/>
      <c r="F344" s="89"/>
      <c r="G344" s="89"/>
      <c r="H344" s="89"/>
      <c r="I344" s="89"/>
      <c r="J344" s="147"/>
      <c r="K344" s="147"/>
      <c r="L344" s="89"/>
      <c r="M344" s="89"/>
      <c r="N344" s="89"/>
      <c r="O344" s="18"/>
      <c r="P344" s="147"/>
      <c r="Q344" s="18"/>
      <c r="R344" s="18"/>
      <c r="S344" s="89"/>
      <c r="T344" s="18"/>
      <c r="U344" s="18"/>
      <c r="V344" s="18"/>
      <c r="W344" s="18"/>
      <c r="X344" s="18"/>
      <c r="Y344" s="18"/>
      <c r="Z344" s="18"/>
      <c r="AA344" s="18"/>
    </row>
    <row r="345" spans="1:27">
      <c r="A345" s="18"/>
      <c r="B345" s="18"/>
      <c r="C345" s="18"/>
      <c r="D345" s="18"/>
      <c r="E345" s="18"/>
      <c r="F345" s="89"/>
      <c r="G345" s="89"/>
      <c r="H345" s="89"/>
      <c r="I345" s="89"/>
      <c r="J345" s="147"/>
      <c r="K345" s="147"/>
      <c r="L345" s="89"/>
      <c r="M345" s="89"/>
      <c r="N345" s="89"/>
      <c r="O345" s="18"/>
      <c r="P345" s="147"/>
      <c r="Q345" s="18"/>
      <c r="R345" s="18"/>
      <c r="S345" s="89"/>
      <c r="T345" s="18"/>
      <c r="U345" s="18"/>
      <c r="V345" s="18"/>
      <c r="W345" s="18"/>
      <c r="X345" s="18"/>
      <c r="Y345" s="18"/>
      <c r="Z345" s="18"/>
      <c r="AA345" s="18"/>
    </row>
    <row r="346" spans="1:27">
      <c r="A346" s="18"/>
      <c r="B346" s="18"/>
      <c r="C346" s="18"/>
      <c r="D346" s="18"/>
      <c r="E346" s="18"/>
      <c r="F346" s="89"/>
      <c r="G346" s="89"/>
      <c r="H346" s="89"/>
      <c r="I346" s="89"/>
      <c r="J346" s="147"/>
      <c r="K346" s="147"/>
      <c r="L346" s="89"/>
      <c r="M346" s="89"/>
      <c r="N346" s="89"/>
      <c r="O346" s="18"/>
      <c r="P346" s="147"/>
      <c r="Q346" s="18"/>
      <c r="R346" s="18"/>
      <c r="S346" s="89"/>
      <c r="T346" s="18"/>
      <c r="U346" s="18"/>
      <c r="V346" s="18"/>
      <c r="W346" s="18"/>
      <c r="X346" s="18"/>
      <c r="Y346" s="18"/>
      <c r="Z346" s="18"/>
      <c r="AA346" s="18"/>
    </row>
    <row r="347" spans="1:27">
      <c r="A347" s="18"/>
      <c r="B347" s="18"/>
      <c r="C347" s="18"/>
      <c r="D347" s="18"/>
      <c r="E347" s="18"/>
      <c r="F347" s="89"/>
      <c r="G347" s="89"/>
      <c r="H347" s="89"/>
      <c r="I347" s="89"/>
      <c r="J347" s="147"/>
      <c r="K347" s="147"/>
      <c r="L347" s="89"/>
      <c r="M347" s="89"/>
      <c r="N347" s="89"/>
      <c r="O347" s="18"/>
      <c r="P347" s="147"/>
      <c r="Q347" s="18"/>
      <c r="R347" s="18"/>
      <c r="S347" s="89"/>
      <c r="T347" s="18"/>
      <c r="U347" s="18"/>
      <c r="V347" s="18"/>
      <c r="W347" s="18"/>
      <c r="X347" s="18"/>
      <c r="Y347" s="18"/>
      <c r="Z347" s="18"/>
      <c r="AA347" s="18"/>
    </row>
    <row r="348" spans="1:27">
      <c r="A348" s="18"/>
      <c r="B348" s="18"/>
      <c r="C348" s="18"/>
      <c r="D348" s="18"/>
      <c r="E348" s="18"/>
      <c r="F348" s="89"/>
      <c r="G348" s="89"/>
      <c r="H348" s="89"/>
      <c r="I348" s="89"/>
      <c r="J348" s="147"/>
      <c r="K348" s="147"/>
      <c r="L348" s="89"/>
      <c r="M348" s="89"/>
      <c r="N348" s="89"/>
      <c r="O348" s="18"/>
      <c r="P348" s="147"/>
      <c r="Q348" s="18"/>
      <c r="R348" s="18"/>
      <c r="S348" s="89"/>
      <c r="T348" s="18"/>
      <c r="U348" s="18"/>
      <c r="V348" s="18"/>
      <c r="W348" s="18"/>
      <c r="X348" s="18"/>
      <c r="Y348" s="18"/>
      <c r="Z348" s="18"/>
      <c r="AA348" s="18"/>
    </row>
    <row r="349" spans="1:27">
      <c r="A349" s="18"/>
      <c r="B349" s="18"/>
      <c r="C349" s="18"/>
      <c r="D349" s="18"/>
      <c r="E349" s="18"/>
      <c r="F349" s="89"/>
      <c r="G349" s="89"/>
      <c r="H349" s="89"/>
      <c r="I349" s="89"/>
      <c r="J349" s="147"/>
      <c r="K349" s="147"/>
      <c r="L349" s="89"/>
      <c r="M349" s="89"/>
      <c r="N349" s="89"/>
      <c r="O349" s="18"/>
      <c r="P349" s="147"/>
      <c r="Q349" s="18"/>
      <c r="R349" s="18"/>
      <c r="S349" s="89"/>
      <c r="T349" s="18"/>
      <c r="U349" s="18"/>
      <c r="V349" s="18"/>
      <c r="W349" s="18"/>
      <c r="X349" s="18"/>
      <c r="Y349" s="18"/>
      <c r="Z349" s="18"/>
      <c r="AA349" s="18"/>
    </row>
    <row r="350" spans="1:27">
      <c r="A350" s="18"/>
      <c r="B350" s="18"/>
      <c r="C350" s="18"/>
      <c r="D350" s="18"/>
      <c r="E350" s="18"/>
      <c r="F350" s="89"/>
      <c r="G350" s="89"/>
      <c r="H350" s="89"/>
      <c r="I350" s="89"/>
      <c r="J350" s="147"/>
      <c r="K350" s="147"/>
      <c r="L350" s="89"/>
      <c r="M350" s="89"/>
      <c r="N350" s="89"/>
      <c r="O350" s="18"/>
      <c r="P350" s="147"/>
      <c r="Q350" s="18"/>
      <c r="R350" s="18"/>
      <c r="S350" s="89"/>
      <c r="T350" s="18"/>
      <c r="U350" s="18"/>
      <c r="V350" s="18"/>
      <c r="W350" s="18"/>
      <c r="X350" s="18"/>
      <c r="Y350" s="18"/>
      <c r="Z350" s="18"/>
      <c r="AA350" s="18"/>
    </row>
    <row r="351" spans="1:27">
      <c r="A351" s="18"/>
      <c r="B351" s="18"/>
      <c r="C351" s="18"/>
      <c r="D351" s="18"/>
      <c r="E351" s="18"/>
      <c r="F351" s="89"/>
      <c r="G351" s="89"/>
      <c r="H351" s="89"/>
      <c r="I351" s="89"/>
      <c r="J351" s="147"/>
      <c r="K351" s="147"/>
      <c r="L351" s="89"/>
      <c r="M351" s="89"/>
      <c r="N351" s="89"/>
      <c r="O351" s="18"/>
      <c r="P351" s="147"/>
      <c r="Q351" s="18"/>
      <c r="R351" s="18"/>
      <c r="S351" s="89"/>
      <c r="T351" s="18"/>
      <c r="U351" s="18"/>
      <c r="V351" s="18"/>
      <c r="W351" s="18"/>
      <c r="X351" s="18"/>
      <c r="Y351" s="18"/>
      <c r="Z351" s="18"/>
      <c r="AA351" s="18"/>
    </row>
    <row r="352" spans="1:27">
      <c r="A352" s="18"/>
      <c r="B352" s="18"/>
      <c r="C352" s="18"/>
      <c r="D352" s="18"/>
      <c r="E352" s="18"/>
      <c r="F352" s="89"/>
      <c r="G352" s="89"/>
      <c r="H352" s="89"/>
      <c r="I352" s="89"/>
      <c r="J352" s="147"/>
      <c r="K352" s="147"/>
      <c r="L352" s="89"/>
      <c r="M352" s="89"/>
      <c r="N352" s="89"/>
      <c r="O352" s="18"/>
      <c r="P352" s="147"/>
      <c r="Q352" s="18"/>
      <c r="R352" s="18"/>
      <c r="S352" s="89"/>
      <c r="T352" s="18"/>
      <c r="U352" s="18"/>
      <c r="V352" s="18"/>
      <c r="W352" s="18"/>
      <c r="X352" s="18"/>
      <c r="Y352" s="18"/>
      <c r="Z352" s="18"/>
      <c r="AA352" s="18"/>
    </row>
    <row r="353" spans="1:27">
      <c r="A353" s="18"/>
      <c r="B353" s="18"/>
      <c r="C353" s="18"/>
      <c r="D353" s="18"/>
      <c r="E353" s="18"/>
      <c r="F353" s="89"/>
      <c r="G353" s="89"/>
      <c r="H353" s="89"/>
      <c r="I353" s="89"/>
      <c r="J353" s="147"/>
      <c r="K353" s="147"/>
      <c r="L353" s="89"/>
      <c r="M353" s="89"/>
      <c r="N353" s="89"/>
      <c r="O353" s="18"/>
      <c r="P353" s="147"/>
      <c r="Q353" s="18"/>
      <c r="R353" s="18"/>
      <c r="S353" s="89"/>
      <c r="T353" s="18"/>
      <c r="U353" s="18"/>
      <c r="V353" s="18"/>
      <c r="W353" s="18"/>
      <c r="X353" s="18"/>
      <c r="Y353" s="18"/>
      <c r="Z353" s="18"/>
      <c r="AA353" s="18"/>
    </row>
    <row r="354" spans="1:27">
      <c r="A354" s="18"/>
      <c r="B354" s="18"/>
      <c r="C354" s="18"/>
      <c r="D354" s="18"/>
      <c r="E354" s="18"/>
      <c r="F354" s="89"/>
      <c r="G354" s="89"/>
      <c r="H354" s="89"/>
      <c r="I354" s="89"/>
      <c r="J354" s="147"/>
      <c r="K354" s="147"/>
      <c r="L354" s="89"/>
      <c r="M354" s="89"/>
      <c r="N354" s="89"/>
      <c r="O354" s="18"/>
      <c r="P354" s="147"/>
      <c r="Q354" s="18"/>
      <c r="R354" s="18"/>
      <c r="S354" s="89"/>
      <c r="T354" s="18"/>
      <c r="U354" s="18"/>
      <c r="V354" s="18"/>
      <c r="W354" s="18"/>
      <c r="X354" s="18"/>
      <c r="Y354" s="18"/>
      <c r="Z354" s="18"/>
      <c r="AA354" s="18"/>
    </row>
    <row r="355" spans="1:27">
      <c r="A355" s="18"/>
      <c r="B355" s="18"/>
      <c r="C355" s="18"/>
      <c r="D355" s="18"/>
      <c r="E355" s="18"/>
      <c r="F355" s="89"/>
      <c r="G355" s="89"/>
      <c r="H355" s="89"/>
      <c r="I355" s="89"/>
      <c r="J355" s="147"/>
      <c r="K355" s="147"/>
      <c r="L355" s="89"/>
      <c r="M355" s="89"/>
      <c r="N355" s="89"/>
      <c r="O355" s="18"/>
      <c r="P355" s="147"/>
      <c r="Q355" s="18"/>
      <c r="R355" s="18"/>
      <c r="S355" s="89"/>
      <c r="T355" s="18"/>
      <c r="U355" s="18"/>
      <c r="V355" s="18"/>
      <c r="W355" s="18"/>
      <c r="X355" s="18"/>
      <c r="Y355" s="18"/>
      <c r="Z355" s="18"/>
      <c r="AA355" s="18"/>
    </row>
    <row r="356" spans="1:27">
      <c r="A356" s="18"/>
      <c r="B356" s="18"/>
      <c r="C356" s="18"/>
      <c r="D356" s="18"/>
      <c r="E356" s="18"/>
      <c r="F356" s="89"/>
      <c r="G356" s="89"/>
      <c r="H356" s="89"/>
      <c r="I356" s="89"/>
      <c r="J356" s="147"/>
      <c r="K356" s="147"/>
      <c r="L356" s="89"/>
      <c r="M356" s="89"/>
      <c r="N356" s="89"/>
      <c r="O356" s="18"/>
      <c r="P356" s="147"/>
      <c r="Q356" s="18"/>
      <c r="R356" s="18"/>
      <c r="S356" s="89"/>
      <c r="T356" s="18"/>
      <c r="U356" s="18"/>
      <c r="V356" s="18"/>
      <c r="W356" s="18"/>
      <c r="X356" s="18"/>
      <c r="Y356" s="18"/>
      <c r="Z356" s="18"/>
      <c r="AA356" s="18"/>
    </row>
    <row r="357" spans="1:27">
      <c r="A357" s="18"/>
      <c r="B357" s="18"/>
      <c r="C357" s="18"/>
      <c r="D357" s="18"/>
      <c r="E357" s="18"/>
      <c r="F357" s="89"/>
      <c r="G357" s="89"/>
      <c r="H357" s="89"/>
      <c r="I357" s="89"/>
      <c r="J357" s="147"/>
      <c r="K357" s="147"/>
      <c r="L357" s="89"/>
      <c r="M357" s="89"/>
      <c r="N357" s="89"/>
      <c r="O357" s="18"/>
      <c r="P357" s="147"/>
      <c r="Q357" s="18"/>
      <c r="R357" s="18"/>
      <c r="S357" s="89"/>
      <c r="T357" s="18"/>
      <c r="U357" s="18"/>
      <c r="V357" s="18"/>
      <c r="W357" s="18"/>
      <c r="X357" s="18"/>
      <c r="Y357" s="18"/>
      <c r="Z357" s="18"/>
      <c r="AA357" s="18"/>
    </row>
    <row r="358" spans="1:27">
      <c r="A358" s="18"/>
      <c r="B358" s="18"/>
      <c r="C358" s="18"/>
      <c r="D358" s="18"/>
      <c r="E358" s="18"/>
      <c r="F358" s="89"/>
      <c r="G358" s="89"/>
      <c r="H358" s="89"/>
      <c r="I358" s="89"/>
      <c r="J358" s="147"/>
      <c r="K358" s="147"/>
      <c r="L358" s="89"/>
      <c r="M358" s="89"/>
      <c r="N358" s="89"/>
      <c r="O358" s="18"/>
      <c r="P358" s="147"/>
      <c r="Q358" s="18"/>
      <c r="R358" s="18"/>
      <c r="S358" s="89"/>
      <c r="T358" s="18"/>
      <c r="U358" s="18"/>
      <c r="V358" s="18"/>
      <c r="W358" s="18"/>
      <c r="X358" s="18"/>
      <c r="Y358" s="18"/>
      <c r="Z358" s="18"/>
      <c r="AA358" s="18"/>
    </row>
    <row r="359" spans="1:27">
      <c r="A359" s="18"/>
      <c r="B359" s="18"/>
      <c r="C359" s="18"/>
      <c r="D359" s="18"/>
      <c r="E359" s="18"/>
      <c r="F359" s="89"/>
      <c r="G359" s="89"/>
      <c r="H359" s="89"/>
      <c r="I359" s="89"/>
      <c r="J359" s="147"/>
      <c r="K359" s="147"/>
      <c r="L359" s="89"/>
      <c r="M359" s="89"/>
      <c r="N359" s="89"/>
      <c r="O359" s="18"/>
      <c r="P359" s="147"/>
      <c r="Q359" s="18"/>
      <c r="R359" s="18"/>
      <c r="S359" s="89"/>
      <c r="T359" s="18"/>
      <c r="U359" s="18"/>
      <c r="V359" s="18"/>
      <c r="W359" s="18"/>
      <c r="X359" s="18"/>
      <c r="Y359" s="18"/>
      <c r="Z359" s="18"/>
      <c r="AA359" s="18"/>
    </row>
    <row r="360" spans="1:27">
      <c r="A360" s="18"/>
      <c r="B360" s="18"/>
      <c r="C360" s="18"/>
      <c r="D360" s="18"/>
      <c r="E360" s="18"/>
      <c r="F360" s="89"/>
      <c r="G360" s="89"/>
      <c r="H360" s="89"/>
      <c r="I360" s="89"/>
      <c r="J360" s="147"/>
      <c r="K360" s="147"/>
      <c r="L360" s="89"/>
      <c r="M360" s="89"/>
      <c r="N360" s="89"/>
      <c r="O360" s="18"/>
      <c r="P360" s="147"/>
      <c r="Q360" s="18"/>
      <c r="R360" s="18"/>
      <c r="S360" s="89"/>
      <c r="T360" s="18"/>
      <c r="U360" s="18"/>
      <c r="V360" s="18"/>
      <c r="W360" s="18"/>
      <c r="X360" s="18"/>
      <c r="Y360" s="18"/>
      <c r="Z360" s="18"/>
      <c r="AA360" s="18"/>
    </row>
    <row r="361" spans="1:27">
      <c r="A361" s="18"/>
      <c r="B361" s="18"/>
      <c r="C361" s="18"/>
      <c r="D361" s="18"/>
      <c r="E361" s="18"/>
      <c r="F361" s="89"/>
      <c r="G361" s="89"/>
      <c r="H361" s="89"/>
      <c r="I361" s="89"/>
      <c r="J361" s="147"/>
      <c r="K361" s="147"/>
      <c r="L361" s="89"/>
      <c r="M361" s="89"/>
      <c r="N361" s="89"/>
      <c r="O361" s="18"/>
      <c r="P361" s="147"/>
      <c r="Q361" s="18"/>
      <c r="R361" s="18"/>
      <c r="S361" s="89"/>
      <c r="T361" s="18"/>
      <c r="U361" s="18"/>
      <c r="V361" s="18"/>
      <c r="W361" s="18"/>
      <c r="X361" s="18"/>
      <c r="Y361" s="18"/>
      <c r="Z361" s="18"/>
      <c r="AA361" s="18"/>
    </row>
    <row r="362" spans="1:27">
      <c r="A362" s="18"/>
      <c r="B362" s="18"/>
      <c r="C362" s="18"/>
      <c r="D362" s="18"/>
      <c r="E362" s="18"/>
      <c r="F362" s="89"/>
      <c r="G362" s="89"/>
      <c r="H362" s="89"/>
      <c r="I362" s="89"/>
      <c r="J362" s="147"/>
      <c r="K362" s="147"/>
      <c r="L362" s="89"/>
      <c r="M362" s="89"/>
      <c r="N362" s="89"/>
      <c r="O362" s="18"/>
      <c r="P362" s="147"/>
      <c r="Q362" s="18"/>
      <c r="R362" s="18"/>
      <c r="S362" s="89"/>
      <c r="T362" s="18"/>
      <c r="U362" s="18"/>
      <c r="V362" s="18"/>
      <c r="W362" s="18"/>
      <c r="X362" s="18"/>
      <c r="Y362" s="18"/>
      <c r="Z362" s="18"/>
      <c r="AA362" s="18"/>
    </row>
    <row r="363" spans="1:27">
      <c r="A363" s="18"/>
      <c r="B363" s="18"/>
      <c r="C363" s="18"/>
      <c r="D363" s="18"/>
      <c r="E363" s="18"/>
      <c r="F363" s="89"/>
      <c r="G363" s="89"/>
      <c r="H363" s="89"/>
      <c r="I363" s="89"/>
      <c r="J363" s="147"/>
      <c r="K363" s="147"/>
      <c r="L363" s="89"/>
      <c r="M363" s="89"/>
      <c r="N363" s="89"/>
      <c r="O363" s="18"/>
      <c r="P363" s="147"/>
      <c r="Q363" s="18"/>
      <c r="R363" s="18"/>
      <c r="S363" s="89"/>
      <c r="T363" s="18"/>
      <c r="U363" s="18"/>
      <c r="V363" s="18"/>
      <c r="W363" s="18"/>
      <c r="X363" s="18"/>
      <c r="Y363" s="18"/>
      <c r="Z363" s="18"/>
      <c r="AA363" s="18"/>
    </row>
    <row r="364" spans="1:27">
      <c r="A364" s="18"/>
      <c r="B364" s="18"/>
      <c r="C364" s="18"/>
      <c r="D364" s="18"/>
      <c r="E364" s="18"/>
      <c r="F364" s="89"/>
      <c r="G364" s="89"/>
      <c r="H364" s="89"/>
      <c r="I364" s="89"/>
      <c r="J364" s="147"/>
      <c r="K364" s="147"/>
      <c r="L364" s="89"/>
      <c r="M364" s="89"/>
      <c r="N364" s="89"/>
      <c r="O364" s="18"/>
      <c r="P364" s="147"/>
      <c r="Q364" s="18"/>
      <c r="R364" s="18"/>
      <c r="S364" s="89"/>
      <c r="T364" s="18"/>
      <c r="U364" s="18"/>
      <c r="V364" s="18"/>
      <c r="W364" s="18"/>
      <c r="X364" s="18"/>
      <c r="Y364" s="18"/>
      <c r="Z364" s="18"/>
      <c r="AA364" s="18"/>
    </row>
    <row r="365" spans="1:27">
      <c r="A365" s="18"/>
      <c r="B365" s="18"/>
      <c r="C365" s="18"/>
      <c r="D365" s="18"/>
      <c r="E365" s="18"/>
      <c r="F365" s="89"/>
      <c r="G365" s="89"/>
      <c r="H365" s="89"/>
      <c r="I365" s="89"/>
      <c r="J365" s="147"/>
      <c r="K365" s="147"/>
      <c r="L365" s="89"/>
      <c r="M365" s="89"/>
      <c r="N365" s="89"/>
      <c r="O365" s="18"/>
      <c r="P365" s="147"/>
      <c r="Q365" s="18"/>
      <c r="R365" s="18"/>
      <c r="S365" s="89"/>
      <c r="T365" s="18"/>
      <c r="U365" s="18"/>
      <c r="V365" s="18"/>
      <c r="W365" s="18"/>
      <c r="X365" s="18"/>
      <c r="Y365" s="18"/>
      <c r="Z365" s="18"/>
      <c r="AA365" s="18"/>
    </row>
    <row r="366" spans="1:27">
      <c r="A366" s="18"/>
      <c r="B366" s="18"/>
      <c r="C366" s="18"/>
      <c r="D366" s="18"/>
      <c r="E366" s="18"/>
      <c r="F366" s="89"/>
      <c r="G366" s="89"/>
      <c r="H366" s="89"/>
      <c r="I366" s="89"/>
      <c r="J366" s="147"/>
      <c r="K366" s="147"/>
      <c r="L366" s="89"/>
      <c r="M366" s="89"/>
      <c r="N366" s="89"/>
      <c r="O366" s="18"/>
      <c r="P366" s="147"/>
      <c r="Q366" s="18"/>
      <c r="R366" s="18"/>
      <c r="S366" s="89"/>
      <c r="T366" s="18"/>
      <c r="U366" s="18"/>
      <c r="V366" s="18"/>
      <c r="W366" s="18"/>
      <c r="X366" s="18"/>
      <c r="Y366" s="18"/>
      <c r="Z366" s="18"/>
      <c r="AA366" s="18"/>
    </row>
    <row r="367" spans="1:27">
      <c r="A367" s="18"/>
      <c r="B367" s="18"/>
      <c r="C367" s="18"/>
      <c r="D367" s="18"/>
      <c r="E367" s="18"/>
      <c r="F367" s="89"/>
      <c r="G367" s="89"/>
      <c r="H367" s="89"/>
      <c r="I367" s="89"/>
      <c r="J367" s="147"/>
      <c r="K367" s="147"/>
      <c r="L367" s="89"/>
      <c r="M367" s="89"/>
      <c r="N367" s="89"/>
      <c r="O367" s="18"/>
      <c r="P367" s="147"/>
      <c r="Q367" s="18"/>
      <c r="R367" s="18"/>
      <c r="S367" s="89"/>
      <c r="T367" s="18"/>
      <c r="U367" s="18"/>
      <c r="V367" s="18"/>
      <c r="W367" s="18"/>
      <c r="X367" s="18"/>
      <c r="Y367" s="18"/>
      <c r="Z367" s="18"/>
      <c r="AA367" s="18"/>
    </row>
    <row r="368" spans="1:27">
      <c r="A368" s="18"/>
      <c r="B368" s="18"/>
      <c r="C368" s="18"/>
      <c r="D368" s="18"/>
      <c r="E368" s="18"/>
      <c r="F368" s="89"/>
      <c r="G368" s="89"/>
      <c r="H368" s="89"/>
      <c r="I368" s="89"/>
      <c r="J368" s="147"/>
      <c r="K368" s="147"/>
      <c r="L368" s="89"/>
      <c r="M368" s="89"/>
      <c r="N368" s="89"/>
      <c r="O368" s="18"/>
      <c r="P368" s="147"/>
      <c r="Q368" s="18"/>
      <c r="R368" s="18"/>
      <c r="S368" s="89"/>
      <c r="T368" s="18"/>
      <c r="U368" s="18"/>
      <c r="V368" s="18"/>
      <c r="W368" s="18"/>
      <c r="X368" s="18"/>
      <c r="Y368" s="18"/>
      <c r="Z368" s="18"/>
      <c r="AA368" s="18"/>
    </row>
    <row r="369" spans="1:27">
      <c r="A369" s="18"/>
      <c r="B369" s="18"/>
      <c r="C369" s="18"/>
      <c r="D369" s="18"/>
      <c r="E369" s="18"/>
      <c r="F369" s="89"/>
      <c r="G369" s="89"/>
      <c r="H369" s="89"/>
      <c r="I369" s="89"/>
      <c r="J369" s="147"/>
      <c r="K369" s="147"/>
      <c r="L369" s="89"/>
      <c r="M369" s="89"/>
      <c r="N369" s="89"/>
      <c r="O369" s="18"/>
      <c r="P369" s="147"/>
      <c r="Q369" s="18"/>
      <c r="R369" s="18"/>
      <c r="S369" s="89"/>
      <c r="T369" s="18"/>
      <c r="U369" s="18"/>
      <c r="V369" s="18"/>
      <c r="W369" s="18"/>
      <c r="X369" s="18"/>
      <c r="Y369" s="18"/>
      <c r="Z369" s="18"/>
      <c r="AA369" s="18"/>
    </row>
    <row r="370" spans="1:27">
      <c r="A370" s="18"/>
      <c r="B370" s="18"/>
      <c r="C370" s="18"/>
      <c r="D370" s="18"/>
      <c r="E370" s="18"/>
      <c r="F370" s="89"/>
      <c r="G370" s="89"/>
      <c r="H370" s="89"/>
      <c r="I370" s="89"/>
      <c r="J370" s="147"/>
      <c r="K370" s="147"/>
      <c r="L370" s="89"/>
      <c r="M370" s="89"/>
      <c r="N370" s="89"/>
      <c r="O370" s="18"/>
      <c r="P370" s="147"/>
      <c r="Q370" s="18"/>
      <c r="R370" s="18"/>
      <c r="S370" s="89"/>
      <c r="T370" s="18"/>
      <c r="U370" s="18"/>
      <c r="V370" s="18"/>
      <c r="W370" s="18"/>
      <c r="X370" s="18"/>
      <c r="Y370" s="18"/>
      <c r="Z370" s="18"/>
      <c r="AA370" s="18"/>
    </row>
    <row r="371" spans="1:27">
      <c r="A371" s="18"/>
      <c r="B371" s="18"/>
      <c r="C371" s="18"/>
      <c r="D371" s="18"/>
      <c r="E371" s="18"/>
      <c r="F371" s="89"/>
      <c r="G371" s="89"/>
      <c r="H371" s="89"/>
      <c r="I371" s="89"/>
      <c r="J371" s="147"/>
      <c r="K371" s="147"/>
      <c r="L371" s="89"/>
      <c r="M371" s="89"/>
      <c r="N371" s="89"/>
      <c r="O371" s="18"/>
      <c r="P371" s="147"/>
      <c r="Q371" s="18"/>
      <c r="R371" s="18"/>
      <c r="S371" s="89"/>
      <c r="T371" s="18"/>
      <c r="U371" s="18"/>
      <c r="V371" s="18"/>
      <c r="W371" s="18"/>
      <c r="X371" s="18"/>
      <c r="Y371" s="18"/>
      <c r="Z371" s="18"/>
      <c r="AA371" s="18"/>
    </row>
    <row r="372" spans="1:27">
      <c r="A372" s="18"/>
      <c r="B372" s="18"/>
      <c r="C372" s="18"/>
      <c r="D372" s="18"/>
      <c r="E372" s="18"/>
      <c r="F372" s="89"/>
      <c r="G372" s="89"/>
      <c r="H372" s="89"/>
      <c r="I372" s="89"/>
      <c r="J372" s="147"/>
      <c r="K372" s="147"/>
      <c r="L372" s="89"/>
      <c r="M372" s="89"/>
      <c r="N372" s="89"/>
      <c r="O372" s="18"/>
      <c r="P372" s="147"/>
      <c r="Q372" s="18"/>
      <c r="R372" s="18"/>
      <c r="S372" s="89"/>
      <c r="T372" s="18"/>
      <c r="U372" s="18"/>
      <c r="V372" s="18"/>
      <c r="W372" s="18"/>
      <c r="X372" s="18"/>
      <c r="Y372" s="18"/>
      <c r="Z372" s="18"/>
      <c r="AA372" s="18"/>
    </row>
    <row r="373" spans="1:27">
      <c r="A373" s="18"/>
      <c r="B373" s="18"/>
      <c r="C373" s="18"/>
      <c r="D373" s="18"/>
      <c r="E373" s="18"/>
      <c r="F373" s="89"/>
      <c r="G373" s="89"/>
      <c r="H373" s="89"/>
      <c r="I373" s="89"/>
      <c r="J373" s="147"/>
      <c r="K373" s="147"/>
      <c r="L373" s="89"/>
      <c r="M373" s="89"/>
      <c r="N373" s="89"/>
      <c r="O373" s="18"/>
      <c r="P373" s="147"/>
      <c r="Q373" s="18"/>
      <c r="R373" s="18"/>
      <c r="S373" s="89"/>
      <c r="T373" s="18"/>
      <c r="U373" s="18"/>
      <c r="V373" s="18"/>
      <c r="W373" s="18"/>
      <c r="X373" s="18"/>
      <c r="Y373" s="18"/>
      <c r="Z373" s="18"/>
      <c r="AA373" s="18"/>
    </row>
    <row r="374" spans="1:27">
      <c r="A374" s="18"/>
      <c r="B374" s="18"/>
      <c r="C374" s="18"/>
      <c r="D374" s="18"/>
      <c r="E374" s="18"/>
      <c r="F374" s="89"/>
      <c r="G374" s="89"/>
      <c r="H374" s="89"/>
      <c r="I374" s="89"/>
      <c r="J374" s="147"/>
      <c r="K374" s="147"/>
      <c r="L374" s="89"/>
      <c r="M374" s="89"/>
      <c r="N374" s="89"/>
      <c r="O374" s="18"/>
      <c r="P374" s="147"/>
      <c r="Q374" s="18"/>
      <c r="R374" s="18"/>
      <c r="S374" s="89"/>
      <c r="T374" s="18"/>
      <c r="U374" s="18"/>
      <c r="V374" s="18"/>
      <c r="W374" s="18"/>
      <c r="X374" s="18"/>
      <c r="Y374" s="18"/>
      <c r="Z374" s="18"/>
      <c r="AA374" s="18"/>
    </row>
    <row r="375" spans="1:27">
      <c r="A375" s="18"/>
      <c r="B375" s="18"/>
      <c r="C375" s="18"/>
      <c r="D375" s="18"/>
      <c r="E375" s="18"/>
      <c r="F375" s="89"/>
      <c r="G375" s="89"/>
      <c r="H375" s="89"/>
      <c r="I375" s="89"/>
      <c r="J375" s="147"/>
      <c r="K375" s="147"/>
      <c r="L375" s="89"/>
      <c r="M375" s="89"/>
      <c r="N375" s="89"/>
      <c r="O375" s="18"/>
      <c r="P375" s="147"/>
      <c r="Q375" s="18"/>
      <c r="R375" s="18"/>
      <c r="S375" s="89"/>
      <c r="T375" s="18"/>
      <c r="U375" s="18"/>
      <c r="V375" s="18"/>
      <c r="W375" s="18"/>
      <c r="X375" s="18"/>
      <c r="Y375" s="18"/>
      <c r="Z375" s="18"/>
      <c r="AA375" s="18"/>
    </row>
    <row r="376" spans="1:27">
      <c r="A376" s="18"/>
      <c r="B376" s="18"/>
      <c r="C376" s="18"/>
      <c r="D376" s="18"/>
      <c r="E376" s="18"/>
      <c r="F376" s="89"/>
      <c r="G376" s="89"/>
      <c r="H376" s="89"/>
      <c r="I376" s="89"/>
      <c r="J376" s="147"/>
      <c r="K376" s="147"/>
      <c r="L376" s="89"/>
      <c r="M376" s="89"/>
      <c r="N376" s="89"/>
      <c r="O376" s="18"/>
      <c r="P376" s="147"/>
      <c r="Q376" s="18"/>
      <c r="R376" s="18"/>
      <c r="S376" s="89"/>
      <c r="T376" s="18"/>
      <c r="U376" s="18"/>
      <c r="V376" s="18"/>
      <c r="W376" s="18"/>
      <c r="X376" s="18"/>
      <c r="Y376" s="18"/>
      <c r="Z376" s="18"/>
      <c r="AA376" s="18"/>
    </row>
    <row r="377" spans="1:27">
      <c r="A377" s="18"/>
      <c r="B377" s="18"/>
      <c r="C377" s="18"/>
      <c r="D377" s="18"/>
      <c r="E377" s="18"/>
      <c r="F377" s="89"/>
      <c r="G377" s="89"/>
      <c r="H377" s="89"/>
      <c r="I377" s="89"/>
      <c r="J377" s="147"/>
      <c r="K377" s="147"/>
      <c r="L377" s="89"/>
      <c r="M377" s="89"/>
      <c r="N377" s="89"/>
      <c r="O377" s="18"/>
      <c r="P377" s="147"/>
      <c r="Q377" s="18"/>
      <c r="R377" s="18"/>
      <c r="S377" s="89"/>
      <c r="T377" s="18"/>
      <c r="U377" s="18"/>
      <c r="V377" s="18"/>
      <c r="W377" s="18"/>
      <c r="X377" s="18"/>
      <c r="Y377" s="18"/>
      <c r="Z377" s="18"/>
      <c r="AA377" s="18"/>
    </row>
    <row r="378" spans="1:27">
      <c r="A378" s="18"/>
      <c r="B378" s="18"/>
      <c r="C378" s="18"/>
      <c r="D378" s="18"/>
      <c r="E378" s="18"/>
      <c r="F378" s="89"/>
      <c r="G378" s="89"/>
      <c r="H378" s="89"/>
      <c r="I378" s="89"/>
      <c r="J378" s="147"/>
      <c r="K378" s="147"/>
      <c r="L378" s="89"/>
      <c r="M378" s="89"/>
      <c r="N378" s="89"/>
      <c r="O378" s="18"/>
      <c r="P378" s="147"/>
      <c r="Q378" s="18"/>
      <c r="R378" s="18"/>
      <c r="S378" s="89"/>
      <c r="T378" s="18"/>
      <c r="U378" s="18"/>
      <c r="V378" s="18"/>
      <c r="W378" s="18"/>
      <c r="X378" s="18"/>
      <c r="Y378" s="18"/>
      <c r="Z378" s="18"/>
      <c r="AA378" s="18"/>
    </row>
    <row r="379" spans="1:27">
      <c r="A379" s="18"/>
      <c r="B379" s="18"/>
      <c r="C379" s="18"/>
      <c r="D379" s="18"/>
      <c r="E379" s="18"/>
      <c r="F379" s="89"/>
      <c r="G379" s="89"/>
      <c r="H379" s="89"/>
      <c r="I379" s="89"/>
      <c r="J379" s="147"/>
      <c r="K379" s="147"/>
      <c r="L379" s="89"/>
      <c r="M379" s="89"/>
      <c r="N379" s="89"/>
      <c r="O379" s="18"/>
      <c r="P379" s="147"/>
      <c r="Q379" s="18"/>
      <c r="R379" s="18"/>
      <c r="S379" s="89"/>
      <c r="T379" s="18"/>
      <c r="U379" s="18"/>
      <c r="V379" s="18"/>
      <c r="W379" s="18"/>
      <c r="X379" s="18"/>
      <c r="Y379" s="18"/>
      <c r="Z379" s="18"/>
      <c r="AA379" s="18"/>
    </row>
    <row r="380" spans="1:27">
      <c r="A380" s="18"/>
      <c r="B380" s="18"/>
      <c r="C380" s="18"/>
      <c r="D380" s="18"/>
      <c r="E380" s="18"/>
      <c r="F380" s="89"/>
      <c r="G380" s="89"/>
      <c r="H380" s="89"/>
      <c r="I380" s="89"/>
      <c r="J380" s="147"/>
      <c r="K380" s="147"/>
      <c r="L380" s="89"/>
      <c r="M380" s="89"/>
      <c r="N380" s="89"/>
      <c r="O380" s="18"/>
      <c r="P380" s="147"/>
      <c r="Q380" s="18"/>
      <c r="R380" s="18"/>
      <c r="S380" s="89"/>
      <c r="T380" s="18"/>
      <c r="U380" s="18"/>
      <c r="V380" s="18"/>
      <c r="W380" s="18"/>
      <c r="X380" s="18"/>
      <c r="Y380" s="18"/>
      <c r="Z380" s="18"/>
      <c r="AA380" s="18"/>
    </row>
    <row r="381" spans="1:27">
      <c r="A381" s="18"/>
      <c r="B381" s="18"/>
      <c r="C381" s="18"/>
      <c r="D381" s="18"/>
      <c r="E381" s="18"/>
      <c r="F381" s="89"/>
      <c r="G381" s="89"/>
      <c r="H381" s="89"/>
      <c r="I381" s="89"/>
      <c r="J381" s="147"/>
      <c r="K381" s="147"/>
      <c r="L381" s="89"/>
      <c r="M381" s="89"/>
      <c r="N381" s="89"/>
      <c r="O381" s="18"/>
      <c r="P381" s="147"/>
      <c r="Q381" s="18"/>
      <c r="R381" s="18"/>
      <c r="S381" s="89"/>
      <c r="T381" s="18"/>
      <c r="U381" s="18"/>
      <c r="V381" s="18"/>
      <c r="W381" s="18"/>
      <c r="X381" s="18"/>
      <c r="Y381" s="18"/>
      <c r="Z381" s="18"/>
      <c r="AA381" s="18"/>
    </row>
    <row r="382" spans="1:27">
      <c r="A382" s="18"/>
      <c r="B382" s="18"/>
      <c r="C382" s="18"/>
      <c r="D382" s="18"/>
      <c r="E382" s="18"/>
      <c r="F382" s="89"/>
      <c r="G382" s="89"/>
      <c r="H382" s="89"/>
      <c r="I382" s="89"/>
      <c r="J382" s="147"/>
      <c r="K382" s="147"/>
      <c r="L382" s="89"/>
      <c r="M382" s="89"/>
      <c r="N382" s="89"/>
      <c r="O382" s="18"/>
      <c r="P382" s="147"/>
      <c r="Q382" s="18"/>
      <c r="R382" s="18"/>
      <c r="S382" s="89"/>
      <c r="T382" s="18"/>
      <c r="U382" s="18"/>
      <c r="V382" s="18"/>
      <c r="W382" s="18"/>
      <c r="X382" s="18"/>
      <c r="Y382" s="18"/>
      <c r="Z382" s="18"/>
      <c r="AA382" s="18"/>
    </row>
    <row r="383" spans="1:27">
      <c r="A383" s="18"/>
      <c r="B383" s="18"/>
      <c r="C383" s="18"/>
      <c r="D383" s="18"/>
      <c r="E383" s="18"/>
      <c r="F383" s="89"/>
      <c r="G383" s="89"/>
      <c r="H383" s="89"/>
      <c r="I383" s="89"/>
      <c r="J383" s="147"/>
      <c r="K383" s="147"/>
      <c r="L383" s="89"/>
      <c r="M383" s="89"/>
      <c r="N383" s="89"/>
      <c r="O383" s="18"/>
      <c r="P383" s="147"/>
      <c r="Q383" s="18"/>
      <c r="R383" s="18"/>
      <c r="S383" s="89"/>
      <c r="T383" s="18"/>
      <c r="U383" s="18"/>
      <c r="V383" s="18"/>
      <c r="W383" s="18"/>
      <c r="X383" s="18"/>
      <c r="Y383" s="18"/>
      <c r="Z383" s="18"/>
      <c r="AA383" s="18"/>
    </row>
    <row r="384" spans="1:27">
      <c r="A384" s="18"/>
      <c r="B384" s="18"/>
      <c r="C384" s="18"/>
      <c r="D384" s="18"/>
      <c r="E384" s="18"/>
      <c r="F384" s="89"/>
      <c r="G384" s="89"/>
      <c r="H384" s="89"/>
      <c r="I384" s="89"/>
      <c r="J384" s="147"/>
      <c r="K384" s="147"/>
      <c r="L384" s="89"/>
      <c r="M384" s="89"/>
      <c r="N384" s="89"/>
      <c r="O384" s="18"/>
      <c r="P384" s="147"/>
      <c r="Q384" s="18"/>
      <c r="R384" s="18"/>
      <c r="S384" s="89"/>
      <c r="T384" s="18"/>
      <c r="U384" s="18"/>
      <c r="V384" s="18"/>
      <c r="W384" s="18"/>
      <c r="X384" s="18"/>
      <c r="Y384" s="18"/>
      <c r="Z384" s="18"/>
      <c r="AA384" s="18"/>
    </row>
    <row r="385" spans="1:27">
      <c r="A385" s="18"/>
      <c r="B385" s="18"/>
      <c r="C385" s="18"/>
      <c r="D385" s="18"/>
      <c r="E385" s="18"/>
      <c r="F385" s="89"/>
      <c r="G385" s="89"/>
      <c r="H385" s="89"/>
      <c r="I385" s="89"/>
      <c r="J385" s="147"/>
      <c r="K385" s="147"/>
      <c r="L385" s="89"/>
      <c r="M385" s="89"/>
      <c r="N385" s="89"/>
      <c r="O385" s="18"/>
      <c r="P385" s="147"/>
      <c r="Q385" s="18"/>
      <c r="R385" s="18"/>
      <c r="S385" s="89"/>
      <c r="T385" s="18"/>
      <c r="U385" s="18"/>
      <c r="V385" s="18"/>
      <c r="W385" s="18"/>
      <c r="X385" s="18"/>
      <c r="Y385" s="18"/>
      <c r="Z385" s="18"/>
      <c r="AA385" s="18"/>
    </row>
    <row r="386" spans="1:27">
      <c r="A386" s="18"/>
      <c r="B386" s="18"/>
      <c r="C386" s="18"/>
      <c r="D386" s="18"/>
      <c r="E386" s="18"/>
      <c r="F386" s="89"/>
      <c r="G386" s="89"/>
      <c r="H386" s="89"/>
      <c r="I386" s="89"/>
      <c r="J386" s="147"/>
      <c r="K386" s="147"/>
      <c r="L386" s="89"/>
      <c r="M386" s="89"/>
      <c r="N386" s="89"/>
      <c r="O386" s="18"/>
      <c r="P386" s="147"/>
      <c r="Q386" s="18"/>
      <c r="R386" s="18"/>
      <c r="S386" s="89"/>
      <c r="T386" s="18"/>
      <c r="U386" s="18"/>
      <c r="V386" s="18"/>
      <c r="W386" s="18"/>
      <c r="X386" s="18"/>
      <c r="Y386" s="18"/>
      <c r="Z386" s="18"/>
      <c r="AA386" s="18"/>
    </row>
    <row r="387" spans="1:27">
      <c r="A387" s="18"/>
      <c r="B387" s="18"/>
      <c r="C387" s="18"/>
      <c r="D387" s="18"/>
      <c r="E387" s="18"/>
      <c r="F387" s="89"/>
      <c r="G387" s="89"/>
      <c r="H387" s="89"/>
      <c r="I387" s="89"/>
      <c r="J387" s="147"/>
      <c r="K387" s="147"/>
      <c r="L387" s="89"/>
      <c r="M387" s="89"/>
      <c r="N387" s="89"/>
      <c r="O387" s="18"/>
      <c r="P387" s="147"/>
      <c r="Q387" s="18"/>
      <c r="R387" s="18"/>
      <c r="S387" s="89"/>
      <c r="T387" s="18"/>
      <c r="U387" s="18"/>
      <c r="V387" s="18"/>
      <c r="W387" s="18"/>
      <c r="X387" s="18"/>
      <c r="Y387" s="18"/>
      <c r="Z387" s="18"/>
      <c r="AA387" s="18"/>
    </row>
    <row r="388" spans="1:27">
      <c r="A388" s="18"/>
      <c r="B388" s="18"/>
      <c r="C388" s="18"/>
      <c r="D388" s="18"/>
      <c r="E388" s="18"/>
      <c r="F388" s="89"/>
      <c r="G388" s="89"/>
      <c r="H388" s="89"/>
      <c r="I388" s="89"/>
      <c r="J388" s="147"/>
      <c r="K388" s="147"/>
      <c r="L388" s="89"/>
      <c r="M388" s="89"/>
      <c r="N388" s="89"/>
      <c r="O388" s="18"/>
      <c r="P388" s="147"/>
      <c r="Q388" s="18"/>
      <c r="R388" s="18"/>
      <c r="S388" s="89"/>
      <c r="T388" s="18"/>
      <c r="U388" s="18"/>
      <c r="V388" s="18"/>
      <c r="W388" s="18"/>
      <c r="X388" s="18"/>
      <c r="Y388" s="18"/>
      <c r="Z388" s="18"/>
      <c r="AA388" s="18"/>
    </row>
    <row r="389" spans="1:27">
      <c r="A389" s="18"/>
      <c r="B389" s="18"/>
      <c r="C389" s="18"/>
      <c r="D389" s="18"/>
      <c r="E389" s="18"/>
      <c r="F389" s="89"/>
      <c r="G389" s="89"/>
      <c r="H389" s="89"/>
      <c r="I389" s="89"/>
      <c r="J389" s="147"/>
      <c r="K389" s="147"/>
      <c r="L389" s="89"/>
      <c r="M389" s="89"/>
      <c r="N389" s="89"/>
      <c r="O389" s="18"/>
      <c r="P389" s="147"/>
      <c r="Q389" s="18"/>
      <c r="R389" s="18"/>
      <c r="S389" s="89"/>
      <c r="T389" s="18"/>
      <c r="U389" s="18"/>
      <c r="V389" s="18"/>
      <c r="W389" s="18"/>
      <c r="X389" s="18"/>
      <c r="Y389" s="18"/>
      <c r="Z389" s="18"/>
      <c r="AA389" s="18"/>
    </row>
    <row r="390" spans="1:27">
      <c r="A390" s="18"/>
      <c r="B390" s="18"/>
      <c r="C390" s="18"/>
      <c r="D390" s="18"/>
      <c r="E390" s="18"/>
      <c r="F390" s="89"/>
      <c r="G390" s="89"/>
      <c r="H390" s="89"/>
      <c r="I390" s="89"/>
      <c r="J390" s="147"/>
      <c r="K390" s="147"/>
      <c r="L390" s="89"/>
      <c r="M390" s="89"/>
      <c r="N390" s="89"/>
      <c r="O390" s="18"/>
      <c r="P390" s="147"/>
      <c r="Q390" s="18"/>
      <c r="R390" s="18"/>
      <c r="S390" s="89"/>
      <c r="T390" s="18"/>
      <c r="U390" s="18"/>
      <c r="V390" s="18"/>
      <c r="W390" s="18"/>
      <c r="X390" s="18"/>
      <c r="Y390" s="18"/>
      <c r="Z390" s="18"/>
      <c r="AA390" s="18"/>
    </row>
    <row r="391" spans="1:27">
      <c r="A391" s="18"/>
      <c r="B391" s="18"/>
      <c r="C391" s="18"/>
      <c r="D391" s="18"/>
      <c r="E391" s="18"/>
      <c r="F391" s="89"/>
      <c r="G391" s="89"/>
      <c r="H391" s="89"/>
      <c r="I391" s="89"/>
      <c r="J391" s="147"/>
      <c r="K391" s="147"/>
      <c r="L391" s="89"/>
      <c r="M391" s="89"/>
      <c r="N391" s="89"/>
      <c r="O391" s="18"/>
      <c r="P391" s="147"/>
      <c r="Q391" s="18"/>
      <c r="R391" s="18"/>
      <c r="S391" s="89"/>
      <c r="T391" s="18"/>
      <c r="U391" s="18"/>
      <c r="V391" s="18"/>
      <c r="W391" s="18"/>
      <c r="X391" s="18"/>
      <c r="Y391" s="18"/>
      <c r="Z391" s="18"/>
      <c r="AA391" s="18"/>
    </row>
    <row r="392" spans="1:27">
      <c r="A392" s="18"/>
      <c r="B392" s="18"/>
      <c r="C392" s="18"/>
      <c r="D392" s="18"/>
      <c r="E392" s="18"/>
      <c r="F392" s="89"/>
      <c r="G392" s="89"/>
      <c r="H392" s="89"/>
      <c r="I392" s="89"/>
      <c r="J392" s="147"/>
      <c r="K392" s="147"/>
      <c r="L392" s="89"/>
      <c r="M392" s="89"/>
      <c r="N392" s="89"/>
      <c r="O392" s="18"/>
      <c r="P392" s="147"/>
      <c r="Q392" s="18"/>
      <c r="R392" s="18"/>
      <c r="S392" s="89"/>
      <c r="T392" s="18"/>
      <c r="U392" s="18"/>
      <c r="V392" s="18"/>
      <c r="W392" s="18"/>
      <c r="X392" s="18"/>
      <c r="Y392" s="18"/>
      <c r="Z392" s="18"/>
      <c r="AA392" s="18"/>
    </row>
    <row r="393" spans="1:27">
      <c r="A393" s="18"/>
      <c r="B393" s="18"/>
      <c r="C393" s="18"/>
      <c r="D393" s="18"/>
      <c r="E393" s="18"/>
      <c r="F393" s="89"/>
      <c r="G393" s="89"/>
      <c r="H393" s="89"/>
      <c r="I393" s="89"/>
      <c r="J393" s="147"/>
      <c r="K393" s="147"/>
      <c r="L393" s="89"/>
      <c r="M393" s="89"/>
      <c r="N393" s="89"/>
      <c r="O393" s="18"/>
      <c r="P393" s="147"/>
      <c r="Q393" s="18"/>
      <c r="R393" s="18"/>
      <c r="S393" s="89"/>
      <c r="T393" s="18"/>
      <c r="U393" s="18"/>
      <c r="V393" s="18"/>
      <c r="W393" s="18"/>
      <c r="X393" s="18"/>
      <c r="Y393" s="18"/>
      <c r="Z393" s="18"/>
      <c r="AA393" s="18"/>
    </row>
    <row r="394" spans="1:27">
      <c r="A394" s="18"/>
      <c r="B394" s="18"/>
      <c r="C394" s="18"/>
      <c r="D394" s="18"/>
      <c r="E394" s="18"/>
      <c r="F394" s="89"/>
      <c r="G394" s="89"/>
      <c r="H394" s="89"/>
      <c r="I394" s="89"/>
      <c r="J394" s="147"/>
      <c r="K394" s="147"/>
      <c r="L394" s="89"/>
      <c r="M394" s="89"/>
      <c r="N394" s="89"/>
      <c r="O394" s="18"/>
      <c r="P394" s="147"/>
      <c r="Q394" s="18"/>
      <c r="R394" s="18"/>
      <c r="S394" s="89"/>
      <c r="T394" s="18"/>
      <c r="U394" s="18"/>
      <c r="V394" s="18"/>
      <c r="W394" s="18"/>
      <c r="X394" s="18"/>
      <c r="Y394" s="18"/>
      <c r="Z394" s="18"/>
      <c r="AA394" s="18"/>
    </row>
    <row r="395" spans="1:27">
      <c r="A395" s="18"/>
      <c r="B395" s="18"/>
      <c r="C395" s="18"/>
      <c r="D395" s="18"/>
      <c r="E395" s="18"/>
      <c r="F395" s="89"/>
      <c r="G395" s="89"/>
      <c r="H395" s="89"/>
      <c r="I395" s="89"/>
      <c r="J395" s="147"/>
      <c r="K395" s="147"/>
      <c r="L395" s="89"/>
      <c r="M395" s="89"/>
      <c r="N395" s="89"/>
      <c r="O395" s="18"/>
      <c r="P395" s="147"/>
      <c r="Q395" s="18"/>
      <c r="R395" s="18"/>
      <c r="S395" s="89"/>
      <c r="T395" s="18"/>
      <c r="U395" s="18"/>
      <c r="V395" s="18"/>
      <c r="W395" s="18"/>
      <c r="X395" s="18"/>
      <c r="Y395" s="18"/>
      <c r="Z395" s="18"/>
      <c r="AA395" s="18"/>
    </row>
    <row r="396" spans="1:27">
      <c r="P396" s="147"/>
      <c r="Q396" s="18"/>
      <c r="R396" s="18"/>
      <c r="S396" s="89"/>
      <c r="T396" s="18"/>
      <c r="U396" s="18"/>
      <c r="V396" s="18"/>
      <c r="W396" s="18"/>
      <c r="X396" s="18"/>
      <c r="Y396" s="18"/>
      <c r="Z396" s="18"/>
      <c r="AA396" s="18"/>
    </row>
    <row r="397" spans="1:27">
      <c r="P397" s="147"/>
      <c r="Q397" s="18"/>
      <c r="R397" s="18"/>
      <c r="S397" s="89"/>
      <c r="T397" s="18"/>
      <c r="U397" s="18"/>
      <c r="V397" s="18"/>
      <c r="W397" s="18"/>
      <c r="X397" s="18"/>
      <c r="Y397" s="18"/>
      <c r="Z397" s="18"/>
      <c r="AA397" s="18"/>
    </row>
    <row r="398" spans="1:27">
      <c r="P398" s="147"/>
      <c r="Q398" s="18"/>
      <c r="R398" s="18"/>
      <c r="S398" s="89"/>
      <c r="T398" s="18"/>
      <c r="U398" s="18"/>
      <c r="V398" s="18"/>
      <c r="W398" s="18"/>
      <c r="X398" s="18"/>
      <c r="Y398" s="18"/>
      <c r="Z398" s="18"/>
      <c r="AA398" s="18"/>
    </row>
    <row r="399" spans="1:27">
      <c r="P399" s="147"/>
      <c r="Q399" s="18"/>
      <c r="R399" s="18"/>
      <c r="S399" s="89"/>
      <c r="T399" s="18"/>
      <c r="U399" s="18"/>
      <c r="V399" s="18"/>
      <c r="W399" s="18"/>
      <c r="X399" s="18"/>
      <c r="Y399" s="18"/>
      <c r="Z399" s="18"/>
      <c r="AA399" s="18"/>
    </row>
    <row r="400" spans="1:27">
      <c r="P400" s="147"/>
      <c r="Q400" s="18"/>
      <c r="R400" s="18"/>
    </row>
    <row r="401" spans="5:16">
      <c r="P401" s="147"/>
    </row>
    <row r="402" spans="5:16">
      <c r="P402" s="147"/>
    </row>
    <row r="407" spans="5:16">
      <c r="K407" s="119"/>
    </row>
    <row r="412" spans="5:16">
      <c r="E412" s="158"/>
      <c r="G412" s="119"/>
      <c r="H412" s="148"/>
    </row>
    <row r="414" spans="5:16">
      <c r="L414" s="148"/>
      <c r="M414" s="148"/>
      <c r="N414" s="148"/>
      <c r="O414" s="148"/>
    </row>
    <row r="415" spans="5:16">
      <c r="L415" s="148"/>
      <c r="M415" s="148"/>
      <c r="N415" s="148"/>
      <c r="O415" s="148"/>
    </row>
  </sheetData>
  <autoFilter ref="S1:S415"/>
  <mergeCells count="251">
    <mergeCell ref="J16:K16"/>
    <mergeCell ref="J17:K17"/>
    <mergeCell ref="J31:K31"/>
    <mergeCell ref="J20:K20"/>
    <mergeCell ref="J21:K21"/>
    <mergeCell ref="J22:K22"/>
    <mergeCell ref="J120:K120"/>
    <mergeCell ref="J105:K105"/>
    <mergeCell ref="J70:K70"/>
    <mergeCell ref="J73:K73"/>
    <mergeCell ref="J74:K74"/>
    <mergeCell ref="J81:K81"/>
    <mergeCell ref="J33:K33"/>
    <mergeCell ref="J34:K34"/>
    <mergeCell ref="J35:K35"/>
    <mergeCell ref="J30:K30"/>
    <mergeCell ref="J85:K85"/>
    <mergeCell ref="J36:K36"/>
    <mergeCell ref="J38:K38"/>
    <mergeCell ref="J39:K39"/>
    <mergeCell ref="J40:K40"/>
    <mergeCell ref="J64:K64"/>
    <mergeCell ref="J45:K45"/>
    <mergeCell ref="J46:K46"/>
    <mergeCell ref="J47:K47"/>
    <mergeCell ref="J48:K48"/>
    <mergeCell ref="J49:K49"/>
    <mergeCell ref="J52:K52"/>
    <mergeCell ref="J50:K50"/>
    <mergeCell ref="J51:K51"/>
    <mergeCell ref="J202:K202"/>
    <mergeCell ref="J193:K193"/>
    <mergeCell ref="J194:K194"/>
    <mergeCell ref="J195:K195"/>
    <mergeCell ref="J191:K191"/>
    <mergeCell ref="J188:K188"/>
    <mergeCell ref="J198:K198"/>
    <mergeCell ref="J187:K187"/>
    <mergeCell ref="J181:K181"/>
    <mergeCell ref="J185:K185"/>
    <mergeCell ref="J53:K53"/>
    <mergeCell ref="J54:K54"/>
    <mergeCell ref="J55:K55"/>
    <mergeCell ref="J56:K56"/>
    <mergeCell ref="J57:K57"/>
    <mergeCell ref="J58:K58"/>
    <mergeCell ref="J95:K95"/>
    <mergeCell ref="J123:K123"/>
    <mergeCell ref="J204:K204"/>
    <mergeCell ref="J200:K200"/>
    <mergeCell ref="J189:K189"/>
    <mergeCell ref="J192:K192"/>
    <mergeCell ref="J190:K190"/>
    <mergeCell ref="J201:K201"/>
    <mergeCell ref="J146:K146"/>
    <mergeCell ref="J147:K147"/>
    <mergeCell ref="J148:K148"/>
    <mergeCell ref="J149:K149"/>
    <mergeCell ref="J150:K150"/>
    <mergeCell ref="J184:K184"/>
    <mergeCell ref="J169:K169"/>
    <mergeCell ref="J168:K168"/>
    <mergeCell ref="J183:K183"/>
    <mergeCell ref="J174:K174"/>
    <mergeCell ref="J175:K175"/>
    <mergeCell ref="J180:K180"/>
    <mergeCell ref="J179:K179"/>
    <mergeCell ref="J178:K178"/>
    <mergeCell ref="J177:K177"/>
    <mergeCell ref="J182:K182"/>
    <mergeCell ref="J197:K197"/>
    <mergeCell ref="J203:K203"/>
    <mergeCell ref="P71:P72"/>
    <mergeCell ref="N71:N72"/>
    <mergeCell ref="O71:O72"/>
    <mergeCell ref="J136:K136"/>
    <mergeCell ref="J111:K111"/>
    <mergeCell ref="J107:K107"/>
    <mergeCell ref="J106:K106"/>
    <mergeCell ref="J113:K113"/>
    <mergeCell ref="J115:K115"/>
    <mergeCell ref="J116:K116"/>
    <mergeCell ref="J112:K112"/>
    <mergeCell ref="J114:K114"/>
    <mergeCell ref="J86:K86"/>
    <mergeCell ref="J87:K87"/>
    <mergeCell ref="J90:K90"/>
    <mergeCell ref="J119:K119"/>
    <mergeCell ref="J108:K108"/>
    <mergeCell ref="J88:K88"/>
    <mergeCell ref="J104:K104"/>
    <mergeCell ref="J103:K103"/>
    <mergeCell ref="J91:K91"/>
    <mergeCell ref="J92:K92"/>
    <mergeCell ref="J109:K109"/>
    <mergeCell ref="J110:K110"/>
    <mergeCell ref="J205:K205"/>
    <mergeCell ref="J277:K277"/>
    <mergeCell ref="J275:K275"/>
    <mergeCell ref="J270:K270"/>
    <mergeCell ref="J268:K268"/>
    <mergeCell ref="J239:K239"/>
    <mergeCell ref="J251:K251"/>
    <mergeCell ref="J233:K233"/>
    <mergeCell ref="J274:K274"/>
    <mergeCell ref="J219:K219"/>
    <mergeCell ref="J213:K213"/>
    <mergeCell ref="J216:K216"/>
    <mergeCell ref="J217:K217"/>
    <mergeCell ref="J221:K221"/>
    <mergeCell ref="J206:K206"/>
    <mergeCell ref="J210:K210"/>
    <mergeCell ref="J215:K215"/>
    <mergeCell ref="J209:K209"/>
    <mergeCell ref="J212:K212"/>
    <mergeCell ref="J211:K211"/>
    <mergeCell ref="J208:K208"/>
    <mergeCell ref="J261:K261"/>
    <mergeCell ref="J282:K282"/>
    <mergeCell ref="J273:K273"/>
    <mergeCell ref="J266:K266"/>
    <mergeCell ref="J252:K252"/>
    <mergeCell ref="J265:K265"/>
    <mergeCell ref="J247:K247"/>
    <mergeCell ref="J240:K240"/>
    <mergeCell ref="J222:K222"/>
    <mergeCell ref="J260:K260"/>
    <mergeCell ref="J253:K253"/>
    <mergeCell ref="J245:K245"/>
    <mergeCell ref="J256:K256"/>
    <mergeCell ref="J269:K269"/>
    <mergeCell ref="J262:K262"/>
    <mergeCell ref="J259:K259"/>
    <mergeCell ref="J264:K264"/>
    <mergeCell ref="J258:K258"/>
    <mergeCell ref="J231:K231"/>
    <mergeCell ref="J223:K223"/>
    <mergeCell ref="J225:K225"/>
    <mergeCell ref="J236:K236"/>
    <mergeCell ref="J232:K232"/>
    <mergeCell ref="J15:K15"/>
    <mergeCell ref="J135:K135"/>
    <mergeCell ref="J18:K18"/>
    <mergeCell ref="J19:K19"/>
    <mergeCell ref="J9:K9"/>
    <mergeCell ref="J69:K69"/>
    <mergeCell ref="J37:K37"/>
    <mergeCell ref="J14:K14"/>
    <mergeCell ref="J10:K10"/>
    <mergeCell ref="J12:K12"/>
    <mergeCell ref="J11:K11"/>
    <mergeCell ref="J13:K13"/>
    <mergeCell ref="J98:K98"/>
    <mergeCell ref="J23:K23"/>
    <mergeCell ref="J24:K24"/>
    <mergeCell ref="J25:K25"/>
    <mergeCell ref="J26:K26"/>
    <mergeCell ref="J27:K27"/>
    <mergeCell ref="J28:K28"/>
    <mergeCell ref="J29:K29"/>
    <mergeCell ref="J41:K41"/>
    <mergeCell ref="J42:K42"/>
    <mergeCell ref="J43:K43"/>
    <mergeCell ref="J44:K44"/>
    <mergeCell ref="K290:L290"/>
    <mergeCell ref="J283:K283"/>
    <mergeCell ref="J234:K234"/>
    <mergeCell ref="J226:K226"/>
    <mergeCell ref="J249:K249"/>
    <mergeCell ref="J243:K243"/>
    <mergeCell ref="J238:K238"/>
    <mergeCell ref="J242:K242"/>
    <mergeCell ref="J230:K230"/>
    <mergeCell ref="J285:K285"/>
    <mergeCell ref="J286:K286"/>
    <mergeCell ref="J289:K289"/>
    <mergeCell ref="J281:K281"/>
    <mergeCell ref="J280:K280"/>
    <mergeCell ref="J278:K278"/>
    <mergeCell ref="J271:K271"/>
    <mergeCell ref="J267:K267"/>
    <mergeCell ref="J276:K276"/>
    <mergeCell ref="J272:K272"/>
    <mergeCell ref="J241:K241"/>
    <mergeCell ref="J263:K263"/>
    <mergeCell ref="J254:K254"/>
    <mergeCell ref="J237:K237"/>
    <mergeCell ref="J284:K284"/>
    <mergeCell ref="B71:B72"/>
    <mergeCell ref="A71:A72"/>
    <mergeCell ref="G71:G72"/>
    <mergeCell ref="I71:I72"/>
    <mergeCell ref="J71:K72"/>
    <mergeCell ref="J173:K173"/>
    <mergeCell ref="J151:K151"/>
    <mergeCell ref="J170:K170"/>
    <mergeCell ref="J172:K172"/>
    <mergeCell ref="J171:K171"/>
    <mergeCell ref="J144:K144"/>
    <mergeCell ref="J75:K75"/>
    <mergeCell ref="J89:K89"/>
    <mergeCell ref="J155:K155"/>
    <mergeCell ref="J161:K161"/>
    <mergeCell ref="J117:K117"/>
    <mergeCell ref="J118:K118"/>
    <mergeCell ref="J145:K145"/>
    <mergeCell ref="J121:K121"/>
    <mergeCell ref="J122:K122"/>
    <mergeCell ref="J76:K76"/>
    <mergeCell ref="J93:K93"/>
    <mergeCell ref="J94:K94"/>
    <mergeCell ref="J154:K154"/>
    <mergeCell ref="J287:K287"/>
    <mergeCell ref="J288:K288"/>
    <mergeCell ref="J32:K32"/>
    <mergeCell ref="J196:K196"/>
    <mergeCell ref="J199:K199"/>
    <mergeCell ref="J279:K279"/>
    <mergeCell ref="J255:K255"/>
    <mergeCell ref="J257:K257"/>
    <mergeCell ref="J229:K229"/>
    <mergeCell ref="J246:K246"/>
    <mergeCell ref="J250:K250"/>
    <mergeCell ref="J235:K235"/>
    <mergeCell ref="J248:K248"/>
    <mergeCell ref="J220:K220"/>
    <mergeCell ref="J227:K227"/>
    <mergeCell ref="J214:K214"/>
    <mergeCell ref="J224:K224"/>
    <mergeCell ref="J228:K228"/>
    <mergeCell ref="J218:K218"/>
    <mergeCell ref="J152:K152"/>
    <mergeCell ref="J153:K153"/>
    <mergeCell ref="J186:K186"/>
    <mergeCell ref="J207:K207"/>
    <mergeCell ref="J156:K156"/>
    <mergeCell ref="J159:K159"/>
    <mergeCell ref="J60:K60"/>
    <mergeCell ref="J158:K158"/>
    <mergeCell ref="J125:K125"/>
    <mergeCell ref="J61:K61"/>
    <mergeCell ref="J126:K126"/>
    <mergeCell ref="J62:K62"/>
    <mergeCell ref="J59:K59"/>
    <mergeCell ref="J157:K157"/>
    <mergeCell ref="J124:K124"/>
    <mergeCell ref="J96:K96"/>
    <mergeCell ref="J63:K63"/>
    <mergeCell ref="J77:K77"/>
    <mergeCell ref="J127:K127"/>
    <mergeCell ref="J97:K97"/>
  </mergeCells>
  <hyperlinks>
    <hyperlink ref="N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M1753"/>
  <sheetViews>
    <sheetView workbookViewId="0">
      <selection sqref="A1:M1372"/>
    </sheetView>
  </sheetViews>
  <sheetFormatPr defaultRowHeight="12.75"/>
  <cols>
    <col min="1" max="1" width="15" style="119" bestFit="1" customWidth="1"/>
    <col min="2" max="9" width="9.140625" style="119"/>
    <col min="10" max="10" width="14" style="119" bestFit="1" customWidth="1"/>
    <col min="11" max="11" width="11.7109375" style="119" bestFit="1" customWidth="1"/>
    <col min="12" max="16384" width="9.140625" style="119"/>
  </cols>
  <sheetData>
    <row r="1" spans="1:13">
      <c r="A1" s="119" t="s">
        <v>2635</v>
      </c>
      <c r="B1" s="119" t="s">
        <v>2636</v>
      </c>
      <c r="C1" s="119" t="s">
        <v>2637</v>
      </c>
      <c r="D1" s="119" t="s">
        <v>26</v>
      </c>
      <c r="E1" s="119" t="s">
        <v>27</v>
      </c>
      <c r="F1" s="119" t="s">
        <v>2638</v>
      </c>
      <c r="G1" s="119" t="s">
        <v>2639</v>
      </c>
      <c r="H1" s="119" t="s">
        <v>2640</v>
      </c>
      <c r="I1" s="119" t="s">
        <v>2641</v>
      </c>
      <c r="J1" s="119" t="s">
        <v>2642</v>
      </c>
      <c r="K1" s="119" t="s">
        <v>2643</v>
      </c>
      <c r="L1" s="119" t="s">
        <v>2644</v>
      </c>
      <c r="M1" s="119" t="s">
        <v>2645</v>
      </c>
    </row>
    <row r="2" spans="1:13">
      <c r="A2" s="119" t="s">
        <v>396</v>
      </c>
      <c r="B2" s="119" t="s">
        <v>397</v>
      </c>
      <c r="C2" s="119">
        <v>57.45</v>
      </c>
      <c r="D2" s="119">
        <v>57.6</v>
      </c>
      <c r="E2" s="119">
        <v>56.15</v>
      </c>
      <c r="F2" s="119">
        <v>56.4</v>
      </c>
      <c r="G2" s="119">
        <v>56.5</v>
      </c>
      <c r="H2" s="119">
        <v>57.65</v>
      </c>
      <c r="I2" s="119">
        <v>102681</v>
      </c>
      <c r="J2" s="119">
        <v>5829539.0499999998</v>
      </c>
      <c r="K2" s="121">
        <v>43125</v>
      </c>
      <c r="L2" s="119">
        <v>884</v>
      </c>
      <c r="M2" s="119" t="s">
        <v>398</v>
      </c>
    </row>
    <row r="3" spans="1:13">
      <c r="A3" s="119" t="s">
        <v>399</v>
      </c>
      <c r="B3" s="119" t="s">
        <v>397</v>
      </c>
      <c r="C3" s="119">
        <v>6.95</v>
      </c>
      <c r="D3" s="119">
        <v>7.15</v>
      </c>
      <c r="E3" s="119">
        <v>6.7</v>
      </c>
      <c r="F3" s="119">
        <v>6.8</v>
      </c>
      <c r="G3" s="119">
        <v>6.8</v>
      </c>
      <c r="H3" s="119">
        <v>6.95</v>
      </c>
      <c r="I3" s="119">
        <v>5482803</v>
      </c>
      <c r="J3" s="119">
        <v>37935872.549999997</v>
      </c>
      <c r="K3" s="121">
        <v>43125</v>
      </c>
      <c r="L3" s="119">
        <v>3110</v>
      </c>
      <c r="M3" s="119" t="s">
        <v>400</v>
      </c>
    </row>
    <row r="4" spans="1:13">
      <c r="A4" s="119" t="s">
        <v>401</v>
      </c>
      <c r="B4" s="119" t="s">
        <v>397</v>
      </c>
      <c r="C4" s="119">
        <v>18892</v>
      </c>
      <c r="D4" s="119">
        <v>18999</v>
      </c>
      <c r="E4" s="119">
        <v>18624.55</v>
      </c>
      <c r="F4" s="119">
        <v>18854.8</v>
      </c>
      <c r="G4" s="119">
        <v>18825</v>
      </c>
      <c r="H4" s="119">
        <v>18703</v>
      </c>
      <c r="I4" s="119">
        <v>1857</v>
      </c>
      <c r="J4" s="119">
        <v>34991156.149999999</v>
      </c>
      <c r="K4" s="121">
        <v>43125</v>
      </c>
      <c r="L4" s="119">
        <v>377</v>
      </c>
      <c r="M4" s="119" t="s">
        <v>402</v>
      </c>
    </row>
    <row r="5" spans="1:13">
      <c r="A5" s="119" t="s">
        <v>2961</v>
      </c>
      <c r="B5" s="119" t="s">
        <v>397</v>
      </c>
      <c r="C5" s="119">
        <v>315</v>
      </c>
      <c r="D5" s="119">
        <v>317.95</v>
      </c>
      <c r="E5" s="119">
        <v>302.2</v>
      </c>
      <c r="F5" s="119">
        <v>307.75</v>
      </c>
      <c r="G5" s="119">
        <v>305</v>
      </c>
      <c r="H5" s="119">
        <v>311.64999999999998</v>
      </c>
      <c r="I5" s="119">
        <v>8090</v>
      </c>
      <c r="J5" s="119">
        <v>2495930.4</v>
      </c>
      <c r="K5" s="121">
        <v>43125</v>
      </c>
      <c r="L5" s="119">
        <v>248</v>
      </c>
      <c r="M5" s="119" t="s">
        <v>2962</v>
      </c>
    </row>
    <row r="6" spans="1:13">
      <c r="A6" s="119" t="s">
        <v>2411</v>
      </c>
      <c r="B6" s="119" t="s">
        <v>397</v>
      </c>
      <c r="C6" s="119">
        <v>119</v>
      </c>
      <c r="D6" s="119">
        <v>119.65</v>
      </c>
      <c r="E6" s="119">
        <v>112.1</v>
      </c>
      <c r="F6" s="119">
        <v>112.8</v>
      </c>
      <c r="G6" s="119">
        <v>112.55</v>
      </c>
      <c r="H6" s="119">
        <v>119.05</v>
      </c>
      <c r="I6" s="119">
        <v>593570</v>
      </c>
      <c r="J6" s="119">
        <v>68497932.849999994</v>
      </c>
      <c r="K6" s="121">
        <v>43125</v>
      </c>
      <c r="L6" s="119">
        <v>7230</v>
      </c>
      <c r="M6" s="119" t="s">
        <v>847</v>
      </c>
    </row>
    <row r="7" spans="1:13">
      <c r="A7" s="119" t="s">
        <v>403</v>
      </c>
      <c r="B7" s="119" t="s">
        <v>397</v>
      </c>
      <c r="C7" s="119">
        <v>807.5</v>
      </c>
      <c r="D7" s="119">
        <v>813.3</v>
      </c>
      <c r="E7" s="119">
        <v>781</v>
      </c>
      <c r="F7" s="119">
        <v>785.85</v>
      </c>
      <c r="G7" s="119">
        <v>782.4</v>
      </c>
      <c r="H7" s="119">
        <v>805.5</v>
      </c>
      <c r="I7" s="119">
        <v>120014</v>
      </c>
      <c r="J7" s="119">
        <v>95512273.150000006</v>
      </c>
      <c r="K7" s="121">
        <v>43125</v>
      </c>
      <c r="L7" s="119">
        <v>5188</v>
      </c>
      <c r="M7" s="119" t="s">
        <v>2299</v>
      </c>
    </row>
    <row r="8" spans="1:13">
      <c r="A8" s="119" t="s">
        <v>404</v>
      </c>
      <c r="B8" s="119" t="s">
        <v>397</v>
      </c>
      <c r="C8" s="119">
        <v>39</v>
      </c>
      <c r="D8" s="119">
        <v>39.85</v>
      </c>
      <c r="E8" s="119">
        <v>38.6</v>
      </c>
      <c r="F8" s="119">
        <v>39.1</v>
      </c>
      <c r="G8" s="119">
        <v>39.35</v>
      </c>
      <c r="H8" s="119">
        <v>39.049999999999997</v>
      </c>
      <c r="I8" s="119">
        <v>884403</v>
      </c>
      <c r="J8" s="119">
        <v>34542028.549999997</v>
      </c>
      <c r="K8" s="121">
        <v>43125</v>
      </c>
      <c r="L8" s="119">
        <v>3796</v>
      </c>
      <c r="M8" s="119" t="s">
        <v>405</v>
      </c>
    </row>
    <row r="9" spans="1:13">
      <c r="A9" s="119" t="s">
        <v>406</v>
      </c>
      <c r="B9" s="119" t="s">
        <v>397</v>
      </c>
      <c r="C9" s="119">
        <v>684</v>
      </c>
      <c r="D9" s="119">
        <v>696.6</v>
      </c>
      <c r="E9" s="119">
        <v>675.15</v>
      </c>
      <c r="F9" s="119">
        <v>677.6</v>
      </c>
      <c r="G9" s="119">
        <v>679</v>
      </c>
      <c r="H9" s="119">
        <v>681</v>
      </c>
      <c r="I9" s="119">
        <v>13653</v>
      </c>
      <c r="J9" s="119">
        <v>9351112.5</v>
      </c>
      <c r="K9" s="121">
        <v>43125</v>
      </c>
      <c r="L9" s="119">
        <v>1196</v>
      </c>
      <c r="M9" s="119" t="s">
        <v>407</v>
      </c>
    </row>
    <row r="10" spans="1:13">
      <c r="A10" s="119" t="s">
        <v>408</v>
      </c>
      <c r="B10" s="119" t="s">
        <v>397</v>
      </c>
      <c r="C10" s="119">
        <v>1106</v>
      </c>
      <c r="D10" s="119">
        <v>1134.9000000000001</v>
      </c>
      <c r="E10" s="119">
        <v>1048</v>
      </c>
      <c r="F10" s="119">
        <v>1078</v>
      </c>
      <c r="G10" s="119">
        <v>1102</v>
      </c>
      <c r="H10" s="119">
        <v>1118.9000000000001</v>
      </c>
      <c r="I10" s="119">
        <v>125876</v>
      </c>
      <c r="J10" s="119">
        <v>135924032.80000001</v>
      </c>
      <c r="K10" s="121">
        <v>43125</v>
      </c>
      <c r="L10" s="119">
        <v>8752</v>
      </c>
      <c r="M10" s="119" t="s">
        <v>409</v>
      </c>
    </row>
    <row r="11" spans="1:13">
      <c r="A11" s="119" t="s">
        <v>2870</v>
      </c>
      <c r="B11" s="119" t="s">
        <v>397</v>
      </c>
      <c r="C11" s="119">
        <v>50.2</v>
      </c>
      <c r="D11" s="119">
        <v>51.95</v>
      </c>
      <c r="E11" s="119">
        <v>50.2</v>
      </c>
      <c r="F11" s="119">
        <v>50.75</v>
      </c>
      <c r="G11" s="119">
        <v>50.65</v>
      </c>
      <c r="H11" s="119">
        <v>51.4</v>
      </c>
      <c r="I11" s="119">
        <v>24133</v>
      </c>
      <c r="J11" s="119">
        <v>1226324.25</v>
      </c>
      <c r="K11" s="121">
        <v>43125</v>
      </c>
      <c r="L11" s="119">
        <v>150</v>
      </c>
      <c r="M11" s="119" t="s">
        <v>2871</v>
      </c>
    </row>
    <row r="12" spans="1:13">
      <c r="A12" s="119" t="s">
        <v>410</v>
      </c>
      <c r="B12" s="119" t="s">
        <v>397</v>
      </c>
      <c r="C12" s="119">
        <v>237.25</v>
      </c>
      <c r="D12" s="119">
        <v>239</v>
      </c>
      <c r="E12" s="119">
        <v>229</v>
      </c>
      <c r="F12" s="119">
        <v>233.25</v>
      </c>
      <c r="G12" s="119">
        <v>233.15</v>
      </c>
      <c r="H12" s="119">
        <v>233.15</v>
      </c>
      <c r="I12" s="119">
        <v>1597329</v>
      </c>
      <c r="J12" s="119">
        <v>374562323.25</v>
      </c>
      <c r="K12" s="121">
        <v>43125</v>
      </c>
      <c r="L12" s="119">
        <v>15795</v>
      </c>
      <c r="M12" s="119" t="s">
        <v>411</v>
      </c>
    </row>
    <row r="13" spans="1:13">
      <c r="A13" s="119" t="s">
        <v>186</v>
      </c>
      <c r="B13" s="119" t="s">
        <v>397</v>
      </c>
      <c r="C13" s="119">
        <v>1652</v>
      </c>
      <c r="D13" s="119">
        <v>1687</v>
      </c>
      <c r="E13" s="119">
        <v>1625</v>
      </c>
      <c r="F13" s="119">
        <v>1659.3</v>
      </c>
      <c r="G13" s="119">
        <v>1654.85</v>
      </c>
      <c r="H13" s="119">
        <v>1667.65</v>
      </c>
      <c r="I13" s="119">
        <v>82745</v>
      </c>
      <c r="J13" s="119">
        <v>137494267.09999999</v>
      </c>
      <c r="K13" s="121">
        <v>43125</v>
      </c>
      <c r="L13" s="119">
        <v>4954</v>
      </c>
      <c r="M13" s="119" t="s">
        <v>412</v>
      </c>
    </row>
    <row r="14" spans="1:13">
      <c r="A14" s="119" t="s">
        <v>413</v>
      </c>
      <c r="B14" s="119" t="s">
        <v>397</v>
      </c>
      <c r="C14" s="119">
        <v>5520</v>
      </c>
      <c r="D14" s="119">
        <v>5550</v>
      </c>
      <c r="E14" s="119">
        <v>5455</v>
      </c>
      <c r="F14" s="119">
        <v>5541.05</v>
      </c>
      <c r="G14" s="119">
        <v>5539.9</v>
      </c>
      <c r="H14" s="119">
        <v>5528.55</v>
      </c>
      <c r="I14" s="119">
        <v>1623</v>
      </c>
      <c r="J14" s="119">
        <v>8936121.3000000007</v>
      </c>
      <c r="K14" s="121">
        <v>43125</v>
      </c>
      <c r="L14" s="119">
        <v>519</v>
      </c>
      <c r="M14" s="119" t="s">
        <v>414</v>
      </c>
    </row>
    <row r="15" spans="1:13">
      <c r="A15" s="119" t="s">
        <v>2734</v>
      </c>
      <c r="B15" s="119" t="s">
        <v>397</v>
      </c>
      <c r="C15" s="119">
        <v>176.8</v>
      </c>
      <c r="D15" s="119">
        <v>178.8</v>
      </c>
      <c r="E15" s="119">
        <v>175.35</v>
      </c>
      <c r="F15" s="119">
        <v>175.9</v>
      </c>
      <c r="G15" s="119">
        <v>176</v>
      </c>
      <c r="H15" s="119">
        <v>176.45</v>
      </c>
      <c r="I15" s="119">
        <v>2139090</v>
      </c>
      <c r="J15" s="119">
        <v>377938731.60000002</v>
      </c>
      <c r="K15" s="121">
        <v>43125</v>
      </c>
      <c r="L15" s="119">
        <v>20191</v>
      </c>
      <c r="M15" s="119" t="s">
        <v>2735</v>
      </c>
    </row>
    <row r="16" spans="1:13">
      <c r="A16" s="119" t="s">
        <v>415</v>
      </c>
      <c r="B16" s="119" t="s">
        <v>397</v>
      </c>
      <c r="C16" s="119">
        <v>165.05</v>
      </c>
      <c r="D16" s="119">
        <v>168</v>
      </c>
      <c r="E16" s="119">
        <v>164.1</v>
      </c>
      <c r="F16" s="119">
        <v>167</v>
      </c>
      <c r="G16" s="119">
        <v>167.95</v>
      </c>
      <c r="H16" s="119">
        <v>165.2</v>
      </c>
      <c r="I16" s="119">
        <v>184059</v>
      </c>
      <c r="J16" s="119">
        <v>30418682.550000001</v>
      </c>
      <c r="K16" s="121">
        <v>43125</v>
      </c>
      <c r="L16" s="119">
        <v>2837</v>
      </c>
      <c r="M16" s="119" t="s">
        <v>416</v>
      </c>
    </row>
    <row r="17" spans="1:13">
      <c r="A17" s="119" t="s">
        <v>30</v>
      </c>
      <c r="B17" s="119" t="s">
        <v>397</v>
      </c>
      <c r="C17" s="119">
        <v>1739.9</v>
      </c>
      <c r="D17" s="119">
        <v>1753.4</v>
      </c>
      <c r="E17" s="119">
        <v>1720</v>
      </c>
      <c r="F17" s="119">
        <v>1726.4</v>
      </c>
      <c r="G17" s="119">
        <v>1733.8</v>
      </c>
      <c r="H17" s="119">
        <v>1737.5</v>
      </c>
      <c r="I17" s="119">
        <v>604042</v>
      </c>
      <c r="J17" s="119">
        <v>1049125294.25</v>
      </c>
      <c r="K17" s="121">
        <v>43125</v>
      </c>
      <c r="L17" s="119">
        <v>16645</v>
      </c>
      <c r="M17" s="119" t="s">
        <v>417</v>
      </c>
    </row>
    <row r="18" spans="1:13">
      <c r="A18" s="119" t="s">
        <v>418</v>
      </c>
      <c r="B18" s="119" t="s">
        <v>397</v>
      </c>
      <c r="C18" s="119">
        <v>1496.85</v>
      </c>
      <c r="D18" s="119">
        <v>1516</v>
      </c>
      <c r="E18" s="119">
        <v>1471.3</v>
      </c>
      <c r="F18" s="119">
        <v>1478.75</v>
      </c>
      <c r="G18" s="119">
        <v>1483.65</v>
      </c>
      <c r="H18" s="119">
        <v>1510.65</v>
      </c>
      <c r="I18" s="119">
        <v>2546</v>
      </c>
      <c r="J18" s="119">
        <v>3797486.3</v>
      </c>
      <c r="K18" s="121">
        <v>43125</v>
      </c>
      <c r="L18" s="119">
        <v>287</v>
      </c>
      <c r="M18" s="119" t="s">
        <v>419</v>
      </c>
    </row>
    <row r="19" spans="1:13">
      <c r="A19" s="119" t="s">
        <v>420</v>
      </c>
      <c r="B19" s="119" t="s">
        <v>397</v>
      </c>
      <c r="C19" s="119">
        <v>172.85</v>
      </c>
      <c r="D19" s="119">
        <v>189.65</v>
      </c>
      <c r="E19" s="119">
        <v>172</v>
      </c>
      <c r="F19" s="119">
        <v>185.45</v>
      </c>
      <c r="G19" s="119">
        <v>186.05</v>
      </c>
      <c r="H19" s="119">
        <v>172.45</v>
      </c>
      <c r="I19" s="119">
        <v>5779107</v>
      </c>
      <c r="J19" s="119">
        <v>1064520566.95</v>
      </c>
      <c r="K19" s="121">
        <v>43125</v>
      </c>
      <c r="L19" s="119">
        <v>35522</v>
      </c>
      <c r="M19" s="119" t="s">
        <v>421</v>
      </c>
    </row>
    <row r="20" spans="1:13">
      <c r="A20" s="119" t="s">
        <v>31</v>
      </c>
      <c r="B20" s="119" t="s">
        <v>397</v>
      </c>
      <c r="C20" s="119">
        <v>205</v>
      </c>
      <c r="D20" s="119">
        <v>215.75</v>
      </c>
      <c r="E20" s="119">
        <v>201.8</v>
      </c>
      <c r="F20" s="119">
        <v>214.4</v>
      </c>
      <c r="G20" s="119">
        <v>214.3</v>
      </c>
      <c r="H20" s="119">
        <v>205.5</v>
      </c>
      <c r="I20" s="119">
        <v>13233590</v>
      </c>
      <c r="J20" s="119">
        <v>2782758053.9000001</v>
      </c>
      <c r="K20" s="121">
        <v>43125</v>
      </c>
      <c r="L20" s="119">
        <v>64072</v>
      </c>
      <c r="M20" s="119" t="s">
        <v>422</v>
      </c>
    </row>
    <row r="21" spans="1:13">
      <c r="A21" s="119" t="s">
        <v>32</v>
      </c>
      <c r="B21" s="119" t="s">
        <v>397</v>
      </c>
      <c r="C21" s="119">
        <v>450</v>
      </c>
      <c r="D21" s="119">
        <v>450</v>
      </c>
      <c r="E21" s="119">
        <v>434.8</v>
      </c>
      <c r="F21" s="119">
        <v>436.5</v>
      </c>
      <c r="G21" s="119">
        <v>436</v>
      </c>
      <c r="H21" s="119">
        <v>448.75</v>
      </c>
      <c r="I21" s="119">
        <v>6792843</v>
      </c>
      <c r="J21" s="119">
        <v>2995025484.9499998</v>
      </c>
      <c r="K21" s="121">
        <v>43125</v>
      </c>
      <c r="L21" s="119">
        <v>66336</v>
      </c>
      <c r="M21" s="119" t="s">
        <v>423</v>
      </c>
    </row>
    <row r="22" spans="1:13">
      <c r="A22" s="119" t="s">
        <v>33</v>
      </c>
      <c r="B22" s="119" t="s">
        <v>397</v>
      </c>
      <c r="C22" s="119">
        <v>37.5</v>
      </c>
      <c r="D22" s="119">
        <v>38.75</v>
      </c>
      <c r="E22" s="119">
        <v>36.65</v>
      </c>
      <c r="F22" s="119">
        <v>38.200000000000003</v>
      </c>
      <c r="G22" s="119">
        <v>38</v>
      </c>
      <c r="H22" s="119">
        <v>37.5</v>
      </c>
      <c r="I22" s="119">
        <v>25236607</v>
      </c>
      <c r="J22" s="119">
        <v>948984804.04999995</v>
      </c>
      <c r="K22" s="121">
        <v>43125</v>
      </c>
      <c r="L22" s="119">
        <v>41313</v>
      </c>
      <c r="M22" s="119" t="s">
        <v>424</v>
      </c>
    </row>
    <row r="23" spans="1:13">
      <c r="A23" s="119" t="s">
        <v>425</v>
      </c>
      <c r="B23" s="119" t="s">
        <v>397</v>
      </c>
      <c r="C23" s="119">
        <v>221</v>
      </c>
      <c r="D23" s="119">
        <v>223.8</v>
      </c>
      <c r="E23" s="119">
        <v>215.4</v>
      </c>
      <c r="F23" s="119">
        <v>216.45</v>
      </c>
      <c r="G23" s="119">
        <v>216.3</v>
      </c>
      <c r="H23" s="119">
        <v>219.75</v>
      </c>
      <c r="I23" s="119">
        <v>813884</v>
      </c>
      <c r="J23" s="119">
        <v>178168231.25</v>
      </c>
      <c r="K23" s="121">
        <v>43125</v>
      </c>
      <c r="L23" s="119">
        <v>9086</v>
      </c>
      <c r="M23" s="119" t="s">
        <v>426</v>
      </c>
    </row>
    <row r="24" spans="1:13">
      <c r="A24" s="119" t="s">
        <v>427</v>
      </c>
      <c r="B24" s="119" t="s">
        <v>397</v>
      </c>
      <c r="C24" s="119">
        <v>288.39999999999998</v>
      </c>
      <c r="D24" s="119">
        <v>290</v>
      </c>
      <c r="E24" s="119">
        <v>284.10000000000002</v>
      </c>
      <c r="F24" s="119">
        <v>286.60000000000002</v>
      </c>
      <c r="G24" s="119">
        <v>286</v>
      </c>
      <c r="H24" s="119">
        <v>286.14999999999998</v>
      </c>
      <c r="I24" s="119">
        <v>162214</v>
      </c>
      <c r="J24" s="119">
        <v>46446499.200000003</v>
      </c>
      <c r="K24" s="121">
        <v>43125</v>
      </c>
      <c r="L24" s="119">
        <v>3333</v>
      </c>
      <c r="M24" s="119" t="s">
        <v>428</v>
      </c>
    </row>
    <row r="25" spans="1:13">
      <c r="A25" s="119" t="s">
        <v>430</v>
      </c>
      <c r="B25" s="119" t="s">
        <v>397</v>
      </c>
      <c r="C25" s="119">
        <v>525</v>
      </c>
      <c r="D25" s="119">
        <v>535</v>
      </c>
      <c r="E25" s="119">
        <v>516.95000000000005</v>
      </c>
      <c r="F25" s="119">
        <v>521.4</v>
      </c>
      <c r="G25" s="119">
        <v>518.65</v>
      </c>
      <c r="H25" s="119">
        <v>525</v>
      </c>
      <c r="I25" s="119">
        <v>14846</v>
      </c>
      <c r="J25" s="119">
        <v>7816726.4000000004</v>
      </c>
      <c r="K25" s="121">
        <v>43125</v>
      </c>
      <c r="L25" s="119">
        <v>758</v>
      </c>
      <c r="M25" s="119" t="s">
        <v>431</v>
      </c>
    </row>
    <row r="26" spans="1:13">
      <c r="A26" s="119" t="s">
        <v>432</v>
      </c>
      <c r="B26" s="119" t="s">
        <v>397</v>
      </c>
      <c r="C26" s="119">
        <v>79.3</v>
      </c>
      <c r="D26" s="119">
        <v>80.75</v>
      </c>
      <c r="E26" s="119">
        <v>77.25</v>
      </c>
      <c r="F26" s="119">
        <v>78.05</v>
      </c>
      <c r="G26" s="119">
        <v>78.3</v>
      </c>
      <c r="H26" s="119">
        <v>79</v>
      </c>
      <c r="I26" s="119">
        <v>55155</v>
      </c>
      <c r="J26" s="119">
        <v>4345951.25</v>
      </c>
      <c r="K26" s="121">
        <v>43125</v>
      </c>
      <c r="L26" s="119">
        <v>601</v>
      </c>
      <c r="M26" s="119" t="s">
        <v>433</v>
      </c>
    </row>
    <row r="27" spans="1:13">
      <c r="A27" s="119" t="s">
        <v>2231</v>
      </c>
      <c r="B27" s="119" t="s">
        <v>397</v>
      </c>
      <c r="C27" s="119">
        <v>287</v>
      </c>
      <c r="D27" s="119">
        <v>291.2</v>
      </c>
      <c r="E27" s="119">
        <v>282.10000000000002</v>
      </c>
      <c r="F27" s="119">
        <v>284.14999999999998</v>
      </c>
      <c r="G27" s="119">
        <v>284.89999999999998</v>
      </c>
      <c r="H27" s="119">
        <v>285.25</v>
      </c>
      <c r="I27" s="119">
        <v>66743</v>
      </c>
      <c r="J27" s="119">
        <v>19036525.550000001</v>
      </c>
      <c r="K27" s="121">
        <v>43125</v>
      </c>
      <c r="L27" s="119">
        <v>1544</v>
      </c>
      <c r="M27" s="119" t="s">
        <v>2510</v>
      </c>
    </row>
    <row r="28" spans="1:13">
      <c r="A28" s="119" t="s">
        <v>434</v>
      </c>
      <c r="B28" s="119" t="s">
        <v>397</v>
      </c>
      <c r="C28" s="119">
        <v>282.60000000000002</v>
      </c>
      <c r="D28" s="119">
        <v>282.85000000000002</v>
      </c>
      <c r="E28" s="119">
        <v>278.05</v>
      </c>
      <c r="F28" s="119">
        <v>279.8</v>
      </c>
      <c r="G28" s="119">
        <v>279.05</v>
      </c>
      <c r="H28" s="119">
        <v>281.75</v>
      </c>
      <c r="I28" s="119">
        <v>75286</v>
      </c>
      <c r="J28" s="119">
        <v>21071935.050000001</v>
      </c>
      <c r="K28" s="121">
        <v>43125</v>
      </c>
      <c r="L28" s="119">
        <v>2206</v>
      </c>
      <c r="M28" s="119" t="s">
        <v>435</v>
      </c>
    </row>
    <row r="29" spans="1:13">
      <c r="A29" s="119" t="s">
        <v>3008</v>
      </c>
      <c r="B29" s="119" t="s">
        <v>397</v>
      </c>
      <c r="C29" s="119">
        <v>61.45</v>
      </c>
      <c r="D29" s="119">
        <v>62.65</v>
      </c>
      <c r="E29" s="119">
        <v>60.55</v>
      </c>
      <c r="F29" s="119">
        <v>60.95</v>
      </c>
      <c r="G29" s="119">
        <v>60.55</v>
      </c>
      <c r="H29" s="119">
        <v>62.85</v>
      </c>
      <c r="I29" s="119">
        <v>21561</v>
      </c>
      <c r="J29" s="119">
        <v>1322158.6499999999</v>
      </c>
      <c r="K29" s="121">
        <v>43125</v>
      </c>
      <c r="L29" s="119">
        <v>60</v>
      </c>
      <c r="M29" s="119" t="s">
        <v>3009</v>
      </c>
    </row>
    <row r="30" spans="1:13">
      <c r="A30" s="119" t="s">
        <v>2611</v>
      </c>
      <c r="B30" s="119" t="s">
        <v>397</v>
      </c>
      <c r="C30" s="119">
        <v>122.5</v>
      </c>
      <c r="D30" s="119">
        <v>123.55</v>
      </c>
      <c r="E30" s="119">
        <v>119</v>
      </c>
      <c r="F30" s="119">
        <v>123.05</v>
      </c>
      <c r="G30" s="119">
        <v>123.55</v>
      </c>
      <c r="H30" s="119">
        <v>121.85</v>
      </c>
      <c r="I30" s="119">
        <v>5129</v>
      </c>
      <c r="J30" s="119">
        <v>617740.05000000005</v>
      </c>
      <c r="K30" s="121">
        <v>43125</v>
      </c>
      <c r="L30" s="119">
        <v>39</v>
      </c>
      <c r="M30" s="119" t="s">
        <v>2612</v>
      </c>
    </row>
    <row r="31" spans="1:13">
      <c r="A31" s="119" t="s">
        <v>2365</v>
      </c>
      <c r="B31" s="119" t="s">
        <v>397</v>
      </c>
      <c r="C31" s="119">
        <v>110.8</v>
      </c>
      <c r="D31" s="119">
        <v>113.7</v>
      </c>
      <c r="E31" s="119">
        <v>110</v>
      </c>
      <c r="F31" s="119">
        <v>111.1</v>
      </c>
      <c r="G31" s="119">
        <v>111.85</v>
      </c>
      <c r="H31" s="119">
        <v>110.75</v>
      </c>
      <c r="I31" s="119">
        <v>11533</v>
      </c>
      <c r="J31" s="119">
        <v>1289597</v>
      </c>
      <c r="K31" s="121">
        <v>43125</v>
      </c>
      <c r="L31" s="119">
        <v>490</v>
      </c>
      <c r="M31" s="119" t="s">
        <v>2366</v>
      </c>
    </row>
    <row r="32" spans="1:13">
      <c r="A32" s="119" t="s">
        <v>2371</v>
      </c>
      <c r="B32" s="119" t="s">
        <v>397</v>
      </c>
      <c r="C32" s="119">
        <v>404.95</v>
      </c>
      <c r="D32" s="119">
        <v>405.6</v>
      </c>
      <c r="E32" s="119">
        <v>380.1</v>
      </c>
      <c r="F32" s="119">
        <v>385.05</v>
      </c>
      <c r="G32" s="119">
        <v>380.5</v>
      </c>
      <c r="H32" s="119">
        <v>395.15</v>
      </c>
      <c r="I32" s="119">
        <v>12354</v>
      </c>
      <c r="J32" s="119">
        <v>4876460</v>
      </c>
      <c r="K32" s="121">
        <v>43125</v>
      </c>
      <c r="L32" s="119">
        <v>619</v>
      </c>
      <c r="M32" s="119" t="s">
        <v>2372</v>
      </c>
    </row>
    <row r="33" spans="1:13">
      <c r="A33" s="119" t="s">
        <v>436</v>
      </c>
      <c r="B33" s="119" t="s">
        <v>397</v>
      </c>
      <c r="C33" s="119">
        <v>355</v>
      </c>
      <c r="D33" s="119">
        <v>359.5</v>
      </c>
      <c r="E33" s="119">
        <v>329.55</v>
      </c>
      <c r="F33" s="119">
        <v>335.05</v>
      </c>
      <c r="G33" s="119">
        <v>329.55</v>
      </c>
      <c r="H33" s="119">
        <v>347.85</v>
      </c>
      <c r="I33" s="119">
        <v>67361</v>
      </c>
      <c r="J33" s="119">
        <v>22933071.649999999</v>
      </c>
      <c r="K33" s="121">
        <v>43125</v>
      </c>
      <c r="L33" s="119">
        <v>1300</v>
      </c>
      <c r="M33" s="119" t="s">
        <v>437</v>
      </c>
    </row>
    <row r="34" spans="1:13">
      <c r="A34" s="119" t="s">
        <v>438</v>
      </c>
      <c r="B34" s="119" t="s">
        <v>397</v>
      </c>
      <c r="C34" s="119">
        <v>1599</v>
      </c>
      <c r="D34" s="119">
        <v>1615</v>
      </c>
      <c r="E34" s="119">
        <v>1587.3</v>
      </c>
      <c r="F34" s="119">
        <v>1600.45</v>
      </c>
      <c r="G34" s="119">
        <v>1598</v>
      </c>
      <c r="H34" s="119">
        <v>1584.85</v>
      </c>
      <c r="I34" s="119">
        <v>40546</v>
      </c>
      <c r="J34" s="119">
        <v>64930093.799999997</v>
      </c>
      <c r="K34" s="121">
        <v>43125</v>
      </c>
      <c r="L34" s="119">
        <v>3606</v>
      </c>
      <c r="M34" s="119" t="s">
        <v>439</v>
      </c>
    </row>
    <row r="35" spans="1:13">
      <c r="A35" s="119" t="s">
        <v>440</v>
      </c>
      <c r="B35" s="119" t="s">
        <v>397</v>
      </c>
      <c r="C35" s="119">
        <v>466.05</v>
      </c>
      <c r="D35" s="119">
        <v>478.5</v>
      </c>
      <c r="E35" s="119">
        <v>463</v>
      </c>
      <c r="F35" s="119">
        <v>469.3</v>
      </c>
      <c r="G35" s="119">
        <v>468.5</v>
      </c>
      <c r="H35" s="119">
        <v>470.05</v>
      </c>
      <c r="I35" s="119">
        <v>80290</v>
      </c>
      <c r="J35" s="119">
        <v>37707907.100000001</v>
      </c>
      <c r="K35" s="121">
        <v>43125</v>
      </c>
      <c r="L35" s="119">
        <v>1257</v>
      </c>
      <c r="M35" s="119" t="s">
        <v>441</v>
      </c>
    </row>
    <row r="36" spans="1:13">
      <c r="A36" s="119" t="s">
        <v>235</v>
      </c>
      <c r="B36" s="119" t="s">
        <v>397</v>
      </c>
      <c r="C36" s="119">
        <v>1572</v>
      </c>
      <c r="D36" s="119">
        <v>1583</v>
      </c>
      <c r="E36" s="119">
        <v>1469.15</v>
      </c>
      <c r="F36" s="119">
        <v>1493.3</v>
      </c>
      <c r="G36" s="119">
        <v>1499</v>
      </c>
      <c r="H36" s="119">
        <v>1570.25</v>
      </c>
      <c r="I36" s="119">
        <v>466530</v>
      </c>
      <c r="J36" s="119">
        <v>712273464</v>
      </c>
      <c r="K36" s="121">
        <v>43125</v>
      </c>
      <c r="L36" s="119">
        <v>17968</v>
      </c>
      <c r="M36" s="119" t="s">
        <v>443</v>
      </c>
    </row>
    <row r="37" spans="1:13">
      <c r="A37" s="119" t="s">
        <v>444</v>
      </c>
      <c r="B37" s="119" t="s">
        <v>397</v>
      </c>
      <c r="C37" s="119">
        <v>316</v>
      </c>
      <c r="D37" s="119">
        <v>319.75</v>
      </c>
      <c r="E37" s="119">
        <v>313</v>
      </c>
      <c r="F37" s="119">
        <v>313.7</v>
      </c>
      <c r="G37" s="119">
        <v>313.10000000000002</v>
      </c>
      <c r="H37" s="119">
        <v>317.10000000000002</v>
      </c>
      <c r="I37" s="119">
        <v>66416</v>
      </c>
      <c r="J37" s="119">
        <v>21006202.050000001</v>
      </c>
      <c r="K37" s="121">
        <v>43125</v>
      </c>
      <c r="L37" s="119">
        <v>1415</v>
      </c>
      <c r="M37" s="119" t="s">
        <v>445</v>
      </c>
    </row>
    <row r="38" spans="1:13">
      <c r="A38" s="119" t="s">
        <v>2471</v>
      </c>
      <c r="B38" s="119" t="s">
        <v>397</v>
      </c>
      <c r="C38" s="119">
        <v>722.05</v>
      </c>
      <c r="D38" s="119">
        <v>724.95</v>
      </c>
      <c r="E38" s="119">
        <v>706</v>
      </c>
      <c r="F38" s="119">
        <v>709.7</v>
      </c>
      <c r="G38" s="119">
        <v>713</v>
      </c>
      <c r="H38" s="119">
        <v>724.15</v>
      </c>
      <c r="I38" s="119">
        <v>7125</v>
      </c>
      <c r="J38" s="119">
        <v>5089186.55</v>
      </c>
      <c r="K38" s="121">
        <v>43125</v>
      </c>
      <c r="L38" s="119">
        <v>356</v>
      </c>
      <c r="M38" s="119" t="s">
        <v>2472</v>
      </c>
    </row>
    <row r="39" spans="1:13">
      <c r="A39" s="119" t="s">
        <v>446</v>
      </c>
      <c r="B39" s="119" t="s">
        <v>397</v>
      </c>
      <c r="C39" s="119">
        <v>1860</v>
      </c>
      <c r="D39" s="119">
        <v>1875</v>
      </c>
      <c r="E39" s="119">
        <v>1857.05</v>
      </c>
      <c r="F39" s="119">
        <v>1868.2</v>
      </c>
      <c r="G39" s="119">
        <v>1865.25</v>
      </c>
      <c r="H39" s="119">
        <v>1870.7</v>
      </c>
      <c r="I39" s="119">
        <v>12490</v>
      </c>
      <c r="J39" s="119">
        <v>23353278.350000001</v>
      </c>
      <c r="K39" s="121">
        <v>43125</v>
      </c>
      <c r="L39" s="119">
        <v>525</v>
      </c>
      <c r="M39" s="119" t="s">
        <v>447</v>
      </c>
    </row>
    <row r="40" spans="1:13">
      <c r="A40" s="119" t="s">
        <v>2669</v>
      </c>
      <c r="B40" s="119" t="s">
        <v>397</v>
      </c>
      <c r="C40" s="119">
        <v>64.3</v>
      </c>
      <c r="D40" s="119">
        <v>64.5</v>
      </c>
      <c r="E40" s="119">
        <v>61.8</v>
      </c>
      <c r="F40" s="119">
        <v>62.7</v>
      </c>
      <c r="G40" s="119">
        <v>62.55</v>
      </c>
      <c r="H40" s="119">
        <v>64.25</v>
      </c>
      <c r="I40" s="119">
        <v>237229</v>
      </c>
      <c r="J40" s="119">
        <v>14866087.6</v>
      </c>
      <c r="K40" s="121">
        <v>43125</v>
      </c>
      <c r="L40" s="119">
        <v>1789</v>
      </c>
      <c r="M40" s="119" t="s">
        <v>2670</v>
      </c>
    </row>
    <row r="41" spans="1:13">
      <c r="A41" s="119" t="s">
        <v>34</v>
      </c>
      <c r="B41" s="119" t="s">
        <v>397</v>
      </c>
      <c r="C41" s="119">
        <v>73.900000000000006</v>
      </c>
      <c r="D41" s="119">
        <v>74</v>
      </c>
      <c r="E41" s="119">
        <v>69.75</v>
      </c>
      <c r="F41" s="119">
        <v>70.099999999999994</v>
      </c>
      <c r="G41" s="119">
        <v>69.95</v>
      </c>
      <c r="H41" s="119">
        <v>73.099999999999994</v>
      </c>
      <c r="I41" s="119">
        <v>4226178</v>
      </c>
      <c r="J41" s="119">
        <v>300155958.35000002</v>
      </c>
      <c r="K41" s="121">
        <v>43125</v>
      </c>
      <c r="L41" s="119">
        <v>14200</v>
      </c>
      <c r="M41" s="119" t="s">
        <v>448</v>
      </c>
    </row>
    <row r="42" spans="1:13">
      <c r="A42" s="119" t="s">
        <v>449</v>
      </c>
      <c r="B42" s="119" t="s">
        <v>397</v>
      </c>
      <c r="C42" s="119">
        <v>70</v>
      </c>
      <c r="D42" s="119">
        <v>70.2</v>
      </c>
      <c r="E42" s="119">
        <v>67.05</v>
      </c>
      <c r="F42" s="119">
        <v>67.55</v>
      </c>
      <c r="G42" s="119">
        <v>67.45</v>
      </c>
      <c r="H42" s="119">
        <v>69.900000000000006</v>
      </c>
      <c r="I42" s="119">
        <v>2897246</v>
      </c>
      <c r="J42" s="119">
        <v>196652640.34999999</v>
      </c>
      <c r="K42" s="121">
        <v>43125</v>
      </c>
      <c r="L42" s="119">
        <v>15012</v>
      </c>
      <c r="M42" s="119" t="s">
        <v>450</v>
      </c>
    </row>
    <row r="43" spans="1:13">
      <c r="A43" s="119" t="s">
        <v>451</v>
      </c>
      <c r="B43" s="119" t="s">
        <v>397</v>
      </c>
      <c r="C43" s="119">
        <v>654</v>
      </c>
      <c r="D43" s="119">
        <v>675</v>
      </c>
      <c r="E43" s="119">
        <v>653.45000000000005</v>
      </c>
      <c r="F43" s="119">
        <v>666.8</v>
      </c>
      <c r="G43" s="119">
        <v>666.45</v>
      </c>
      <c r="H43" s="119">
        <v>647.85</v>
      </c>
      <c r="I43" s="119">
        <v>4927</v>
      </c>
      <c r="J43" s="119">
        <v>3274812.2</v>
      </c>
      <c r="K43" s="121">
        <v>43125</v>
      </c>
      <c r="L43" s="119">
        <v>232</v>
      </c>
      <c r="M43" s="119" t="s">
        <v>452</v>
      </c>
    </row>
    <row r="44" spans="1:13">
      <c r="A44" s="119" t="s">
        <v>2872</v>
      </c>
      <c r="B44" s="119" t="s">
        <v>397</v>
      </c>
      <c r="C44" s="119">
        <v>83</v>
      </c>
      <c r="D44" s="119">
        <v>86.9</v>
      </c>
      <c r="E44" s="119">
        <v>81.599999999999994</v>
      </c>
      <c r="F44" s="119">
        <v>84.15</v>
      </c>
      <c r="G44" s="119">
        <v>84</v>
      </c>
      <c r="H44" s="119">
        <v>83.45</v>
      </c>
      <c r="I44" s="119">
        <v>19872</v>
      </c>
      <c r="J44" s="119">
        <v>1681322.45</v>
      </c>
      <c r="K44" s="121">
        <v>43125</v>
      </c>
      <c r="L44" s="119">
        <v>337</v>
      </c>
      <c r="M44" s="119" t="s">
        <v>2873</v>
      </c>
    </row>
    <row r="45" spans="1:13">
      <c r="A45" s="119" t="s">
        <v>453</v>
      </c>
      <c r="B45" s="119" t="s">
        <v>397</v>
      </c>
      <c r="C45" s="119">
        <v>2200</v>
      </c>
      <c r="D45" s="119">
        <v>2240</v>
      </c>
      <c r="E45" s="119">
        <v>2168.85</v>
      </c>
      <c r="F45" s="119">
        <v>2202.25</v>
      </c>
      <c r="G45" s="119">
        <v>2219.9</v>
      </c>
      <c r="H45" s="119">
        <v>2199.1</v>
      </c>
      <c r="I45" s="119">
        <v>64212</v>
      </c>
      <c r="J45" s="119">
        <v>140746747</v>
      </c>
      <c r="K45" s="121">
        <v>43125</v>
      </c>
      <c r="L45" s="119">
        <v>2305</v>
      </c>
      <c r="M45" s="119" t="s">
        <v>454</v>
      </c>
    </row>
    <row r="46" spans="1:13">
      <c r="A46" s="119" t="s">
        <v>455</v>
      </c>
      <c r="B46" s="119" t="s">
        <v>397</v>
      </c>
      <c r="C46" s="119">
        <v>777.75</v>
      </c>
      <c r="D46" s="119">
        <v>789</v>
      </c>
      <c r="E46" s="119">
        <v>760.1</v>
      </c>
      <c r="F46" s="119">
        <v>767.6</v>
      </c>
      <c r="G46" s="119">
        <v>761.65</v>
      </c>
      <c r="H46" s="119">
        <v>777.75</v>
      </c>
      <c r="I46" s="119">
        <v>12300</v>
      </c>
      <c r="J46" s="119">
        <v>9521084.5500000007</v>
      </c>
      <c r="K46" s="121">
        <v>43125</v>
      </c>
      <c r="L46" s="119">
        <v>495</v>
      </c>
      <c r="M46" s="119" t="s">
        <v>456</v>
      </c>
    </row>
    <row r="47" spans="1:13">
      <c r="A47" s="119" t="s">
        <v>457</v>
      </c>
      <c r="B47" s="119" t="s">
        <v>397</v>
      </c>
      <c r="C47" s="119">
        <v>198.45</v>
      </c>
      <c r="D47" s="119">
        <v>199.7</v>
      </c>
      <c r="E47" s="119">
        <v>196.2</v>
      </c>
      <c r="F47" s="119">
        <v>198.35</v>
      </c>
      <c r="G47" s="119">
        <v>199.5</v>
      </c>
      <c r="H47" s="119">
        <v>198.65</v>
      </c>
      <c r="I47" s="119">
        <v>240254</v>
      </c>
      <c r="J47" s="119">
        <v>47480238.25</v>
      </c>
      <c r="K47" s="121">
        <v>43125</v>
      </c>
      <c r="L47" s="119">
        <v>2939</v>
      </c>
      <c r="M47" s="119" t="s">
        <v>458</v>
      </c>
    </row>
    <row r="48" spans="1:13">
      <c r="A48" s="119" t="s">
        <v>459</v>
      </c>
      <c r="B48" s="119" t="s">
        <v>397</v>
      </c>
      <c r="C48" s="119">
        <v>443.65</v>
      </c>
      <c r="D48" s="119">
        <v>447.5</v>
      </c>
      <c r="E48" s="119">
        <v>435</v>
      </c>
      <c r="F48" s="119">
        <v>436.9</v>
      </c>
      <c r="G48" s="119">
        <v>436.55</v>
      </c>
      <c r="H48" s="119">
        <v>438.3</v>
      </c>
      <c r="I48" s="119">
        <v>8908</v>
      </c>
      <c r="J48" s="119">
        <v>3932240.35</v>
      </c>
      <c r="K48" s="121">
        <v>43125</v>
      </c>
      <c r="L48" s="119">
        <v>328</v>
      </c>
      <c r="M48" s="119" t="s">
        <v>460</v>
      </c>
    </row>
    <row r="49" spans="1:13">
      <c r="A49" s="119" t="s">
        <v>2671</v>
      </c>
      <c r="B49" s="119" t="s">
        <v>397</v>
      </c>
      <c r="C49" s="119">
        <v>41.4</v>
      </c>
      <c r="D49" s="119">
        <v>42.2</v>
      </c>
      <c r="E49" s="119">
        <v>40.549999999999997</v>
      </c>
      <c r="F49" s="119">
        <v>41.9</v>
      </c>
      <c r="G49" s="119">
        <v>41.7</v>
      </c>
      <c r="H49" s="119">
        <v>40.75</v>
      </c>
      <c r="I49" s="119">
        <v>39570</v>
      </c>
      <c r="J49" s="119">
        <v>1637387.3</v>
      </c>
      <c r="K49" s="121">
        <v>43125</v>
      </c>
      <c r="L49" s="119">
        <v>587</v>
      </c>
      <c r="M49" s="119" t="s">
        <v>2672</v>
      </c>
    </row>
    <row r="50" spans="1:13">
      <c r="A50" s="119" t="s">
        <v>389</v>
      </c>
      <c r="B50" s="119" t="s">
        <v>397</v>
      </c>
      <c r="C50" s="119">
        <v>929</v>
      </c>
      <c r="D50" s="119">
        <v>942.55</v>
      </c>
      <c r="E50" s="119">
        <v>913</v>
      </c>
      <c r="F50" s="119">
        <v>918.6</v>
      </c>
      <c r="G50" s="119">
        <v>916.8</v>
      </c>
      <c r="H50" s="119">
        <v>928.45</v>
      </c>
      <c r="I50" s="119">
        <v>37432</v>
      </c>
      <c r="J50" s="119">
        <v>34542639.299999997</v>
      </c>
      <c r="K50" s="121">
        <v>43125</v>
      </c>
      <c r="L50" s="119">
        <v>1915</v>
      </c>
      <c r="M50" s="119" t="s">
        <v>461</v>
      </c>
    </row>
    <row r="51" spans="1:13">
      <c r="A51" s="119" t="s">
        <v>187</v>
      </c>
      <c r="B51" s="119" t="s">
        <v>397</v>
      </c>
      <c r="C51" s="119">
        <v>878.6</v>
      </c>
      <c r="D51" s="119">
        <v>892.7</v>
      </c>
      <c r="E51" s="119">
        <v>835.5</v>
      </c>
      <c r="F51" s="119">
        <v>841.8</v>
      </c>
      <c r="G51" s="119">
        <v>845</v>
      </c>
      <c r="H51" s="119">
        <v>875.6</v>
      </c>
      <c r="I51" s="119">
        <v>1465209</v>
      </c>
      <c r="J51" s="119">
        <v>1271749072.5999999</v>
      </c>
      <c r="K51" s="121">
        <v>43125</v>
      </c>
      <c r="L51" s="119">
        <v>32490</v>
      </c>
      <c r="M51" s="119" t="s">
        <v>463</v>
      </c>
    </row>
    <row r="52" spans="1:13">
      <c r="A52" s="119" t="s">
        <v>464</v>
      </c>
      <c r="B52" s="119" t="s">
        <v>397</v>
      </c>
      <c r="C52" s="119">
        <v>1500</v>
      </c>
      <c r="D52" s="119">
        <v>1500</v>
      </c>
      <c r="E52" s="119">
        <v>1410</v>
      </c>
      <c r="F52" s="119">
        <v>1430.65</v>
      </c>
      <c r="G52" s="119">
        <v>1425</v>
      </c>
      <c r="H52" s="119">
        <v>1480.15</v>
      </c>
      <c r="I52" s="119">
        <v>6688</v>
      </c>
      <c r="J52" s="119">
        <v>9618615.4499999993</v>
      </c>
      <c r="K52" s="121">
        <v>43125</v>
      </c>
      <c r="L52" s="119">
        <v>701</v>
      </c>
      <c r="M52" s="119" t="s">
        <v>465</v>
      </c>
    </row>
    <row r="53" spans="1:13">
      <c r="A53" s="119" t="s">
        <v>35</v>
      </c>
      <c r="B53" s="119" t="s">
        <v>397</v>
      </c>
      <c r="C53" s="119">
        <v>260.8</v>
      </c>
      <c r="D53" s="119">
        <v>264.5</v>
      </c>
      <c r="E53" s="119">
        <v>259.60000000000002</v>
      </c>
      <c r="F53" s="119">
        <v>263</v>
      </c>
      <c r="G53" s="119">
        <v>263.05</v>
      </c>
      <c r="H53" s="119">
        <v>260.14999999999998</v>
      </c>
      <c r="I53" s="119">
        <v>3313959</v>
      </c>
      <c r="J53" s="119">
        <v>867833408.14999998</v>
      </c>
      <c r="K53" s="121">
        <v>43125</v>
      </c>
      <c r="L53" s="119">
        <v>25813</v>
      </c>
      <c r="M53" s="119" t="s">
        <v>466</v>
      </c>
    </row>
    <row r="54" spans="1:13">
      <c r="A54" s="119" t="s">
        <v>467</v>
      </c>
      <c r="B54" s="119" t="s">
        <v>397</v>
      </c>
      <c r="C54" s="119">
        <v>43.45</v>
      </c>
      <c r="D54" s="119">
        <v>43.6</v>
      </c>
      <c r="E54" s="119">
        <v>42.15</v>
      </c>
      <c r="F54" s="119">
        <v>42.7</v>
      </c>
      <c r="G54" s="119">
        <v>43</v>
      </c>
      <c r="H54" s="119">
        <v>43.8</v>
      </c>
      <c r="I54" s="119">
        <v>19958</v>
      </c>
      <c r="J54" s="119">
        <v>854460.15</v>
      </c>
      <c r="K54" s="121">
        <v>43125</v>
      </c>
      <c r="L54" s="119">
        <v>164</v>
      </c>
      <c r="M54" s="119" t="s">
        <v>468</v>
      </c>
    </row>
    <row r="55" spans="1:13">
      <c r="A55" s="119" t="s">
        <v>3157</v>
      </c>
      <c r="B55" s="119" t="s">
        <v>397</v>
      </c>
      <c r="C55" s="119">
        <v>25.35</v>
      </c>
      <c r="D55" s="119">
        <v>26.5</v>
      </c>
      <c r="E55" s="119">
        <v>25.35</v>
      </c>
      <c r="F55" s="119">
        <v>25.75</v>
      </c>
      <c r="G55" s="119">
        <v>25.75</v>
      </c>
      <c r="H55" s="119">
        <v>25.65</v>
      </c>
      <c r="I55" s="119">
        <v>41290</v>
      </c>
      <c r="J55" s="119">
        <v>1063443.3500000001</v>
      </c>
      <c r="K55" s="121">
        <v>43125</v>
      </c>
      <c r="L55" s="119">
        <v>126</v>
      </c>
      <c r="M55" s="119" t="s">
        <v>1561</v>
      </c>
    </row>
    <row r="56" spans="1:13">
      <c r="A56" s="119" t="s">
        <v>469</v>
      </c>
      <c r="B56" s="119" t="s">
        <v>397</v>
      </c>
      <c r="C56" s="119">
        <v>597</v>
      </c>
      <c r="D56" s="119">
        <v>605.95000000000005</v>
      </c>
      <c r="E56" s="119">
        <v>596</v>
      </c>
      <c r="F56" s="119">
        <v>601.15</v>
      </c>
      <c r="G56" s="119">
        <v>598.75</v>
      </c>
      <c r="H56" s="119">
        <v>596.5</v>
      </c>
      <c r="I56" s="119">
        <v>4364</v>
      </c>
      <c r="J56" s="119">
        <v>2621781.5</v>
      </c>
      <c r="K56" s="121">
        <v>43125</v>
      </c>
      <c r="L56" s="119">
        <v>334</v>
      </c>
      <c r="M56" s="119" t="s">
        <v>470</v>
      </c>
    </row>
    <row r="57" spans="1:13">
      <c r="A57" s="119" t="s">
        <v>471</v>
      </c>
      <c r="B57" s="119" t="s">
        <v>397</v>
      </c>
      <c r="C57" s="119">
        <v>68</v>
      </c>
      <c r="D57" s="119">
        <v>71.3</v>
      </c>
      <c r="E57" s="119">
        <v>67.75</v>
      </c>
      <c r="F57" s="119">
        <v>68.150000000000006</v>
      </c>
      <c r="G57" s="119">
        <v>67.75</v>
      </c>
      <c r="H57" s="119">
        <v>68.5</v>
      </c>
      <c r="I57" s="119">
        <v>1766739</v>
      </c>
      <c r="J57" s="119">
        <v>122224709.34999999</v>
      </c>
      <c r="K57" s="121">
        <v>43125</v>
      </c>
      <c r="L57" s="119">
        <v>8280</v>
      </c>
      <c r="M57" s="119" t="s">
        <v>472</v>
      </c>
    </row>
    <row r="58" spans="1:13">
      <c r="A58" s="119" t="s">
        <v>36</v>
      </c>
      <c r="B58" s="119" t="s">
        <v>397</v>
      </c>
      <c r="C58" s="119">
        <v>59.4</v>
      </c>
      <c r="D58" s="119">
        <v>59.4</v>
      </c>
      <c r="E58" s="119">
        <v>55.65</v>
      </c>
      <c r="F58" s="119">
        <v>55.9</v>
      </c>
      <c r="G58" s="119">
        <v>56.1</v>
      </c>
      <c r="H58" s="119">
        <v>58.8</v>
      </c>
      <c r="I58" s="119">
        <v>5026653</v>
      </c>
      <c r="J58" s="119">
        <v>285588988.05000001</v>
      </c>
      <c r="K58" s="121">
        <v>43125</v>
      </c>
      <c r="L58" s="119">
        <v>11959</v>
      </c>
      <c r="M58" s="119" t="s">
        <v>473</v>
      </c>
    </row>
    <row r="59" spans="1:13">
      <c r="A59" s="119" t="s">
        <v>2874</v>
      </c>
      <c r="B59" s="119" t="s">
        <v>397</v>
      </c>
      <c r="C59" s="119">
        <v>12.55</v>
      </c>
      <c r="D59" s="119">
        <v>12.8</v>
      </c>
      <c r="E59" s="119">
        <v>12.3</v>
      </c>
      <c r="F59" s="119">
        <v>12.35</v>
      </c>
      <c r="G59" s="119">
        <v>12.3</v>
      </c>
      <c r="H59" s="119">
        <v>12.75</v>
      </c>
      <c r="I59" s="119">
        <v>248353</v>
      </c>
      <c r="J59" s="119">
        <v>3103031</v>
      </c>
      <c r="K59" s="121">
        <v>43125</v>
      </c>
      <c r="L59" s="119">
        <v>568</v>
      </c>
      <c r="M59" s="119" t="s">
        <v>2875</v>
      </c>
    </row>
    <row r="60" spans="1:13">
      <c r="A60" s="119" t="s">
        <v>474</v>
      </c>
      <c r="B60" s="119" t="s">
        <v>397</v>
      </c>
      <c r="C60" s="119">
        <v>681.5</v>
      </c>
      <c r="D60" s="119">
        <v>681.75</v>
      </c>
      <c r="E60" s="119">
        <v>663.1</v>
      </c>
      <c r="F60" s="119">
        <v>674.6</v>
      </c>
      <c r="G60" s="119">
        <v>672</v>
      </c>
      <c r="H60" s="119">
        <v>680</v>
      </c>
      <c r="I60" s="119">
        <v>53087</v>
      </c>
      <c r="J60" s="119">
        <v>35669661.350000001</v>
      </c>
      <c r="K60" s="121">
        <v>43125</v>
      </c>
      <c r="L60" s="119">
        <v>1484</v>
      </c>
      <c r="M60" s="119" t="s">
        <v>475</v>
      </c>
    </row>
    <row r="61" spans="1:13">
      <c r="A61" s="119" t="s">
        <v>2673</v>
      </c>
      <c r="B61" s="119" t="s">
        <v>397</v>
      </c>
      <c r="C61" s="119">
        <v>45.5</v>
      </c>
      <c r="D61" s="119">
        <v>45.5</v>
      </c>
      <c r="E61" s="119">
        <v>41.5</v>
      </c>
      <c r="F61" s="119">
        <v>42.2</v>
      </c>
      <c r="G61" s="119">
        <v>41.5</v>
      </c>
      <c r="H61" s="119">
        <v>44.1</v>
      </c>
      <c r="I61" s="119">
        <v>48196</v>
      </c>
      <c r="J61" s="119">
        <v>2099529.4500000002</v>
      </c>
      <c r="K61" s="121">
        <v>43125</v>
      </c>
      <c r="L61" s="119">
        <v>456</v>
      </c>
      <c r="M61" s="119" t="s">
        <v>2674</v>
      </c>
    </row>
    <row r="62" spans="1:13">
      <c r="A62" s="119" t="s">
        <v>476</v>
      </c>
      <c r="B62" s="119" t="s">
        <v>397</v>
      </c>
      <c r="C62" s="119">
        <v>27</v>
      </c>
      <c r="D62" s="119">
        <v>28.45</v>
      </c>
      <c r="E62" s="119">
        <v>26.8</v>
      </c>
      <c r="F62" s="119">
        <v>28.4</v>
      </c>
      <c r="G62" s="119">
        <v>28.45</v>
      </c>
      <c r="H62" s="119">
        <v>27.1</v>
      </c>
      <c r="I62" s="119">
        <v>390292</v>
      </c>
      <c r="J62" s="119">
        <v>11018998.699999999</v>
      </c>
      <c r="K62" s="121">
        <v>43125</v>
      </c>
      <c r="L62" s="119">
        <v>730</v>
      </c>
      <c r="M62" s="119" t="s">
        <v>477</v>
      </c>
    </row>
    <row r="63" spans="1:13">
      <c r="A63" s="119" t="s">
        <v>478</v>
      </c>
      <c r="B63" s="119" t="s">
        <v>397</v>
      </c>
      <c r="C63" s="119">
        <v>28</v>
      </c>
      <c r="D63" s="119">
        <v>29.35</v>
      </c>
      <c r="E63" s="119">
        <v>27.6</v>
      </c>
      <c r="F63" s="119">
        <v>28.5</v>
      </c>
      <c r="G63" s="119">
        <v>28.45</v>
      </c>
      <c r="H63" s="119">
        <v>27.75</v>
      </c>
      <c r="I63" s="119">
        <v>169082</v>
      </c>
      <c r="J63" s="119">
        <v>4845478.45</v>
      </c>
      <c r="K63" s="121">
        <v>43125</v>
      </c>
      <c r="L63" s="119">
        <v>1089</v>
      </c>
      <c r="M63" s="119" t="s">
        <v>479</v>
      </c>
    </row>
    <row r="64" spans="1:13">
      <c r="A64" s="119" t="s">
        <v>480</v>
      </c>
      <c r="B64" s="119" t="s">
        <v>397</v>
      </c>
      <c r="C64" s="119">
        <v>804</v>
      </c>
      <c r="D64" s="119">
        <v>808.9</v>
      </c>
      <c r="E64" s="119">
        <v>789.2</v>
      </c>
      <c r="F64" s="119">
        <v>790.5</v>
      </c>
      <c r="G64" s="119">
        <v>790</v>
      </c>
      <c r="H64" s="119">
        <v>813.05</v>
      </c>
      <c r="I64" s="119">
        <v>14465</v>
      </c>
      <c r="J64" s="119">
        <v>11461657</v>
      </c>
      <c r="K64" s="121">
        <v>43125</v>
      </c>
      <c r="L64" s="119">
        <v>955</v>
      </c>
      <c r="M64" s="119" t="s">
        <v>481</v>
      </c>
    </row>
    <row r="65" spans="1:13">
      <c r="A65" s="119" t="s">
        <v>2483</v>
      </c>
      <c r="B65" s="119" t="s">
        <v>397</v>
      </c>
      <c r="C65" s="119">
        <v>240</v>
      </c>
      <c r="D65" s="119">
        <v>244</v>
      </c>
      <c r="E65" s="119">
        <v>236.95</v>
      </c>
      <c r="F65" s="119">
        <v>240.7</v>
      </c>
      <c r="G65" s="119">
        <v>242.6</v>
      </c>
      <c r="H65" s="119">
        <v>237.9</v>
      </c>
      <c r="I65" s="119">
        <v>2392</v>
      </c>
      <c r="J65" s="119">
        <v>570526.55000000005</v>
      </c>
      <c r="K65" s="121">
        <v>43125</v>
      </c>
      <c r="L65" s="119">
        <v>57</v>
      </c>
      <c r="M65" s="119" t="s">
        <v>2484</v>
      </c>
    </row>
    <row r="66" spans="1:13">
      <c r="A66" s="119" t="s">
        <v>482</v>
      </c>
      <c r="B66" s="119" t="s">
        <v>397</v>
      </c>
      <c r="C66" s="119">
        <v>490</v>
      </c>
      <c r="D66" s="119">
        <v>492.95</v>
      </c>
      <c r="E66" s="119">
        <v>485.05</v>
      </c>
      <c r="F66" s="119">
        <v>486.45</v>
      </c>
      <c r="G66" s="119">
        <v>486</v>
      </c>
      <c r="H66" s="119">
        <v>489.85</v>
      </c>
      <c r="I66" s="119">
        <v>3504</v>
      </c>
      <c r="J66" s="119">
        <v>1710441.25</v>
      </c>
      <c r="K66" s="121">
        <v>43125</v>
      </c>
      <c r="L66" s="119">
        <v>219</v>
      </c>
      <c r="M66" s="119" t="s">
        <v>483</v>
      </c>
    </row>
    <row r="67" spans="1:13">
      <c r="A67" s="119" t="s">
        <v>2739</v>
      </c>
      <c r="B67" s="119" t="s">
        <v>397</v>
      </c>
      <c r="C67" s="119">
        <v>709.6</v>
      </c>
      <c r="D67" s="119">
        <v>729</v>
      </c>
      <c r="E67" s="119">
        <v>702</v>
      </c>
      <c r="F67" s="119">
        <v>705.5</v>
      </c>
      <c r="G67" s="119">
        <v>702.25</v>
      </c>
      <c r="H67" s="119">
        <v>709.4</v>
      </c>
      <c r="I67" s="119">
        <v>187408</v>
      </c>
      <c r="J67" s="119">
        <v>133505467.40000001</v>
      </c>
      <c r="K67" s="121">
        <v>43125</v>
      </c>
      <c r="L67" s="119">
        <v>5109</v>
      </c>
      <c r="M67" s="119" t="s">
        <v>2740</v>
      </c>
    </row>
    <row r="68" spans="1:13">
      <c r="A68" s="119" t="s">
        <v>484</v>
      </c>
      <c r="B68" s="119" t="s">
        <v>397</v>
      </c>
      <c r="C68" s="119">
        <v>2480</v>
      </c>
      <c r="D68" s="119">
        <v>2575</v>
      </c>
      <c r="E68" s="119">
        <v>2431.35</v>
      </c>
      <c r="F68" s="119">
        <v>2528.8000000000002</v>
      </c>
      <c r="G68" s="119">
        <v>2523.5</v>
      </c>
      <c r="H68" s="119">
        <v>2425.8000000000002</v>
      </c>
      <c r="I68" s="119">
        <v>32337</v>
      </c>
      <c r="J68" s="119">
        <v>81665013.950000003</v>
      </c>
      <c r="K68" s="121">
        <v>43125</v>
      </c>
      <c r="L68" s="119">
        <v>3694</v>
      </c>
      <c r="M68" s="119" t="s">
        <v>485</v>
      </c>
    </row>
    <row r="69" spans="1:13">
      <c r="A69" s="119" t="s">
        <v>486</v>
      </c>
      <c r="B69" s="119" t="s">
        <v>397</v>
      </c>
      <c r="C69" s="119">
        <v>549.6</v>
      </c>
      <c r="D69" s="119">
        <v>556</v>
      </c>
      <c r="E69" s="119">
        <v>542.29999999999995</v>
      </c>
      <c r="F69" s="119">
        <v>553</v>
      </c>
      <c r="G69" s="119">
        <v>553.9</v>
      </c>
      <c r="H69" s="119">
        <v>550.70000000000005</v>
      </c>
      <c r="I69" s="119">
        <v>467450</v>
      </c>
      <c r="J69" s="119">
        <v>258893036.34999999</v>
      </c>
      <c r="K69" s="121">
        <v>43125</v>
      </c>
      <c r="L69" s="119">
        <v>2552</v>
      </c>
      <c r="M69" s="119" t="s">
        <v>487</v>
      </c>
    </row>
    <row r="70" spans="1:13">
      <c r="A70" s="119" t="s">
        <v>37</v>
      </c>
      <c r="B70" s="119" t="s">
        <v>397</v>
      </c>
      <c r="C70" s="119">
        <v>1117</v>
      </c>
      <c r="D70" s="119">
        <v>1138.5</v>
      </c>
      <c r="E70" s="119">
        <v>1108</v>
      </c>
      <c r="F70" s="119">
        <v>1133.7</v>
      </c>
      <c r="G70" s="119">
        <v>1135.5</v>
      </c>
      <c r="H70" s="119">
        <v>1110.8</v>
      </c>
      <c r="I70" s="119">
        <v>327271</v>
      </c>
      <c r="J70" s="119">
        <v>369755554.44999999</v>
      </c>
      <c r="K70" s="121">
        <v>43125</v>
      </c>
      <c r="L70" s="119">
        <v>23965</v>
      </c>
      <c r="M70" s="119" t="s">
        <v>488</v>
      </c>
    </row>
    <row r="71" spans="1:13">
      <c r="A71" s="119" t="s">
        <v>38</v>
      </c>
      <c r="B71" s="119" t="s">
        <v>397</v>
      </c>
      <c r="C71" s="119">
        <v>269</v>
      </c>
      <c r="D71" s="119">
        <v>269.60000000000002</v>
      </c>
      <c r="E71" s="119">
        <v>259.60000000000002</v>
      </c>
      <c r="F71" s="119">
        <v>261.05</v>
      </c>
      <c r="G71" s="119">
        <v>262.25</v>
      </c>
      <c r="H71" s="119">
        <v>267.25</v>
      </c>
      <c r="I71" s="119">
        <v>5131170</v>
      </c>
      <c r="J71" s="119">
        <v>1344506989.9000001</v>
      </c>
      <c r="K71" s="121">
        <v>43125</v>
      </c>
      <c r="L71" s="119">
        <v>21893</v>
      </c>
      <c r="M71" s="119" t="s">
        <v>489</v>
      </c>
    </row>
    <row r="72" spans="1:13">
      <c r="A72" s="119" t="s">
        <v>2512</v>
      </c>
      <c r="B72" s="119" t="s">
        <v>397</v>
      </c>
      <c r="C72" s="119">
        <v>1430</v>
      </c>
      <c r="D72" s="119">
        <v>1468</v>
      </c>
      <c r="E72" s="119">
        <v>1382</v>
      </c>
      <c r="F72" s="119">
        <v>1403.55</v>
      </c>
      <c r="G72" s="119">
        <v>1400</v>
      </c>
      <c r="H72" s="119">
        <v>1442.95</v>
      </c>
      <c r="I72" s="119">
        <v>650</v>
      </c>
      <c r="J72" s="119">
        <v>917325.5</v>
      </c>
      <c r="K72" s="121">
        <v>43125</v>
      </c>
      <c r="L72" s="119">
        <v>73</v>
      </c>
      <c r="M72" s="119" t="s">
        <v>2513</v>
      </c>
    </row>
    <row r="73" spans="1:13">
      <c r="A73" s="119" t="s">
        <v>490</v>
      </c>
      <c r="B73" s="119" t="s">
        <v>397</v>
      </c>
      <c r="C73" s="119">
        <v>353</v>
      </c>
      <c r="D73" s="119">
        <v>356</v>
      </c>
      <c r="E73" s="119">
        <v>345.95</v>
      </c>
      <c r="F73" s="119">
        <v>348.55</v>
      </c>
      <c r="G73" s="119">
        <v>348.35</v>
      </c>
      <c r="H73" s="119">
        <v>352.75</v>
      </c>
      <c r="I73" s="119">
        <v>200518</v>
      </c>
      <c r="J73" s="119">
        <v>70159683.150000006</v>
      </c>
      <c r="K73" s="121">
        <v>43125</v>
      </c>
      <c r="L73" s="119">
        <v>3863</v>
      </c>
      <c r="M73" s="119" t="s">
        <v>491</v>
      </c>
    </row>
    <row r="74" spans="1:13">
      <c r="A74" s="119" t="s">
        <v>492</v>
      </c>
      <c r="B74" s="119" t="s">
        <v>397</v>
      </c>
      <c r="C74" s="119">
        <v>105.5</v>
      </c>
      <c r="D74" s="119">
        <v>107.9</v>
      </c>
      <c r="E74" s="119">
        <v>105</v>
      </c>
      <c r="F74" s="119">
        <v>105.9</v>
      </c>
      <c r="G74" s="119">
        <v>105</v>
      </c>
      <c r="H74" s="119">
        <v>105.5</v>
      </c>
      <c r="I74" s="119">
        <v>43061</v>
      </c>
      <c r="J74" s="119">
        <v>4570039.7</v>
      </c>
      <c r="K74" s="121">
        <v>43125</v>
      </c>
      <c r="L74" s="119">
        <v>601</v>
      </c>
      <c r="M74" s="119" t="s">
        <v>493</v>
      </c>
    </row>
    <row r="75" spans="1:13">
      <c r="A75" s="119" t="s">
        <v>494</v>
      </c>
      <c r="B75" s="119" t="s">
        <v>397</v>
      </c>
      <c r="C75" s="119">
        <v>40.75</v>
      </c>
      <c r="D75" s="119">
        <v>41.85</v>
      </c>
      <c r="E75" s="119">
        <v>40.1</v>
      </c>
      <c r="F75" s="119">
        <v>40.9</v>
      </c>
      <c r="G75" s="119">
        <v>40.799999999999997</v>
      </c>
      <c r="H75" s="119">
        <v>40.65</v>
      </c>
      <c r="I75" s="119">
        <v>233445</v>
      </c>
      <c r="J75" s="119">
        <v>9570413.9499999993</v>
      </c>
      <c r="K75" s="121">
        <v>43125</v>
      </c>
      <c r="L75" s="119">
        <v>1256</v>
      </c>
      <c r="M75" s="119" t="s">
        <v>495</v>
      </c>
    </row>
    <row r="76" spans="1:13">
      <c r="A76" s="119" t="s">
        <v>496</v>
      </c>
      <c r="B76" s="119" t="s">
        <v>397</v>
      </c>
      <c r="C76" s="119">
        <v>50.05</v>
      </c>
      <c r="D76" s="119">
        <v>50.6</v>
      </c>
      <c r="E76" s="119">
        <v>49.6</v>
      </c>
      <c r="F76" s="119">
        <v>49.8</v>
      </c>
      <c r="G76" s="119">
        <v>49.7</v>
      </c>
      <c r="H76" s="119">
        <v>50</v>
      </c>
      <c r="I76" s="119">
        <v>323389</v>
      </c>
      <c r="J76" s="119">
        <v>16176921.1</v>
      </c>
      <c r="K76" s="121">
        <v>43125</v>
      </c>
      <c r="L76" s="119">
        <v>1558</v>
      </c>
      <c r="M76" s="119" t="s">
        <v>2571</v>
      </c>
    </row>
    <row r="77" spans="1:13">
      <c r="A77" s="119" t="s">
        <v>2473</v>
      </c>
      <c r="B77" s="119" t="s">
        <v>397</v>
      </c>
      <c r="C77" s="119">
        <v>163.19999999999999</v>
      </c>
      <c r="D77" s="119">
        <v>167</v>
      </c>
      <c r="E77" s="119">
        <v>160</v>
      </c>
      <c r="F77" s="119">
        <v>163.69999999999999</v>
      </c>
      <c r="G77" s="119">
        <v>164.6</v>
      </c>
      <c r="H77" s="119">
        <v>165.6</v>
      </c>
      <c r="I77" s="119">
        <v>114719</v>
      </c>
      <c r="J77" s="119">
        <v>18776027.850000001</v>
      </c>
      <c r="K77" s="121">
        <v>43125</v>
      </c>
      <c r="L77" s="119">
        <v>1106</v>
      </c>
      <c r="M77" s="119" t="s">
        <v>2474</v>
      </c>
    </row>
    <row r="78" spans="1:13">
      <c r="A78" s="119" t="s">
        <v>497</v>
      </c>
      <c r="B78" s="119" t="s">
        <v>397</v>
      </c>
      <c r="C78" s="119">
        <v>72</v>
      </c>
      <c r="D78" s="119">
        <v>75.400000000000006</v>
      </c>
      <c r="E78" s="119">
        <v>71.75</v>
      </c>
      <c r="F78" s="119">
        <v>72.2</v>
      </c>
      <c r="G78" s="119">
        <v>71.95</v>
      </c>
      <c r="H78" s="119">
        <v>72.5</v>
      </c>
      <c r="I78" s="119">
        <v>110022</v>
      </c>
      <c r="J78" s="119">
        <v>8091918.75</v>
      </c>
      <c r="K78" s="121">
        <v>43125</v>
      </c>
      <c r="L78" s="119">
        <v>1227</v>
      </c>
      <c r="M78" s="119" t="s">
        <v>498</v>
      </c>
    </row>
    <row r="79" spans="1:13">
      <c r="A79" s="119" t="s">
        <v>499</v>
      </c>
      <c r="B79" s="119" t="s">
        <v>397</v>
      </c>
      <c r="C79" s="119">
        <v>492.5</v>
      </c>
      <c r="D79" s="119">
        <v>507.95</v>
      </c>
      <c r="E79" s="119">
        <v>486.55</v>
      </c>
      <c r="F79" s="119">
        <v>490.1</v>
      </c>
      <c r="G79" s="119">
        <v>490.95</v>
      </c>
      <c r="H79" s="119">
        <v>498</v>
      </c>
      <c r="I79" s="119">
        <v>6870</v>
      </c>
      <c r="J79" s="119">
        <v>3412974.3</v>
      </c>
      <c r="K79" s="121">
        <v>43125</v>
      </c>
      <c r="L79" s="119">
        <v>429</v>
      </c>
      <c r="M79" s="119" t="s">
        <v>500</v>
      </c>
    </row>
    <row r="80" spans="1:13">
      <c r="A80" s="119" t="s">
        <v>501</v>
      </c>
      <c r="B80" s="119" t="s">
        <v>397</v>
      </c>
      <c r="C80" s="119">
        <v>44.3</v>
      </c>
      <c r="D80" s="119">
        <v>44.4</v>
      </c>
      <c r="E80" s="119">
        <v>43.35</v>
      </c>
      <c r="F80" s="119">
        <v>43.8</v>
      </c>
      <c r="G80" s="119">
        <v>43.9</v>
      </c>
      <c r="H80" s="119">
        <v>43.9</v>
      </c>
      <c r="I80" s="119">
        <v>7275</v>
      </c>
      <c r="J80" s="119">
        <v>318473.7</v>
      </c>
      <c r="K80" s="121">
        <v>43125</v>
      </c>
      <c r="L80" s="119">
        <v>234</v>
      </c>
      <c r="M80" s="119" t="s">
        <v>502</v>
      </c>
    </row>
    <row r="81" spans="1:13">
      <c r="A81" s="119" t="s">
        <v>2514</v>
      </c>
      <c r="B81" s="119" t="s">
        <v>397</v>
      </c>
      <c r="C81" s="119">
        <v>104.5</v>
      </c>
      <c r="D81" s="119">
        <v>104.9</v>
      </c>
      <c r="E81" s="119">
        <v>100.7</v>
      </c>
      <c r="F81" s="119">
        <v>102.65</v>
      </c>
      <c r="G81" s="119">
        <v>102.05</v>
      </c>
      <c r="H81" s="119">
        <v>104.4</v>
      </c>
      <c r="I81" s="119">
        <v>81194</v>
      </c>
      <c r="J81" s="119">
        <v>8337563.2999999998</v>
      </c>
      <c r="K81" s="121">
        <v>43125</v>
      </c>
      <c r="L81" s="119">
        <v>579</v>
      </c>
      <c r="M81" s="119" t="s">
        <v>2515</v>
      </c>
    </row>
    <row r="82" spans="1:13">
      <c r="A82" s="119" t="s">
        <v>39</v>
      </c>
      <c r="B82" s="119" t="s">
        <v>397</v>
      </c>
      <c r="C82" s="119">
        <v>446</v>
      </c>
      <c r="D82" s="119">
        <v>451.65</v>
      </c>
      <c r="E82" s="119">
        <v>441.85</v>
      </c>
      <c r="F82" s="119">
        <v>444.15</v>
      </c>
      <c r="G82" s="119">
        <v>444</v>
      </c>
      <c r="H82" s="119">
        <v>445.35</v>
      </c>
      <c r="I82" s="119">
        <v>1144581</v>
      </c>
      <c r="J82" s="119">
        <v>510410273.75</v>
      </c>
      <c r="K82" s="121">
        <v>43125</v>
      </c>
      <c r="L82" s="119">
        <v>22178</v>
      </c>
      <c r="M82" s="119" t="s">
        <v>503</v>
      </c>
    </row>
    <row r="83" spans="1:13">
      <c r="A83" s="119" t="s">
        <v>2361</v>
      </c>
      <c r="B83" s="119" t="s">
        <v>397</v>
      </c>
      <c r="C83" s="119">
        <v>213.5</v>
      </c>
      <c r="D83" s="119">
        <v>218.5</v>
      </c>
      <c r="E83" s="119">
        <v>208.55</v>
      </c>
      <c r="F83" s="119">
        <v>213.05</v>
      </c>
      <c r="G83" s="119">
        <v>212.7</v>
      </c>
      <c r="H83" s="119">
        <v>210.65</v>
      </c>
      <c r="I83" s="119">
        <v>292367</v>
      </c>
      <c r="J83" s="119">
        <v>62301703.5</v>
      </c>
      <c r="K83" s="121">
        <v>43125</v>
      </c>
      <c r="L83" s="119">
        <v>4579</v>
      </c>
      <c r="M83" s="119" t="s">
        <v>504</v>
      </c>
    </row>
    <row r="84" spans="1:13">
      <c r="A84" s="119" t="s">
        <v>505</v>
      </c>
      <c r="B84" s="119" t="s">
        <v>397</v>
      </c>
      <c r="C84" s="119">
        <v>365.55</v>
      </c>
      <c r="D84" s="119">
        <v>369</v>
      </c>
      <c r="E84" s="119">
        <v>358.5</v>
      </c>
      <c r="F84" s="119">
        <v>361</v>
      </c>
      <c r="G84" s="119">
        <v>361.5</v>
      </c>
      <c r="H84" s="119">
        <v>361.75</v>
      </c>
      <c r="I84" s="119">
        <v>23795</v>
      </c>
      <c r="J84" s="119">
        <v>8628685.9499999993</v>
      </c>
      <c r="K84" s="121">
        <v>43125</v>
      </c>
      <c r="L84" s="119">
        <v>835</v>
      </c>
      <c r="M84" s="119" t="s">
        <v>506</v>
      </c>
    </row>
    <row r="85" spans="1:13">
      <c r="A85" s="119" t="s">
        <v>507</v>
      </c>
      <c r="B85" s="119" t="s">
        <v>397</v>
      </c>
      <c r="C85" s="119">
        <v>365.15</v>
      </c>
      <c r="D85" s="119">
        <v>377.5</v>
      </c>
      <c r="E85" s="119">
        <v>357.9</v>
      </c>
      <c r="F85" s="119">
        <v>361.2</v>
      </c>
      <c r="G85" s="119">
        <v>359</v>
      </c>
      <c r="H85" s="119">
        <v>362.75</v>
      </c>
      <c r="I85" s="119">
        <v>13332</v>
      </c>
      <c r="J85" s="119">
        <v>4923078.0999999996</v>
      </c>
      <c r="K85" s="121">
        <v>43125</v>
      </c>
      <c r="L85" s="119">
        <v>391</v>
      </c>
      <c r="M85" s="119" t="s">
        <v>508</v>
      </c>
    </row>
    <row r="86" spans="1:13">
      <c r="A86" s="119" t="s">
        <v>2375</v>
      </c>
      <c r="B86" s="119" t="s">
        <v>397</v>
      </c>
      <c r="C86" s="119">
        <v>100.65</v>
      </c>
      <c r="D86" s="119">
        <v>101.85</v>
      </c>
      <c r="E86" s="119">
        <v>97.2</v>
      </c>
      <c r="F86" s="119">
        <v>98.45</v>
      </c>
      <c r="G86" s="119">
        <v>98.25</v>
      </c>
      <c r="H86" s="119">
        <v>100.7</v>
      </c>
      <c r="I86" s="119">
        <v>15580</v>
      </c>
      <c r="J86" s="119">
        <v>1541452.5</v>
      </c>
      <c r="K86" s="121">
        <v>43125</v>
      </c>
      <c r="L86" s="119">
        <v>257</v>
      </c>
      <c r="M86" s="119" t="s">
        <v>2376</v>
      </c>
    </row>
    <row r="87" spans="1:13">
      <c r="A87" s="119" t="s">
        <v>509</v>
      </c>
      <c r="B87" s="119" t="s">
        <v>397</v>
      </c>
      <c r="C87" s="119">
        <v>91.8</v>
      </c>
      <c r="D87" s="119">
        <v>93.8</v>
      </c>
      <c r="E87" s="119">
        <v>90.2</v>
      </c>
      <c r="F87" s="119">
        <v>91.2</v>
      </c>
      <c r="G87" s="119">
        <v>91.2</v>
      </c>
      <c r="H87" s="119">
        <v>91</v>
      </c>
      <c r="I87" s="119">
        <v>229624</v>
      </c>
      <c r="J87" s="119">
        <v>21071158.5</v>
      </c>
      <c r="K87" s="121">
        <v>43125</v>
      </c>
      <c r="L87" s="119">
        <v>2231</v>
      </c>
      <c r="M87" s="119" t="s">
        <v>510</v>
      </c>
    </row>
    <row r="88" spans="1:13">
      <c r="A88" s="119" t="s">
        <v>511</v>
      </c>
      <c r="B88" s="119" t="s">
        <v>397</v>
      </c>
      <c r="C88" s="119">
        <v>189</v>
      </c>
      <c r="D88" s="119">
        <v>192</v>
      </c>
      <c r="E88" s="119">
        <v>183</v>
      </c>
      <c r="F88" s="119">
        <v>186.55</v>
      </c>
      <c r="G88" s="119">
        <v>186</v>
      </c>
      <c r="H88" s="119">
        <v>177.55</v>
      </c>
      <c r="I88" s="119">
        <v>530700</v>
      </c>
      <c r="J88" s="119">
        <v>99432411.799999997</v>
      </c>
      <c r="K88" s="121">
        <v>43125</v>
      </c>
      <c r="L88" s="119">
        <v>8442</v>
      </c>
      <c r="M88" s="119" t="s">
        <v>512</v>
      </c>
    </row>
    <row r="89" spans="1:13">
      <c r="A89" s="119" t="s">
        <v>513</v>
      </c>
      <c r="B89" s="119" t="s">
        <v>397</v>
      </c>
      <c r="C89" s="119">
        <v>31</v>
      </c>
      <c r="D89" s="119">
        <v>31.8</v>
      </c>
      <c r="E89" s="119">
        <v>30.45</v>
      </c>
      <c r="F89" s="119">
        <v>30.6</v>
      </c>
      <c r="G89" s="119">
        <v>30.5</v>
      </c>
      <c r="H89" s="119">
        <v>31.05</v>
      </c>
      <c r="I89" s="119">
        <v>270170</v>
      </c>
      <c r="J89" s="119">
        <v>8348997.9500000002</v>
      </c>
      <c r="K89" s="121">
        <v>43125</v>
      </c>
      <c r="L89" s="119">
        <v>817</v>
      </c>
      <c r="M89" s="119" t="s">
        <v>514</v>
      </c>
    </row>
    <row r="90" spans="1:13">
      <c r="A90" s="119" t="s">
        <v>515</v>
      </c>
      <c r="B90" s="119" t="s">
        <v>397</v>
      </c>
      <c r="C90" s="119">
        <v>242.5</v>
      </c>
      <c r="D90" s="119">
        <v>242.5</v>
      </c>
      <c r="E90" s="119">
        <v>232.1</v>
      </c>
      <c r="F90" s="119">
        <v>234.65</v>
      </c>
      <c r="G90" s="119">
        <v>234.3</v>
      </c>
      <c r="H90" s="119">
        <v>239.05</v>
      </c>
      <c r="I90" s="119">
        <v>41744</v>
      </c>
      <c r="J90" s="119">
        <v>9801334.3000000007</v>
      </c>
      <c r="K90" s="121">
        <v>43125</v>
      </c>
      <c r="L90" s="119">
        <v>1172</v>
      </c>
      <c r="M90" s="119" t="s">
        <v>516</v>
      </c>
    </row>
    <row r="91" spans="1:13">
      <c r="A91" s="119" t="s">
        <v>40</v>
      </c>
      <c r="B91" s="119" t="s">
        <v>397</v>
      </c>
      <c r="C91" s="119">
        <v>124.25</v>
      </c>
      <c r="D91" s="119">
        <v>124.4</v>
      </c>
      <c r="E91" s="119">
        <v>121.6</v>
      </c>
      <c r="F91" s="119">
        <v>122.3</v>
      </c>
      <c r="G91" s="119">
        <v>122.25</v>
      </c>
      <c r="H91" s="119">
        <v>123.3</v>
      </c>
      <c r="I91" s="119">
        <v>11367419</v>
      </c>
      <c r="J91" s="119">
        <v>1399937688.7</v>
      </c>
      <c r="K91" s="121">
        <v>43125</v>
      </c>
      <c r="L91" s="119">
        <v>64786</v>
      </c>
      <c r="M91" s="119" t="s">
        <v>517</v>
      </c>
    </row>
    <row r="92" spans="1:13">
      <c r="A92" s="119" t="s">
        <v>2401</v>
      </c>
      <c r="B92" s="119" t="s">
        <v>397</v>
      </c>
      <c r="C92" s="119">
        <v>270.2</v>
      </c>
      <c r="D92" s="119">
        <v>302.89999999999998</v>
      </c>
      <c r="E92" s="119">
        <v>270.2</v>
      </c>
      <c r="F92" s="119">
        <v>287.75</v>
      </c>
      <c r="G92" s="119">
        <v>282.5</v>
      </c>
      <c r="H92" s="119">
        <v>283.3</v>
      </c>
      <c r="I92" s="119">
        <v>24023</v>
      </c>
      <c r="J92" s="119">
        <v>7040485.2000000002</v>
      </c>
      <c r="K92" s="121">
        <v>43125</v>
      </c>
      <c r="L92" s="119">
        <v>1134</v>
      </c>
      <c r="M92" s="119" t="s">
        <v>2402</v>
      </c>
    </row>
    <row r="93" spans="1:13">
      <c r="A93" s="119" t="s">
        <v>41</v>
      </c>
      <c r="B93" s="119" t="s">
        <v>397</v>
      </c>
      <c r="C93" s="119">
        <v>1148</v>
      </c>
      <c r="D93" s="119">
        <v>1161.4000000000001</v>
      </c>
      <c r="E93" s="119">
        <v>1143.45</v>
      </c>
      <c r="F93" s="119">
        <v>1150.45</v>
      </c>
      <c r="G93" s="119">
        <v>1154</v>
      </c>
      <c r="H93" s="119">
        <v>1151.05</v>
      </c>
      <c r="I93" s="119">
        <v>1563047</v>
      </c>
      <c r="J93" s="119">
        <v>1796695181.55</v>
      </c>
      <c r="K93" s="121">
        <v>43125</v>
      </c>
      <c r="L93" s="119">
        <v>32565</v>
      </c>
      <c r="M93" s="119" t="s">
        <v>518</v>
      </c>
    </row>
    <row r="94" spans="1:13">
      <c r="A94" s="119" t="s">
        <v>519</v>
      </c>
      <c r="B94" s="119" t="s">
        <v>397</v>
      </c>
      <c r="C94" s="119">
        <v>589.9</v>
      </c>
      <c r="D94" s="119">
        <v>591.45000000000005</v>
      </c>
      <c r="E94" s="119">
        <v>573</v>
      </c>
      <c r="F94" s="119">
        <v>576.15</v>
      </c>
      <c r="G94" s="119">
        <v>576.29999999999995</v>
      </c>
      <c r="H94" s="119">
        <v>589.65</v>
      </c>
      <c r="I94" s="119">
        <v>71785</v>
      </c>
      <c r="J94" s="119">
        <v>41588131.700000003</v>
      </c>
      <c r="K94" s="121">
        <v>43125</v>
      </c>
      <c r="L94" s="119">
        <v>2818</v>
      </c>
      <c r="M94" s="119" t="s">
        <v>520</v>
      </c>
    </row>
    <row r="95" spans="1:13">
      <c r="A95" s="119" t="s">
        <v>2675</v>
      </c>
      <c r="B95" s="119" t="s">
        <v>397</v>
      </c>
      <c r="C95" s="119">
        <v>520</v>
      </c>
      <c r="D95" s="119">
        <v>527.5</v>
      </c>
      <c r="E95" s="119">
        <v>501</v>
      </c>
      <c r="F95" s="119">
        <v>521.85</v>
      </c>
      <c r="G95" s="119">
        <v>518.9</v>
      </c>
      <c r="H95" s="119">
        <v>508.85</v>
      </c>
      <c r="I95" s="119">
        <v>5766</v>
      </c>
      <c r="J95" s="119">
        <v>2985567</v>
      </c>
      <c r="K95" s="121">
        <v>43125</v>
      </c>
      <c r="L95" s="119">
        <v>135</v>
      </c>
      <c r="M95" s="119" t="s">
        <v>2676</v>
      </c>
    </row>
    <row r="96" spans="1:13">
      <c r="A96" s="119" t="s">
        <v>521</v>
      </c>
      <c r="B96" s="119" t="s">
        <v>397</v>
      </c>
      <c r="C96" s="119">
        <v>583</v>
      </c>
      <c r="D96" s="119">
        <v>601.20000000000005</v>
      </c>
      <c r="E96" s="119">
        <v>583</v>
      </c>
      <c r="F96" s="119">
        <v>597.04999999999995</v>
      </c>
      <c r="G96" s="119">
        <v>596</v>
      </c>
      <c r="H96" s="119">
        <v>583.65</v>
      </c>
      <c r="I96" s="119">
        <v>27280</v>
      </c>
      <c r="J96" s="119">
        <v>16225550.1</v>
      </c>
      <c r="K96" s="121">
        <v>43125</v>
      </c>
      <c r="L96" s="119">
        <v>1150</v>
      </c>
      <c r="M96" s="119" t="s">
        <v>522</v>
      </c>
    </row>
    <row r="97" spans="1:13">
      <c r="A97" s="119" t="s">
        <v>523</v>
      </c>
      <c r="B97" s="119" t="s">
        <v>397</v>
      </c>
      <c r="C97" s="119">
        <v>819.95</v>
      </c>
      <c r="D97" s="119">
        <v>821.95</v>
      </c>
      <c r="E97" s="119">
        <v>804</v>
      </c>
      <c r="F97" s="119">
        <v>811.5</v>
      </c>
      <c r="G97" s="119">
        <v>812.7</v>
      </c>
      <c r="H97" s="119">
        <v>819.95</v>
      </c>
      <c r="I97" s="119">
        <v>19597</v>
      </c>
      <c r="J97" s="119">
        <v>15879251.949999999</v>
      </c>
      <c r="K97" s="121">
        <v>43125</v>
      </c>
      <c r="L97" s="119">
        <v>1552</v>
      </c>
      <c r="M97" s="119" t="s">
        <v>524</v>
      </c>
    </row>
    <row r="98" spans="1:13">
      <c r="A98" s="119" t="s">
        <v>525</v>
      </c>
      <c r="B98" s="119" t="s">
        <v>397</v>
      </c>
      <c r="C98" s="119">
        <v>113</v>
      </c>
      <c r="D98" s="119">
        <v>113.85</v>
      </c>
      <c r="E98" s="119">
        <v>111.65</v>
      </c>
      <c r="F98" s="119">
        <v>112.2</v>
      </c>
      <c r="G98" s="119">
        <v>112.1</v>
      </c>
      <c r="H98" s="119">
        <v>112.8</v>
      </c>
      <c r="I98" s="119">
        <v>328865</v>
      </c>
      <c r="J98" s="119">
        <v>37073943.700000003</v>
      </c>
      <c r="K98" s="121">
        <v>43125</v>
      </c>
      <c r="L98" s="119">
        <v>2477</v>
      </c>
      <c r="M98" s="119" t="s">
        <v>526</v>
      </c>
    </row>
    <row r="99" spans="1:13">
      <c r="A99" s="119" t="s">
        <v>527</v>
      </c>
      <c r="B99" s="119" t="s">
        <v>397</v>
      </c>
      <c r="C99" s="119">
        <v>1157</v>
      </c>
      <c r="D99" s="119">
        <v>1160</v>
      </c>
      <c r="E99" s="119">
        <v>1126.05</v>
      </c>
      <c r="F99" s="119">
        <v>1150.6500000000001</v>
      </c>
      <c r="G99" s="119">
        <v>1145.2</v>
      </c>
      <c r="H99" s="119">
        <v>1147.6500000000001</v>
      </c>
      <c r="I99" s="119">
        <v>7653</v>
      </c>
      <c r="J99" s="119">
        <v>8742030.5500000007</v>
      </c>
      <c r="K99" s="121">
        <v>43125</v>
      </c>
      <c r="L99" s="119">
        <v>765</v>
      </c>
      <c r="M99" s="119" t="s">
        <v>528</v>
      </c>
    </row>
    <row r="100" spans="1:13">
      <c r="A100" s="119" t="s">
        <v>3108</v>
      </c>
      <c r="B100" s="119" t="s">
        <v>397</v>
      </c>
      <c r="C100" s="119">
        <v>137.94999999999999</v>
      </c>
      <c r="D100" s="119">
        <v>138.05000000000001</v>
      </c>
      <c r="E100" s="119">
        <v>132.15</v>
      </c>
      <c r="F100" s="119">
        <v>134.19999999999999</v>
      </c>
      <c r="G100" s="119">
        <v>134.44999999999999</v>
      </c>
      <c r="H100" s="119">
        <v>137.1</v>
      </c>
      <c r="I100" s="119">
        <v>413067</v>
      </c>
      <c r="J100" s="119">
        <v>55597561.700000003</v>
      </c>
      <c r="K100" s="121">
        <v>43125</v>
      </c>
      <c r="L100" s="119">
        <v>4211</v>
      </c>
      <c r="M100" s="119" t="s">
        <v>3109</v>
      </c>
    </row>
    <row r="101" spans="1:13">
      <c r="A101" s="119" t="s">
        <v>529</v>
      </c>
      <c r="B101" s="119" t="s">
        <v>397</v>
      </c>
      <c r="C101" s="119">
        <v>684.15</v>
      </c>
      <c r="D101" s="119">
        <v>690</v>
      </c>
      <c r="E101" s="119">
        <v>670</v>
      </c>
      <c r="F101" s="119">
        <v>673.35</v>
      </c>
      <c r="G101" s="119">
        <v>670.1</v>
      </c>
      <c r="H101" s="119">
        <v>684.2</v>
      </c>
      <c r="I101" s="119">
        <v>6608</v>
      </c>
      <c r="J101" s="119">
        <v>4478211.0999999996</v>
      </c>
      <c r="K101" s="121">
        <v>43125</v>
      </c>
      <c r="L101" s="119">
        <v>530</v>
      </c>
      <c r="M101" s="119" t="s">
        <v>530</v>
      </c>
    </row>
    <row r="102" spans="1:13">
      <c r="A102" s="119" t="s">
        <v>531</v>
      </c>
      <c r="B102" s="119" t="s">
        <v>397</v>
      </c>
      <c r="C102" s="119">
        <v>113.6</v>
      </c>
      <c r="D102" s="119">
        <v>115.45</v>
      </c>
      <c r="E102" s="119">
        <v>112.5</v>
      </c>
      <c r="F102" s="119">
        <v>113.1</v>
      </c>
      <c r="G102" s="119">
        <v>113.3</v>
      </c>
      <c r="H102" s="119">
        <v>113.3</v>
      </c>
      <c r="I102" s="119">
        <v>196386</v>
      </c>
      <c r="J102" s="119">
        <v>22319655.850000001</v>
      </c>
      <c r="K102" s="121">
        <v>43125</v>
      </c>
      <c r="L102" s="119">
        <v>1924</v>
      </c>
      <c r="M102" s="119" t="s">
        <v>532</v>
      </c>
    </row>
    <row r="103" spans="1:13">
      <c r="A103" s="119" t="s">
        <v>533</v>
      </c>
      <c r="B103" s="119" t="s">
        <v>397</v>
      </c>
      <c r="C103" s="119">
        <v>2850.1</v>
      </c>
      <c r="D103" s="119">
        <v>2899.9</v>
      </c>
      <c r="E103" s="119">
        <v>2820</v>
      </c>
      <c r="F103" s="119">
        <v>2858.75</v>
      </c>
      <c r="G103" s="119">
        <v>2859.95</v>
      </c>
      <c r="H103" s="119">
        <v>2879.6</v>
      </c>
      <c r="I103" s="119">
        <v>8260</v>
      </c>
      <c r="J103" s="119">
        <v>23531159</v>
      </c>
      <c r="K103" s="121">
        <v>43125</v>
      </c>
      <c r="L103" s="119">
        <v>2075</v>
      </c>
      <c r="M103" s="119" t="s">
        <v>534</v>
      </c>
    </row>
    <row r="104" spans="1:13">
      <c r="A104" s="119" t="s">
        <v>535</v>
      </c>
      <c r="B104" s="119" t="s">
        <v>397</v>
      </c>
      <c r="C104" s="119">
        <v>436.2</v>
      </c>
      <c r="D104" s="119">
        <v>438.9</v>
      </c>
      <c r="E104" s="119">
        <v>432</v>
      </c>
      <c r="F104" s="119">
        <v>435.4</v>
      </c>
      <c r="G104" s="119">
        <v>434</v>
      </c>
      <c r="H104" s="119">
        <v>436.3</v>
      </c>
      <c r="I104" s="119">
        <v>11330</v>
      </c>
      <c r="J104" s="119">
        <v>4933382.7</v>
      </c>
      <c r="K104" s="121">
        <v>43125</v>
      </c>
      <c r="L104" s="119">
        <v>662</v>
      </c>
      <c r="M104" s="119" t="s">
        <v>536</v>
      </c>
    </row>
    <row r="105" spans="1:13">
      <c r="A105" s="119" t="s">
        <v>2591</v>
      </c>
      <c r="B105" s="119" t="s">
        <v>397</v>
      </c>
      <c r="C105" s="119">
        <v>705.75</v>
      </c>
      <c r="D105" s="119">
        <v>705.75</v>
      </c>
      <c r="E105" s="119">
        <v>674.9</v>
      </c>
      <c r="F105" s="119">
        <v>684.25</v>
      </c>
      <c r="G105" s="119">
        <v>686</v>
      </c>
      <c r="H105" s="119">
        <v>699.85</v>
      </c>
      <c r="I105" s="119">
        <v>81916</v>
      </c>
      <c r="J105" s="119">
        <v>56439051.600000001</v>
      </c>
      <c r="K105" s="121">
        <v>43125</v>
      </c>
      <c r="L105" s="119">
        <v>4888</v>
      </c>
      <c r="M105" s="119" t="s">
        <v>2592</v>
      </c>
    </row>
    <row r="106" spans="1:13">
      <c r="A106" s="119" t="s">
        <v>537</v>
      </c>
      <c r="B106" s="119" t="s">
        <v>397</v>
      </c>
      <c r="C106" s="119">
        <v>234</v>
      </c>
      <c r="D106" s="119">
        <v>239.7</v>
      </c>
      <c r="E106" s="119">
        <v>230.05</v>
      </c>
      <c r="F106" s="119">
        <v>232.75</v>
      </c>
      <c r="G106" s="119">
        <v>230.7</v>
      </c>
      <c r="H106" s="119">
        <v>232.8</v>
      </c>
      <c r="I106" s="119">
        <v>27758</v>
      </c>
      <c r="J106" s="119">
        <v>6505030.25</v>
      </c>
      <c r="K106" s="121">
        <v>43125</v>
      </c>
      <c r="L106" s="119">
        <v>598</v>
      </c>
      <c r="M106" s="119" t="s">
        <v>538</v>
      </c>
    </row>
    <row r="107" spans="1:13">
      <c r="A107" s="119" t="s">
        <v>42</v>
      </c>
      <c r="B107" s="119" t="s">
        <v>397</v>
      </c>
      <c r="C107" s="119">
        <v>658.5</v>
      </c>
      <c r="D107" s="119">
        <v>660</v>
      </c>
      <c r="E107" s="119">
        <v>637.35</v>
      </c>
      <c r="F107" s="119">
        <v>639.70000000000005</v>
      </c>
      <c r="G107" s="119">
        <v>639.9</v>
      </c>
      <c r="H107" s="119">
        <v>658.45</v>
      </c>
      <c r="I107" s="119">
        <v>1723328</v>
      </c>
      <c r="J107" s="119">
        <v>1117344236.75</v>
      </c>
      <c r="K107" s="121">
        <v>43125</v>
      </c>
      <c r="L107" s="119">
        <v>30836</v>
      </c>
      <c r="M107" s="119" t="s">
        <v>539</v>
      </c>
    </row>
    <row r="108" spans="1:13">
      <c r="A108" s="119" t="s">
        <v>2468</v>
      </c>
      <c r="B108" s="119" t="s">
        <v>397</v>
      </c>
      <c r="C108" s="119">
        <v>78.5</v>
      </c>
      <c r="D108" s="119">
        <v>79.849999999999994</v>
      </c>
      <c r="E108" s="119">
        <v>77</v>
      </c>
      <c r="F108" s="119">
        <v>77.55</v>
      </c>
      <c r="G108" s="119">
        <v>77</v>
      </c>
      <c r="H108" s="119">
        <v>78.75</v>
      </c>
      <c r="I108" s="119">
        <v>9807</v>
      </c>
      <c r="J108" s="119">
        <v>771180.8</v>
      </c>
      <c r="K108" s="121">
        <v>43125</v>
      </c>
      <c r="L108" s="119">
        <v>174</v>
      </c>
      <c r="M108" s="119" t="s">
        <v>2469</v>
      </c>
    </row>
    <row r="109" spans="1:13">
      <c r="A109" s="119" t="s">
        <v>540</v>
      </c>
      <c r="B109" s="119" t="s">
        <v>397</v>
      </c>
      <c r="C109" s="119">
        <v>1755</v>
      </c>
      <c r="D109" s="119">
        <v>1804.5</v>
      </c>
      <c r="E109" s="119">
        <v>1754.95</v>
      </c>
      <c r="F109" s="119">
        <v>1779.5</v>
      </c>
      <c r="G109" s="119">
        <v>1765.9</v>
      </c>
      <c r="H109" s="119">
        <v>1759.6</v>
      </c>
      <c r="I109" s="119">
        <v>21719</v>
      </c>
      <c r="J109" s="119">
        <v>38720374</v>
      </c>
      <c r="K109" s="121">
        <v>43125</v>
      </c>
      <c r="L109" s="119">
        <v>3136</v>
      </c>
      <c r="M109" s="119" t="s">
        <v>541</v>
      </c>
    </row>
    <row r="110" spans="1:13">
      <c r="A110" s="119" t="s">
        <v>2876</v>
      </c>
      <c r="B110" s="119" t="s">
        <v>397</v>
      </c>
      <c r="C110" s="119">
        <v>73.2</v>
      </c>
      <c r="D110" s="119">
        <v>73.2</v>
      </c>
      <c r="E110" s="119">
        <v>69.5</v>
      </c>
      <c r="F110" s="119">
        <v>70.349999999999994</v>
      </c>
      <c r="G110" s="119">
        <v>69.5</v>
      </c>
      <c r="H110" s="119">
        <v>70.599999999999994</v>
      </c>
      <c r="I110" s="119">
        <v>17378</v>
      </c>
      <c r="J110" s="119">
        <v>1223750.3999999999</v>
      </c>
      <c r="K110" s="121">
        <v>43125</v>
      </c>
      <c r="L110" s="119">
        <v>247</v>
      </c>
      <c r="M110" s="119" t="s">
        <v>2877</v>
      </c>
    </row>
    <row r="111" spans="1:13">
      <c r="A111" s="119" t="s">
        <v>2945</v>
      </c>
      <c r="B111" s="119" t="s">
        <v>397</v>
      </c>
      <c r="C111" s="119">
        <v>714.95</v>
      </c>
      <c r="D111" s="119">
        <v>717.4</v>
      </c>
      <c r="E111" s="119">
        <v>695</v>
      </c>
      <c r="F111" s="119">
        <v>701.5</v>
      </c>
      <c r="G111" s="119">
        <v>701.8</v>
      </c>
      <c r="H111" s="119">
        <v>701.85</v>
      </c>
      <c r="I111" s="119">
        <v>28707</v>
      </c>
      <c r="J111" s="119">
        <v>20188277</v>
      </c>
      <c r="K111" s="121">
        <v>43125</v>
      </c>
      <c r="L111" s="119">
        <v>857</v>
      </c>
      <c r="M111" s="119" t="s">
        <v>2946</v>
      </c>
    </row>
    <row r="112" spans="1:13">
      <c r="A112" s="119" t="s">
        <v>542</v>
      </c>
      <c r="B112" s="119" t="s">
        <v>397</v>
      </c>
      <c r="C112" s="119">
        <v>2509</v>
      </c>
      <c r="D112" s="119">
        <v>2518.6999999999998</v>
      </c>
      <c r="E112" s="119">
        <v>2430</v>
      </c>
      <c r="F112" s="119">
        <v>2438.8000000000002</v>
      </c>
      <c r="G112" s="119">
        <v>2432.15</v>
      </c>
      <c r="H112" s="119">
        <v>2474.8000000000002</v>
      </c>
      <c r="I112" s="119">
        <v>27197</v>
      </c>
      <c r="J112" s="119">
        <v>67019979.600000001</v>
      </c>
      <c r="K112" s="121">
        <v>43125</v>
      </c>
      <c r="L112" s="119">
        <v>3533</v>
      </c>
      <c r="M112" s="119" t="s">
        <v>543</v>
      </c>
    </row>
    <row r="113" spans="1:13">
      <c r="A113" s="119" t="s">
        <v>544</v>
      </c>
      <c r="B113" s="119" t="s">
        <v>397</v>
      </c>
      <c r="C113" s="119">
        <v>49.5</v>
      </c>
      <c r="D113" s="119">
        <v>50.25</v>
      </c>
      <c r="E113" s="119">
        <v>49.15</v>
      </c>
      <c r="F113" s="119">
        <v>49.45</v>
      </c>
      <c r="G113" s="119">
        <v>49.25</v>
      </c>
      <c r="H113" s="119">
        <v>49.3</v>
      </c>
      <c r="I113" s="119">
        <v>129676</v>
      </c>
      <c r="J113" s="119">
        <v>6442556.9500000002</v>
      </c>
      <c r="K113" s="121">
        <v>43125</v>
      </c>
      <c r="L113" s="119">
        <v>772</v>
      </c>
      <c r="M113" s="119" t="s">
        <v>545</v>
      </c>
    </row>
    <row r="114" spans="1:13">
      <c r="A114" s="119" t="s">
        <v>43</v>
      </c>
      <c r="B114" s="119" t="s">
        <v>397</v>
      </c>
      <c r="C114" s="119">
        <v>610</v>
      </c>
      <c r="D114" s="119">
        <v>619.25</v>
      </c>
      <c r="E114" s="119">
        <v>598.6</v>
      </c>
      <c r="F114" s="119">
        <v>616.1</v>
      </c>
      <c r="G114" s="119">
        <v>614.75</v>
      </c>
      <c r="H114" s="119">
        <v>607.95000000000005</v>
      </c>
      <c r="I114" s="119">
        <v>6749846</v>
      </c>
      <c r="J114" s="119">
        <v>4144830662.9000001</v>
      </c>
      <c r="K114" s="121">
        <v>43125</v>
      </c>
      <c r="L114" s="119">
        <v>99985</v>
      </c>
      <c r="M114" s="119" t="s">
        <v>546</v>
      </c>
    </row>
    <row r="115" spans="1:13">
      <c r="A115" s="119" t="s">
        <v>547</v>
      </c>
      <c r="B115" s="119" t="s">
        <v>397</v>
      </c>
      <c r="C115" s="119">
        <v>197.4</v>
      </c>
      <c r="D115" s="119">
        <v>203.5</v>
      </c>
      <c r="E115" s="119">
        <v>192</v>
      </c>
      <c r="F115" s="119">
        <v>193.55</v>
      </c>
      <c r="G115" s="119">
        <v>193.45</v>
      </c>
      <c r="H115" s="119">
        <v>195.8</v>
      </c>
      <c r="I115" s="119">
        <v>177703</v>
      </c>
      <c r="J115" s="119">
        <v>35068473.799999997</v>
      </c>
      <c r="K115" s="121">
        <v>43125</v>
      </c>
      <c r="L115" s="119">
        <v>2309</v>
      </c>
      <c r="M115" s="119" t="s">
        <v>548</v>
      </c>
    </row>
    <row r="116" spans="1:13">
      <c r="A116" s="119" t="s">
        <v>2797</v>
      </c>
      <c r="B116" s="119" t="s">
        <v>397</v>
      </c>
      <c r="C116" s="119">
        <v>2635</v>
      </c>
      <c r="D116" s="119">
        <v>2712</v>
      </c>
      <c r="E116" s="119">
        <v>2635</v>
      </c>
      <c r="F116" s="119">
        <v>2677.4</v>
      </c>
      <c r="G116" s="119">
        <v>2675</v>
      </c>
      <c r="H116" s="119">
        <v>2642.05</v>
      </c>
      <c r="I116" s="119">
        <v>1325</v>
      </c>
      <c r="J116" s="119">
        <v>3563471.4</v>
      </c>
      <c r="K116" s="121">
        <v>43125</v>
      </c>
      <c r="L116" s="119">
        <v>96</v>
      </c>
      <c r="M116" s="119" t="s">
        <v>2798</v>
      </c>
    </row>
    <row r="117" spans="1:13">
      <c r="A117" s="119" t="s">
        <v>2593</v>
      </c>
      <c r="B117" s="119" t="s">
        <v>397</v>
      </c>
      <c r="C117" s="119">
        <v>1107</v>
      </c>
      <c r="D117" s="119">
        <v>1113</v>
      </c>
      <c r="E117" s="119">
        <v>1105.8399999999999</v>
      </c>
      <c r="F117" s="119">
        <v>1108.26</v>
      </c>
      <c r="G117" s="119">
        <v>1107.9000000000001</v>
      </c>
      <c r="H117" s="119">
        <v>1112.5</v>
      </c>
      <c r="I117" s="119">
        <v>199</v>
      </c>
      <c r="J117" s="119">
        <v>220447.69</v>
      </c>
      <c r="K117" s="121">
        <v>43125</v>
      </c>
      <c r="L117" s="119">
        <v>10</v>
      </c>
      <c r="M117" s="119" t="s">
        <v>2594</v>
      </c>
    </row>
    <row r="118" spans="1:13">
      <c r="A118" s="119" t="s">
        <v>549</v>
      </c>
      <c r="B118" s="119" t="s">
        <v>397</v>
      </c>
      <c r="C118" s="119">
        <v>65.05</v>
      </c>
      <c r="D118" s="119">
        <v>65.599999999999994</v>
      </c>
      <c r="E118" s="119">
        <v>62.95</v>
      </c>
      <c r="F118" s="119">
        <v>64</v>
      </c>
      <c r="G118" s="119">
        <v>64</v>
      </c>
      <c r="H118" s="119">
        <v>65.55</v>
      </c>
      <c r="I118" s="119">
        <v>132492</v>
      </c>
      <c r="J118" s="119">
        <v>8468806.0500000007</v>
      </c>
      <c r="K118" s="121">
        <v>43125</v>
      </c>
      <c r="L118" s="119">
        <v>561</v>
      </c>
      <c r="M118" s="119" t="s">
        <v>550</v>
      </c>
    </row>
    <row r="119" spans="1:13">
      <c r="A119" s="119" t="s">
        <v>2878</v>
      </c>
      <c r="B119" s="119" t="s">
        <v>397</v>
      </c>
      <c r="C119" s="119">
        <v>25.7</v>
      </c>
      <c r="D119" s="119">
        <v>26.3</v>
      </c>
      <c r="E119" s="119">
        <v>24.7</v>
      </c>
      <c r="F119" s="119">
        <v>25.1</v>
      </c>
      <c r="G119" s="119">
        <v>25.5</v>
      </c>
      <c r="H119" s="119">
        <v>26.1</v>
      </c>
      <c r="I119" s="119">
        <v>17784</v>
      </c>
      <c r="J119" s="119">
        <v>447203.95</v>
      </c>
      <c r="K119" s="121">
        <v>43125</v>
      </c>
      <c r="L119" s="119">
        <v>129</v>
      </c>
      <c r="M119" s="119" t="s">
        <v>2879</v>
      </c>
    </row>
    <row r="120" spans="1:13">
      <c r="A120" s="119" t="s">
        <v>44</v>
      </c>
      <c r="B120" s="119" t="s">
        <v>397</v>
      </c>
      <c r="C120" s="119">
        <v>3344</v>
      </c>
      <c r="D120" s="119">
        <v>3345.9</v>
      </c>
      <c r="E120" s="119">
        <v>3295</v>
      </c>
      <c r="F120" s="119">
        <v>3311.7</v>
      </c>
      <c r="G120" s="119">
        <v>3304.95</v>
      </c>
      <c r="H120" s="119">
        <v>3341.55</v>
      </c>
      <c r="I120" s="119">
        <v>246647</v>
      </c>
      <c r="J120" s="119">
        <v>816446752.89999998</v>
      </c>
      <c r="K120" s="121">
        <v>43125</v>
      </c>
      <c r="L120" s="119">
        <v>17797</v>
      </c>
      <c r="M120" s="119" t="s">
        <v>551</v>
      </c>
    </row>
    <row r="121" spans="1:13">
      <c r="A121" s="119" t="s">
        <v>552</v>
      </c>
      <c r="B121" s="119" t="s">
        <v>397</v>
      </c>
      <c r="C121" s="119">
        <v>491.15</v>
      </c>
      <c r="D121" s="119">
        <v>499.95</v>
      </c>
      <c r="E121" s="119">
        <v>488.25</v>
      </c>
      <c r="F121" s="119">
        <v>495.9</v>
      </c>
      <c r="G121" s="119">
        <v>495</v>
      </c>
      <c r="H121" s="119">
        <v>494.7</v>
      </c>
      <c r="I121" s="119">
        <v>42238</v>
      </c>
      <c r="J121" s="119">
        <v>20805083.850000001</v>
      </c>
      <c r="K121" s="121">
        <v>43125</v>
      </c>
      <c r="L121" s="119">
        <v>1749</v>
      </c>
      <c r="M121" s="119" t="s">
        <v>553</v>
      </c>
    </row>
    <row r="122" spans="1:13">
      <c r="A122" s="119" t="s">
        <v>554</v>
      </c>
      <c r="B122" s="119" t="s">
        <v>397</v>
      </c>
      <c r="C122" s="119">
        <v>530</v>
      </c>
      <c r="D122" s="119">
        <v>530</v>
      </c>
      <c r="E122" s="119">
        <v>509</v>
      </c>
      <c r="F122" s="119">
        <v>512.15</v>
      </c>
      <c r="G122" s="119">
        <v>509.55</v>
      </c>
      <c r="H122" s="119">
        <v>529.35</v>
      </c>
      <c r="I122" s="119">
        <v>124814</v>
      </c>
      <c r="J122" s="119">
        <v>64589462.149999999</v>
      </c>
      <c r="K122" s="121">
        <v>43125</v>
      </c>
      <c r="L122" s="119">
        <v>4574</v>
      </c>
      <c r="M122" s="119" t="s">
        <v>555</v>
      </c>
    </row>
    <row r="123" spans="1:13">
      <c r="A123" s="119" t="s">
        <v>189</v>
      </c>
      <c r="B123" s="119" t="s">
        <v>397</v>
      </c>
      <c r="C123" s="119">
        <v>5025</v>
      </c>
      <c r="D123" s="119">
        <v>5070</v>
      </c>
      <c r="E123" s="119">
        <v>4900</v>
      </c>
      <c r="F123" s="119">
        <v>4933.05</v>
      </c>
      <c r="G123" s="119">
        <v>4903.1000000000004</v>
      </c>
      <c r="H123" s="119">
        <v>5014.45</v>
      </c>
      <c r="I123" s="119">
        <v>149077</v>
      </c>
      <c r="J123" s="119">
        <v>744550495.29999995</v>
      </c>
      <c r="K123" s="121">
        <v>43125</v>
      </c>
      <c r="L123" s="119">
        <v>16221</v>
      </c>
      <c r="M123" s="119" t="s">
        <v>556</v>
      </c>
    </row>
    <row r="124" spans="1:13">
      <c r="A124" s="119" t="s">
        <v>557</v>
      </c>
      <c r="B124" s="119" t="s">
        <v>397</v>
      </c>
      <c r="C124" s="119">
        <v>14.15</v>
      </c>
      <c r="D124" s="119">
        <v>14.25</v>
      </c>
      <c r="E124" s="119">
        <v>14</v>
      </c>
      <c r="F124" s="119">
        <v>14.05</v>
      </c>
      <c r="G124" s="119">
        <v>14.05</v>
      </c>
      <c r="H124" s="119">
        <v>14.1</v>
      </c>
      <c r="I124" s="119">
        <v>2604338</v>
      </c>
      <c r="J124" s="119">
        <v>36727918.950000003</v>
      </c>
      <c r="K124" s="121">
        <v>43125</v>
      </c>
      <c r="L124" s="119">
        <v>3354</v>
      </c>
      <c r="M124" s="119" t="s">
        <v>558</v>
      </c>
    </row>
    <row r="125" spans="1:13">
      <c r="A125" s="119" t="s">
        <v>559</v>
      </c>
      <c r="B125" s="119" t="s">
        <v>397</v>
      </c>
      <c r="C125" s="119">
        <v>2811.2</v>
      </c>
      <c r="D125" s="119">
        <v>2831.15</v>
      </c>
      <c r="E125" s="119">
        <v>2794.7</v>
      </c>
      <c r="F125" s="119">
        <v>2819.75</v>
      </c>
      <c r="G125" s="119">
        <v>2820</v>
      </c>
      <c r="H125" s="119">
        <v>2819.15</v>
      </c>
      <c r="I125" s="119">
        <v>25223</v>
      </c>
      <c r="J125" s="119">
        <v>71162752.099999994</v>
      </c>
      <c r="K125" s="121">
        <v>43125</v>
      </c>
      <c r="L125" s="119">
        <v>1380</v>
      </c>
      <c r="M125" s="119" t="s">
        <v>560</v>
      </c>
    </row>
    <row r="126" spans="1:13">
      <c r="A126" s="119" t="s">
        <v>188</v>
      </c>
      <c r="B126" s="119" t="s">
        <v>397</v>
      </c>
      <c r="C126" s="119">
        <v>1741</v>
      </c>
      <c r="D126" s="119">
        <v>1741.9</v>
      </c>
      <c r="E126" s="119">
        <v>1703.4</v>
      </c>
      <c r="F126" s="119">
        <v>1710.3</v>
      </c>
      <c r="G126" s="119">
        <v>1714</v>
      </c>
      <c r="H126" s="119">
        <v>1739.15</v>
      </c>
      <c r="I126" s="119">
        <v>880891</v>
      </c>
      <c r="J126" s="119">
        <v>1511573762.3499999</v>
      </c>
      <c r="K126" s="121">
        <v>43125</v>
      </c>
      <c r="L126" s="119">
        <v>35833</v>
      </c>
      <c r="M126" s="119" t="s">
        <v>2267</v>
      </c>
    </row>
    <row r="127" spans="1:13">
      <c r="A127" s="119" t="s">
        <v>561</v>
      </c>
      <c r="B127" s="119" t="s">
        <v>397</v>
      </c>
      <c r="C127" s="119">
        <v>157.15</v>
      </c>
      <c r="D127" s="119">
        <v>164</v>
      </c>
      <c r="E127" s="119">
        <v>156.75</v>
      </c>
      <c r="F127" s="119">
        <v>157.1</v>
      </c>
      <c r="G127" s="119">
        <v>157</v>
      </c>
      <c r="H127" s="119">
        <v>157.6</v>
      </c>
      <c r="I127" s="119">
        <v>729298</v>
      </c>
      <c r="J127" s="119">
        <v>116332257.2</v>
      </c>
      <c r="K127" s="121">
        <v>43125</v>
      </c>
      <c r="L127" s="119">
        <v>6547</v>
      </c>
      <c r="M127" s="119" t="s">
        <v>562</v>
      </c>
    </row>
    <row r="128" spans="1:13">
      <c r="A128" s="119" t="s">
        <v>563</v>
      </c>
      <c r="B128" s="119" t="s">
        <v>397</v>
      </c>
      <c r="C128" s="119">
        <v>737.9</v>
      </c>
      <c r="D128" s="119">
        <v>753.3</v>
      </c>
      <c r="E128" s="119">
        <v>730.1</v>
      </c>
      <c r="F128" s="119">
        <v>747.1</v>
      </c>
      <c r="G128" s="119">
        <v>751.9</v>
      </c>
      <c r="H128" s="119">
        <v>728.7</v>
      </c>
      <c r="I128" s="119">
        <v>208166</v>
      </c>
      <c r="J128" s="119">
        <v>154373043.94999999</v>
      </c>
      <c r="K128" s="121">
        <v>43125</v>
      </c>
      <c r="L128" s="119">
        <v>5837</v>
      </c>
      <c r="M128" s="119" t="s">
        <v>564</v>
      </c>
    </row>
    <row r="129" spans="1:13">
      <c r="A129" s="119" t="s">
        <v>565</v>
      </c>
      <c r="B129" s="119" t="s">
        <v>397</v>
      </c>
      <c r="C129" s="119">
        <v>1144</v>
      </c>
      <c r="D129" s="119">
        <v>1144</v>
      </c>
      <c r="E129" s="119">
        <v>1117.0999999999999</v>
      </c>
      <c r="F129" s="119">
        <v>1121.05</v>
      </c>
      <c r="G129" s="119">
        <v>1128.8</v>
      </c>
      <c r="H129" s="119">
        <v>1138.3499999999999</v>
      </c>
      <c r="I129" s="119">
        <v>184000</v>
      </c>
      <c r="J129" s="119">
        <v>207491030.25</v>
      </c>
      <c r="K129" s="121">
        <v>43125</v>
      </c>
      <c r="L129" s="119">
        <v>5229</v>
      </c>
      <c r="M129" s="119" t="s">
        <v>566</v>
      </c>
    </row>
    <row r="130" spans="1:13">
      <c r="A130" s="119" t="s">
        <v>567</v>
      </c>
      <c r="B130" s="119" t="s">
        <v>397</v>
      </c>
      <c r="C130" s="119">
        <v>15.7</v>
      </c>
      <c r="D130" s="119">
        <v>15.9</v>
      </c>
      <c r="E130" s="119">
        <v>15.35</v>
      </c>
      <c r="F130" s="119">
        <v>15.55</v>
      </c>
      <c r="G130" s="119">
        <v>15.6</v>
      </c>
      <c r="H130" s="119">
        <v>15.65</v>
      </c>
      <c r="I130" s="119">
        <v>1101577</v>
      </c>
      <c r="J130" s="119">
        <v>17147528.399999999</v>
      </c>
      <c r="K130" s="121">
        <v>43125</v>
      </c>
      <c r="L130" s="119">
        <v>1101</v>
      </c>
      <c r="M130" s="119" t="s">
        <v>568</v>
      </c>
    </row>
    <row r="131" spans="1:13">
      <c r="A131" s="119" t="s">
        <v>569</v>
      </c>
      <c r="B131" s="119" t="s">
        <v>397</v>
      </c>
      <c r="C131" s="119">
        <v>244.9</v>
      </c>
      <c r="D131" s="119">
        <v>248.65</v>
      </c>
      <c r="E131" s="119">
        <v>242.25</v>
      </c>
      <c r="F131" s="119">
        <v>246.85</v>
      </c>
      <c r="G131" s="119">
        <v>246.9</v>
      </c>
      <c r="H131" s="119">
        <v>244.65</v>
      </c>
      <c r="I131" s="119">
        <v>90334</v>
      </c>
      <c r="J131" s="119">
        <v>22299897.800000001</v>
      </c>
      <c r="K131" s="121">
        <v>43125</v>
      </c>
      <c r="L131" s="119">
        <v>1535</v>
      </c>
      <c r="M131" s="119" t="s">
        <v>570</v>
      </c>
    </row>
    <row r="132" spans="1:13">
      <c r="A132" s="119" t="s">
        <v>571</v>
      </c>
      <c r="B132" s="119" t="s">
        <v>397</v>
      </c>
      <c r="C132" s="119">
        <v>106.3</v>
      </c>
      <c r="D132" s="119">
        <v>108</v>
      </c>
      <c r="E132" s="119">
        <v>103.6</v>
      </c>
      <c r="F132" s="119">
        <v>104.2</v>
      </c>
      <c r="G132" s="119">
        <v>104.05</v>
      </c>
      <c r="H132" s="119">
        <v>106.75</v>
      </c>
      <c r="I132" s="119">
        <v>45004</v>
      </c>
      <c r="J132" s="119">
        <v>4715056.5999999996</v>
      </c>
      <c r="K132" s="121">
        <v>43125</v>
      </c>
      <c r="L132" s="119">
        <v>723</v>
      </c>
      <c r="M132" s="119" t="s">
        <v>572</v>
      </c>
    </row>
    <row r="133" spans="1:13">
      <c r="A133" s="119" t="s">
        <v>573</v>
      </c>
      <c r="B133" s="119" t="s">
        <v>397</v>
      </c>
      <c r="C133" s="119">
        <v>121.9</v>
      </c>
      <c r="D133" s="119">
        <v>125.35</v>
      </c>
      <c r="E133" s="119">
        <v>120.1</v>
      </c>
      <c r="F133" s="119">
        <v>121.75</v>
      </c>
      <c r="G133" s="119">
        <v>121.25</v>
      </c>
      <c r="H133" s="119">
        <v>121.3</v>
      </c>
      <c r="I133" s="119">
        <v>3831417</v>
      </c>
      <c r="J133" s="119">
        <v>467678391.60000002</v>
      </c>
      <c r="K133" s="121">
        <v>43125</v>
      </c>
      <c r="L133" s="119">
        <v>19484</v>
      </c>
      <c r="M133" s="119" t="s">
        <v>574</v>
      </c>
    </row>
    <row r="134" spans="1:13">
      <c r="A134" s="119" t="s">
        <v>575</v>
      </c>
      <c r="B134" s="119" t="s">
        <v>397</v>
      </c>
      <c r="C134" s="119">
        <v>1908.05</v>
      </c>
      <c r="D134" s="119">
        <v>2000</v>
      </c>
      <c r="E134" s="119">
        <v>1908.05</v>
      </c>
      <c r="F134" s="119">
        <v>1991.6</v>
      </c>
      <c r="G134" s="119">
        <v>2000</v>
      </c>
      <c r="H134" s="119">
        <v>1908.05</v>
      </c>
      <c r="I134" s="119">
        <v>394</v>
      </c>
      <c r="J134" s="119">
        <v>770943.2</v>
      </c>
      <c r="K134" s="121">
        <v>43125</v>
      </c>
      <c r="L134" s="119">
        <v>93</v>
      </c>
      <c r="M134" s="119" t="s">
        <v>576</v>
      </c>
    </row>
    <row r="135" spans="1:13">
      <c r="A135" s="119" t="s">
        <v>577</v>
      </c>
      <c r="B135" s="119" t="s">
        <v>397</v>
      </c>
      <c r="C135" s="119">
        <v>248</v>
      </c>
      <c r="D135" s="119">
        <v>248</v>
      </c>
      <c r="E135" s="119">
        <v>243.4</v>
      </c>
      <c r="F135" s="119">
        <v>243.9</v>
      </c>
      <c r="G135" s="119">
        <v>243.5</v>
      </c>
      <c r="H135" s="119">
        <v>244.5</v>
      </c>
      <c r="I135" s="119">
        <v>41499</v>
      </c>
      <c r="J135" s="119">
        <v>10182829.15</v>
      </c>
      <c r="K135" s="121">
        <v>43125</v>
      </c>
      <c r="L135" s="119">
        <v>1113</v>
      </c>
      <c r="M135" s="119" t="s">
        <v>578</v>
      </c>
    </row>
    <row r="136" spans="1:13">
      <c r="A136" s="119" t="s">
        <v>2516</v>
      </c>
      <c r="B136" s="119" t="s">
        <v>397</v>
      </c>
      <c r="C136" s="119">
        <v>39.950000000000003</v>
      </c>
      <c r="D136" s="119">
        <v>40.200000000000003</v>
      </c>
      <c r="E136" s="119">
        <v>36.65</v>
      </c>
      <c r="F136" s="119">
        <v>38.25</v>
      </c>
      <c r="G136" s="119">
        <v>38.5</v>
      </c>
      <c r="H136" s="119">
        <v>36.549999999999997</v>
      </c>
      <c r="I136" s="119">
        <v>19431</v>
      </c>
      <c r="J136" s="119">
        <v>757494.2</v>
      </c>
      <c r="K136" s="121">
        <v>43125</v>
      </c>
      <c r="L136" s="119">
        <v>164</v>
      </c>
      <c r="M136" s="119" t="s">
        <v>2517</v>
      </c>
    </row>
    <row r="137" spans="1:13">
      <c r="A137" s="119" t="s">
        <v>45</v>
      </c>
      <c r="B137" s="119" t="s">
        <v>397</v>
      </c>
      <c r="C137" s="119">
        <v>178.8</v>
      </c>
      <c r="D137" s="119">
        <v>178.8</v>
      </c>
      <c r="E137" s="119">
        <v>166.45</v>
      </c>
      <c r="F137" s="119">
        <v>167.15</v>
      </c>
      <c r="G137" s="119">
        <v>166.9</v>
      </c>
      <c r="H137" s="119">
        <v>178.35</v>
      </c>
      <c r="I137" s="119">
        <v>24579032</v>
      </c>
      <c r="J137" s="119">
        <v>4195496068.0999999</v>
      </c>
      <c r="K137" s="121">
        <v>43125</v>
      </c>
      <c r="L137" s="119">
        <v>98286</v>
      </c>
      <c r="M137" s="119" t="s">
        <v>579</v>
      </c>
    </row>
    <row r="138" spans="1:13">
      <c r="A138" s="119" t="s">
        <v>580</v>
      </c>
      <c r="B138" s="119" t="s">
        <v>397</v>
      </c>
      <c r="C138" s="119">
        <v>2818.8</v>
      </c>
      <c r="D138" s="119">
        <v>2818.8</v>
      </c>
      <c r="E138" s="119">
        <v>2755.22</v>
      </c>
      <c r="F138" s="119">
        <v>2779.29</v>
      </c>
      <c r="G138" s="119">
        <v>2776</v>
      </c>
      <c r="H138" s="119">
        <v>2776.15</v>
      </c>
      <c r="I138" s="119">
        <v>10391</v>
      </c>
      <c r="J138" s="119">
        <v>28859765.18</v>
      </c>
      <c r="K138" s="121">
        <v>43125</v>
      </c>
      <c r="L138" s="119">
        <v>358</v>
      </c>
      <c r="M138" s="119" t="s">
        <v>581</v>
      </c>
    </row>
    <row r="139" spans="1:13">
      <c r="A139" s="119" t="s">
        <v>46</v>
      </c>
      <c r="B139" s="119" t="s">
        <v>397</v>
      </c>
      <c r="C139" s="119">
        <v>181.05</v>
      </c>
      <c r="D139" s="119">
        <v>183.25</v>
      </c>
      <c r="E139" s="119">
        <v>168.1</v>
      </c>
      <c r="F139" s="119">
        <v>169.4</v>
      </c>
      <c r="G139" s="119">
        <v>168.7</v>
      </c>
      <c r="H139" s="119">
        <v>172.45</v>
      </c>
      <c r="I139" s="119">
        <v>12825427</v>
      </c>
      <c r="J139" s="119">
        <v>2230472957.5500002</v>
      </c>
      <c r="K139" s="121">
        <v>43125</v>
      </c>
      <c r="L139" s="119">
        <v>52372</v>
      </c>
      <c r="M139" s="119" t="s">
        <v>582</v>
      </c>
    </row>
    <row r="140" spans="1:13">
      <c r="A140" s="119" t="s">
        <v>583</v>
      </c>
      <c r="B140" s="119" t="s">
        <v>397</v>
      </c>
      <c r="C140" s="119">
        <v>129.6</v>
      </c>
      <c r="D140" s="119">
        <v>129.6</v>
      </c>
      <c r="E140" s="119">
        <v>126</v>
      </c>
      <c r="F140" s="119">
        <v>126.45</v>
      </c>
      <c r="G140" s="119">
        <v>126.65</v>
      </c>
      <c r="H140" s="119">
        <v>128.5</v>
      </c>
      <c r="I140" s="119">
        <v>5539</v>
      </c>
      <c r="J140" s="119">
        <v>706441.1</v>
      </c>
      <c r="K140" s="121">
        <v>43125</v>
      </c>
      <c r="L140" s="119">
        <v>133</v>
      </c>
      <c r="M140" s="119" t="s">
        <v>584</v>
      </c>
    </row>
    <row r="141" spans="1:13">
      <c r="A141" s="119" t="s">
        <v>585</v>
      </c>
      <c r="B141" s="119" t="s">
        <v>397</v>
      </c>
      <c r="C141" s="119">
        <v>2213</v>
      </c>
      <c r="D141" s="119">
        <v>2213</v>
      </c>
      <c r="E141" s="119">
        <v>2170</v>
      </c>
      <c r="F141" s="119">
        <v>2183.1999999999998</v>
      </c>
      <c r="G141" s="119">
        <v>2180</v>
      </c>
      <c r="H141" s="119">
        <v>2209.5</v>
      </c>
      <c r="I141" s="119">
        <v>6895</v>
      </c>
      <c r="J141" s="119">
        <v>15066307.1</v>
      </c>
      <c r="K141" s="121">
        <v>43125</v>
      </c>
      <c r="L141" s="119">
        <v>737</v>
      </c>
      <c r="M141" s="119" t="s">
        <v>586</v>
      </c>
    </row>
    <row r="142" spans="1:13">
      <c r="A142" s="119" t="s">
        <v>2429</v>
      </c>
      <c r="B142" s="119" t="s">
        <v>397</v>
      </c>
      <c r="C142" s="119">
        <v>326.2</v>
      </c>
      <c r="D142" s="119">
        <v>334.9</v>
      </c>
      <c r="E142" s="119">
        <v>324.14999999999998</v>
      </c>
      <c r="F142" s="119">
        <v>325.05</v>
      </c>
      <c r="G142" s="119">
        <v>325</v>
      </c>
      <c r="H142" s="119">
        <v>329.7</v>
      </c>
      <c r="I142" s="119">
        <v>2425</v>
      </c>
      <c r="J142" s="119">
        <v>790783.6</v>
      </c>
      <c r="K142" s="121">
        <v>43125</v>
      </c>
      <c r="L142" s="119">
        <v>67</v>
      </c>
      <c r="M142" s="119" t="s">
        <v>2430</v>
      </c>
    </row>
    <row r="143" spans="1:13">
      <c r="A143" s="119" t="s">
        <v>47</v>
      </c>
      <c r="B143" s="119" t="s">
        <v>397</v>
      </c>
      <c r="C143" s="119">
        <v>724.05</v>
      </c>
      <c r="D143" s="119">
        <v>725.95</v>
      </c>
      <c r="E143" s="119">
        <v>702.6</v>
      </c>
      <c r="F143" s="119">
        <v>706.3</v>
      </c>
      <c r="G143" s="119">
        <v>709</v>
      </c>
      <c r="H143" s="119">
        <v>725.6</v>
      </c>
      <c r="I143" s="119">
        <v>488699</v>
      </c>
      <c r="J143" s="119">
        <v>347480473.5</v>
      </c>
      <c r="K143" s="121">
        <v>43125</v>
      </c>
      <c r="L143" s="119">
        <v>10936</v>
      </c>
      <c r="M143" s="119" t="s">
        <v>587</v>
      </c>
    </row>
    <row r="144" spans="1:13">
      <c r="A144" s="119" t="s">
        <v>588</v>
      </c>
      <c r="B144" s="119" t="s">
        <v>397</v>
      </c>
      <c r="C144" s="119">
        <v>4550.1000000000004</v>
      </c>
      <c r="D144" s="119">
        <v>4700</v>
      </c>
      <c r="E144" s="119">
        <v>4550.1000000000004</v>
      </c>
      <c r="F144" s="119">
        <v>4666.3500000000004</v>
      </c>
      <c r="G144" s="119">
        <v>4664</v>
      </c>
      <c r="H144" s="119">
        <v>4564.75</v>
      </c>
      <c r="I144" s="119">
        <v>6936</v>
      </c>
      <c r="J144" s="119">
        <v>32149817.699999999</v>
      </c>
      <c r="K144" s="121">
        <v>43125</v>
      </c>
      <c r="L144" s="119">
        <v>1429</v>
      </c>
      <c r="M144" s="119" t="s">
        <v>589</v>
      </c>
    </row>
    <row r="145" spans="1:13">
      <c r="A145" s="119" t="s">
        <v>590</v>
      </c>
      <c r="B145" s="119" t="s">
        <v>397</v>
      </c>
      <c r="C145" s="119">
        <v>1500</v>
      </c>
      <c r="D145" s="119">
        <v>1577.2</v>
      </c>
      <c r="E145" s="119">
        <v>1457.3</v>
      </c>
      <c r="F145" s="119">
        <v>1475.45</v>
      </c>
      <c r="G145" s="119">
        <v>1472</v>
      </c>
      <c r="H145" s="119">
        <v>1387.9</v>
      </c>
      <c r="I145" s="119">
        <v>479025</v>
      </c>
      <c r="J145" s="119">
        <v>726721577.29999995</v>
      </c>
      <c r="K145" s="121">
        <v>43125</v>
      </c>
      <c r="L145" s="119">
        <v>27731</v>
      </c>
      <c r="M145" s="119" t="s">
        <v>591</v>
      </c>
    </row>
    <row r="146" spans="1:13">
      <c r="A146" s="119" t="s">
        <v>592</v>
      </c>
      <c r="B146" s="119" t="s">
        <v>397</v>
      </c>
      <c r="C146" s="119">
        <v>1549.55</v>
      </c>
      <c r="D146" s="119">
        <v>1560</v>
      </c>
      <c r="E146" s="119">
        <v>1500</v>
      </c>
      <c r="F146" s="119">
        <v>1509.1</v>
      </c>
      <c r="G146" s="119">
        <v>1509</v>
      </c>
      <c r="H146" s="119">
        <v>1545.25</v>
      </c>
      <c r="I146" s="119">
        <v>84556</v>
      </c>
      <c r="J146" s="119">
        <v>128757237</v>
      </c>
      <c r="K146" s="121">
        <v>43125</v>
      </c>
      <c r="L146" s="119">
        <v>4402</v>
      </c>
      <c r="M146" s="119" t="s">
        <v>593</v>
      </c>
    </row>
    <row r="147" spans="1:13">
      <c r="A147" s="119" t="s">
        <v>2518</v>
      </c>
      <c r="B147" s="119" t="s">
        <v>397</v>
      </c>
      <c r="C147" s="119">
        <v>66</v>
      </c>
      <c r="D147" s="119">
        <v>67</v>
      </c>
      <c r="E147" s="119">
        <v>64.05</v>
      </c>
      <c r="F147" s="119">
        <v>64.55</v>
      </c>
      <c r="G147" s="119">
        <v>64.55</v>
      </c>
      <c r="H147" s="119">
        <v>66.2</v>
      </c>
      <c r="I147" s="119">
        <v>3563</v>
      </c>
      <c r="J147" s="119">
        <v>233121.6</v>
      </c>
      <c r="K147" s="121">
        <v>43125</v>
      </c>
      <c r="L147" s="119">
        <v>60</v>
      </c>
      <c r="M147" s="119" t="s">
        <v>2519</v>
      </c>
    </row>
    <row r="148" spans="1:13">
      <c r="A148" s="119" t="s">
        <v>2677</v>
      </c>
      <c r="B148" s="119" t="s">
        <v>397</v>
      </c>
      <c r="C148" s="119">
        <v>25.6</v>
      </c>
      <c r="D148" s="119">
        <v>27</v>
      </c>
      <c r="E148" s="119">
        <v>25.5</v>
      </c>
      <c r="F148" s="119">
        <v>26.75</v>
      </c>
      <c r="G148" s="119">
        <v>26.8</v>
      </c>
      <c r="H148" s="119">
        <v>25.95</v>
      </c>
      <c r="I148" s="119">
        <v>14374</v>
      </c>
      <c r="J148" s="119">
        <v>375846.15</v>
      </c>
      <c r="K148" s="121">
        <v>43125</v>
      </c>
      <c r="L148" s="119">
        <v>48</v>
      </c>
      <c r="M148" s="119" t="s">
        <v>2678</v>
      </c>
    </row>
    <row r="149" spans="1:13">
      <c r="A149" s="119" t="s">
        <v>190</v>
      </c>
      <c r="B149" s="119" t="s">
        <v>397</v>
      </c>
      <c r="C149" s="119">
        <v>178.3</v>
      </c>
      <c r="D149" s="119">
        <v>179.5</v>
      </c>
      <c r="E149" s="119">
        <v>175.4</v>
      </c>
      <c r="F149" s="119">
        <v>176.9</v>
      </c>
      <c r="G149" s="119">
        <v>178.15</v>
      </c>
      <c r="H149" s="119">
        <v>173.55</v>
      </c>
      <c r="I149" s="119">
        <v>15242684</v>
      </c>
      <c r="J149" s="119">
        <v>2703319503.8000002</v>
      </c>
      <c r="K149" s="121">
        <v>43125</v>
      </c>
      <c r="L149" s="119">
        <v>68457</v>
      </c>
      <c r="M149" s="119" t="s">
        <v>2462</v>
      </c>
    </row>
    <row r="150" spans="1:13">
      <c r="A150" s="119" t="s">
        <v>241</v>
      </c>
      <c r="B150" s="119" t="s">
        <v>397</v>
      </c>
      <c r="C150" s="119">
        <v>1502.05</v>
      </c>
      <c r="D150" s="119">
        <v>1512.75</v>
      </c>
      <c r="E150" s="119">
        <v>1473</v>
      </c>
      <c r="F150" s="119">
        <v>1480.55</v>
      </c>
      <c r="G150" s="119">
        <v>1484</v>
      </c>
      <c r="H150" s="119">
        <v>1507.3</v>
      </c>
      <c r="I150" s="119">
        <v>294417</v>
      </c>
      <c r="J150" s="119">
        <v>439340173.10000002</v>
      </c>
      <c r="K150" s="121">
        <v>43125</v>
      </c>
      <c r="L150" s="119">
        <v>11908</v>
      </c>
      <c r="M150" s="119" t="s">
        <v>594</v>
      </c>
    </row>
    <row r="151" spans="1:13">
      <c r="A151" s="119" t="s">
        <v>595</v>
      </c>
      <c r="B151" s="119" t="s">
        <v>397</v>
      </c>
      <c r="C151" s="119">
        <v>181.05</v>
      </c>
      <c r="D151" s="119">
        <v>190</v>
      </c>
      <c r="E151" s="119">
        <v>176.8</v>
      </c>
      <c r="F151" s="119">
        <v>183.65</v>
      </c>
      <c r="G151" s="119">
        <v>183.8</v>
      </c>
      <c r="H151" s="119">
        <v>182.25</v>
      </c>
      <c r="I151" s="119">
        <v>711691</v>
      </c>
      <c r="J151" s="119">
        <v>131131435.40000001</v>
      </c>
      <c r="K151" s="121">
        <v>43125</v>
      </c>
      <c r="L151" s="119">
        <v>8479</v>
      </c>
      <c r="M151" s="119" t="s">
        <v>596</v>
      </c>
    </row>
    <row r="152" spans="1:13">
      <c r="A152" s="119" t="s">
        <v>597</v>
      </c>
      <c r="B152" s="119" t="s">
        <v>397</v>
      </c>
      <c r="C152" s="119">
        <v>253</v>
      </c>
      <c r="D152" s="119">
        <v>255.85</v>
      </c>
      <c r="E152" s="119">
        <v>250.3</v>
      </c>
      <c r="F152" s="119">
        <v>253.15</v>
      </c>
      <c r="G152" s="119">
        <v>254.7</v>
      </c>
      <c r="H152" s="119">
        <v>252.4</v>
      </c>
      <c r="I152" s="119">
        <v>745685</v>
      </c>
      <c r="J152" s="119">
        <v>188755404.05000001</v>
      </c>
      <c r="K152" s="121">
        <v>43125</v>
      </c>
      <c r="L152" s="119">
        <v>12000</v>
      </c>
      <c r="M152" s="119" t="s">
        <v>598</v>
      </c>
    </row>
    <row r="153" spans="1:13">
      <c r="A153" s="119" t="s">
        <v>599</v>
      </c>
      <c r="B153" s="119" t="s">
        <v>397</v>
      </c>
      <c r="C153" s="119">
        <v>336.1</v>
      </c>
      <c r="D153" s="119">
        <v>337</v>
      </c>
      <c r="E153" s="119">
        <v>321.5</v>
      </c>
      <c r="F153" s="119">
        <v>324.14999999999998</v>
      </c>
      <c r="G153" s="119">
        <v>323.45</v>
      </c>
      <c r="H153" s="119">
        <v>334.75</v>
      </c>
      <c r="I153" s="119">
        <v>65601</v>
      </c>
      <c r="J153" s="119">
        <v>21579455.899999999</v>
      </c>
      <c r="K153" s="121">
        <v>43125</v>
      </c>
      <c r="L153" s="119">
        <v>2519</v>
      </c>
      <c r="M153" s="119" t="s">
        <v>600</v>
      </c>
    </row>
    <row r="154" spans="1:13">
      <c r="A154" s="119" t="s">
        <v>601</v>
      </c>
      <c r="B154" s="119" t="s">
        <v>397</v>
      </c>
      <c r="C154" s="119">
        <v>515.1</v>
      </c>
      <c r="D154" s="119">
        <v>518</v>
      </c>
      <c r="E154" s="119">
        <v>502</v>
      </c>
      <c r="F154" s="119">
        <v>504.85</v>
      </c>
      <c r="G154" s="119">
        <v>504.85</v>
      </c>
      <c r="H154" s="119">
        <v>514.70000000000005</v>
      </c>
      <c r="I154" s="119">
        <v>327835</v>
      </c>
      <c r="J154" s="119">
        <v>166988224.15000001</v>
      </c>
      <c r="K154" s="121">
        <v>43125</v>
      </c>
      <c r="L154" s="119">
        <v>7635</v>
      </c>
      <c r="M154" s="119" t="s">
        <v>602</v>
      </c>
    </row>
    <row r="155" spans="1:13">
      <c r="A155" s="119" t="s">
        <v>603</v>
      </c>
      <c r="B155" s="119" t="s">
        <v>397</v>
      </c>
      <c r="C155" s="119">
        <v>139.4</v>
      </c>
      <c r="D155" s="119">
        <v>139.94999999999999</v>
      </c>
      <c r="E155" s="119">
        <v>136</v>
      </c>
      <c r="F155" s="119">
        <v>136.4</v>
      </c>
      <c r="G155" s="119">
        <v>137</v>
      </c>
      <c r="H155" s="119">
        <v>139.4</v>
      </c>
      <c r="I155" s="119">
        <v>85489</v>
      </c>
      <c r="J155" s="119">
        <v>11747273.800000001</v>
      </c>
      <c r="K155" s="121">
        <v>43125</v>
      </c>
      <c r="L155" s="119">
        <v>1224</v>
      </c>
      <c r="M155" s="119" t="s">
        <v>604</v>
      </c>
    </row>
    <row r="156" spans="1:13">
      <c r="A156" s="119" t="s">
        <v>605</v>
      </c>
      <c r="B156" s="119" t="s">
        <v>397</v>
      </c>
      <c r="C156" s="119">
        <v>287</v>
      </c>
      <c r="D156" s="119">
        <v>294.75</v>
      </c>
      <c r="E156" s="119">
        <v>281.35000000000002</v>
      </c>
      <c r="F156" s="119">
        <v>286.25</v>
      </c>
      <c r="G156" s="119">
        <v>282.39999999999998</v>
      </c>
      <c r="H156" s="119">
        <v>286.10000000000002</v>
      </c>
      <c r="I156" s="119">
        <v>21889</v>
      </c>
      <c r="J156" s="119">
        <v>6336070.5499999998</v>
      </c>
      <c r="K156" s="121">
        <v>43125</v>
      </c>
      <c r="L156" s="119">
        <v>672</v>
      </c>
      <c r="M156" s="119" t="s">
        <v>2306</v>
      </c>
    </row>
    <row r="157" spans="1:13">
      <c r="A157" s="119" t="s">
        <v>2562</v>
      </c>
      <c r="B157" s="119" t="s">
        <v>397</v>
      </c>
      <c r="C157" s="119">
        <v>45.15</v>
      </c>
      <c r="D157" s="119">
        <v>45.15</v>
      </c>
      <c r="E157" s="119">
        <v>39.5</v>
      </c>
      <c r="F157" s="119">
        <v>41.85</v>
      </c>
      <c r="G157" s="119">
        <v>41.75</v>
      </c>
      <c r="H157" s="119">
        <v>43.85</v>
      </c>
      <c r="I157" s="119">
        <v>52116</v>
      </c>
      <c r="J157" s="119">
        <v>2207639.7999999998</v>
      </c>
      <c r="K157" s="121">
        <v>43125</v>
      </c>
      <c r="L157" s="119">
        <v>756</v>
      </c>
      <c r="M157" s="119" t="s">
        <v>2563</v>
      </c>
    </row>
    <row r="158" spans="1:13">
      <c r="A158" s="119" t="s">
        <v>2719</v>
      </c>
      <c r="B158" s="119" t="s">
        <v>397</v>
      </c>
      <c r="C158" s="119">
        <v>22.25</v>
      </c>
      <c r="D158" s="119">
        <v>22.25</v>
      </c>
      <c r="E158" s="119">
        <v>21.6</v>
      </c>
      <c r="F158" s="119">
        <v>22</v>
      </c>
      <c r="G158" s="119">
        <v>22</v>
      </c>
      <c r="H158" s="119">
        <v>22.2</v>
      </c>
      <c r="I158" s="119">
        <v>5616</v>
      </c>
      <c r="J158" s="119">
        <v>123185.85</v>
      </c>
      <c r="K158" s="121">
        <v>43125</v>
      </c>
      <c r="L158" s="119">
        <v>36</v>
      </c>
      <c r="M158" s="119" t="s">
        <v>2720</v>
      </c>
    </row>
    <row r="159" spans="1:13">
      <c r="A159" s="119" t="s">
        <v>2198</v>
      </c>
      <c r="B159" s="119" t="s">
        <v>397</v>
      </c>
      <c r="C159" s="119">
        <v>1031</v>
      </c>
      <c r="D159" s="119">
        <v>1031.95</v>
      </c>
      <c r="E159" s="119">
        <v>1015.2</v>
      </c>
      <c r="F159" s="119">
        <v>1023</v>
      </c>
      <c r="G159" s="119">
        <v>1019.15</v>
      </c>
      <c r="H159" s="119">
        <v>1030.0999999999999</v>
      </c>
      <c r="I159" s="119">
        <v>652551</v>
      </c>
      <c r="J159" s="119">
        <v>668251078.60000002</v>
      </c>
      <c r="K159" s="121">
        <v>43125</v>
      </c>
      <c r="L159" s="119">
        <v>17195</v>
      </c>
      <c r="M159" s="119" t="s">
        <v>1844</v>
      </c>
    </row>
    <row r="160" spans="1:13">
      <c r="A160" s="119" t="s">
        <v>48</v>
      </c>
      <c r="B160" s="119" t="s">
        <v>397</v>
      </c>
      <c r="C160" s="119">
        <v>744.8</v>
      </c>
      <c r="D160" s="119">
        <v>751.95</v>
      </c>
      <c r="E160" s="119">
        <v>716.3</v>
      </c>
      <c r="F160" s="119">
        <v>721.15</v>
      </c>
      <c r="G160" s="119">
        <v>721.95</v>
      </c>
      <c r="H160" s="119">
        <v>746.35</v>
      </c>
      <c r="I160" s="119">
        <v>2244964</v>
      </c>
      <c r="J160" s="119">
        <v>1638698150</v>
      </c>
      <c r="K160" s="121">
        <v>43125</v>
      </c>
      <c r="L160" s="119">
        <v>41110</v>
      </c>
      <c r="M160" s="119" t="s">
        <v>606</v>
      </c>
    </row>
    <row r="161" spans="1:13">
      <c r="A161" s="119" t="s">
        <v>607</v>
      </c>
      <c r="B161" s="119" t="s">
        <v>397</v>
      </c>
      <c r="C161" s="119">
        <v>208</v>
      </c>
      <c r="D161" s="119">
        <v>210</v>
      </c>
      <c r="E161" s="119">
        <v>204.05</v>
      </c>
      <c r="F161" s="119">
        <v>206.3</v>
      </c>
      <c r="G161" s="119">
        <v>205</v>
      </c>
      <c r="H161" s="119">
        <v>207.85</v>
      </c>
      <c r="I161" s="119">
        <v>43103</v>
      </c>
      <c r="J161" s="119">
        <v>8922302.8499999996</v>
      </c>
      <c r="K161" s="121">
        <v>43125</v>
      </c>
      <c r="L161" s="119">
        <v>1129</v>
      </c>
      <c r="M161" s="119" t="s">
        <v>608</v>
      </c>
    </row>
    <row r="162" spans="1:13">
      <c r="A162" s="119" t="s">
        <v>2957</v>
      </c>
      <c r="B162" s="119" t="s">
        <v>397</v>
      </c>
      <c r="C162" s="119">
        <v>38.86</v>
      </c>
      <c r="D162" s="119">
        <v>39.049999999999997</v>
      </c>
      <c r="E162" s="119">
        <v>38.68</v>
      </c>
      <c r="F162" s="119">
        <v>38.79</v>
      </c>
      <c r="G162" s="119">
        <v>38.799999999999997</v>
      </c>
      <c r="H162" s="119">
        <v>38.86</v>
      </c>
      <c r="I162" s="119">
        <v>1740216</v>
      </c>
      <c r="J162" s="119">
        <v>67717005.579999998</v>
      </c>
      <c r="K162" s="121">
        <v>43125</v>
      </c>
      <c r="L162" s="119">
        <v>2425</v>
      </c>
      <c r="M162" s="119" t="s">
        <v>2958</v>
      </c>
    </row>
    <row r="163" spans="1:13">
      <c r="A163" s="119" t="s">
        <v>609</v>
      </c>
      <c r="B163" s="119" t="s">
        <v>397</v>
      </c>
      <c r="C163" s="119">
        <v>4448.25</v>
      </c>
      <c r="D163" s="119">
        <v>4448.25</v>
      </c>
      <c r="E163" s="119">
        <v>4310.25</v>
      </c>
      <c r="F163" s="119">
        <v>4349.8500000000004</v>
      </c>
      <c r="G163" s="119">
        <v>4343</v>
      </c>
      <c r="H163" s="119">
        <v>4396.55</v>
      </c>
      <c r="I163" s="119">
        <v>1040</v>
      </c>
      <c r="J163" s="119">
        <v>4551723.3499999996</v>
      </c>
      <c r="K163" s="121">
        <v>43125</v>
      </c>
      <c r="L163" s="119">
        <v>181</v>
      </c>
      <c r="M163" s="119" t="s">
        <v>610</v>
      </c>
    </row>
    <row r="164" spans="1:13">
      <c r="A164" s="119" t="s">
        <v>2441</v>
      </c>
      <c r="B164" s="119" t="s">
        <v>397</v>
      </c>
      <c r="C164" s="119">
        <v>136.75</v>
      </c>
      <c r="D164" s="119">
        <v>137.80000000000001</v>
      </c>
      <c r="E164" s="119">
        <v>133</v>
      </c>
      <c r="F164" s="119">
        <v>133.94999999999999</v>
      </c>
      <c r="G164" s="119">
        <v>133.19999999999999</v>
      </c>
      <c r="H164" s="119">
        <v>136.75</v>
      </c>
      <c r="I164" s="119">
        <v>112799</v>
      </c>
      <c r="J164" s="119">
        <v>15252243.1</v>
      </c>
      <c r="K164" s="121">
        <v>43125</v>
      </c>
      <c r="L164" s="119">
        <v>844</v>
      </c>
      <c r="M164" s="119" t="s">
        <v>2442</v>
      </c>
    </row>
    <row r="165" spans="1:13">
      <c r="A165" s="119" t="s">
        <v>49</v>
      </c>
      <c r="B165" s="119" t="s">
        <v>397</v>
      </c>
      <c r="C165" s="119">
        <v>463.5</v>
      </c>
      <c r="D165" s="119">
        <v>463.5</v>
      </c>
      <c r="E165" s="119">
        <v>444.45</v>
      </c>
      <c r="F165" s="119">
        <v>452.7</v>
      </c>
      <c r="G165" s="119">
        <v>457</v>
      </c>
      <c r="H165" s="119">
        <v>459.5</v>
      </c>
      <c r="I165" s="119">
        <v>18548035</v>
      </c>
      <c r="J165" s="119">
        <v>8415629700.1999998</v>
      </c>
      <c r="K165" s="121">
        <v>43125</v>
      </c>
      <c r="L165" s="119">
        <v>155090</v>
      </c>
      <c r="M165" s="119" t="s">
        <v>611</v>
      </c>
    </row>
    <row r="166" spans="1:13">
      <c r="A166" s="119" t="s">
        <v>50</v>
      </c>
      <c r="B166" s="119" t="s">
        <v>397</v>
      </c>
      <c r="C166" s="119">
        <v>104</v>
      </c>
      <c r="D166" s="119">
        <v>106.5</v>
      </c>
      <c r="E166" s="119">
        <v>102.3</v>
      </c>
      <c r="F166" s="119">
        <v>103</v>
      </c>
      <c r="G166" s="119">
        <v>102.75</v>
      </c>
      <c r="H166" s="119">
        <v>104.15</v>
      </c>
      <c r="I166" s="119">
        <v>21320475</v>
      </c>
      <c r="J166" s="119">
        <v>2212842996.5500002</v>
      </c>
      <c r="K166" s="121">
        <v>43125</v>
      </c>
      <c r="L166" s="119">
        <v>43994</v>
      </c>
      <c r="M166" s="119" t="s">
        <v>612</v>
      </c>
    </row>
    <row r="167" spans="1:13">
      <c r="A167" s="119" t="s">
        <v>192</v>
      </c>
      <c r="B167" s="119" t="s">
        <v>397</v>
      </c>
      <c r="C167" s="119">
        <v>63.2</v>
      </c>
      <c r="D167" s="119">
        <v>64.400000000000006</v>
      </c>
      <c r="E167" s="119">
        <v>59.8</v>
      </c>
      <c r="F167" s="119">
        <v>60</v>
      </c>
      <c r="G167" s="119">
        <v>60</v>
      </c>
      <c r="H167" s="119">
        <v>61.75</v>
      </c>
      <c r="I167" s="119">
        <v>3121886</v>
      </c>
      <c r="J167" s="119">
        <v>191677585.15000001</v>
      </c>
      <c r="K167" s="121">
        <v>43125</v>
      </c>
      <c r="L167" s="119">
        <v>12007</v>
      </c>
      <c r="M167" s="119" t="s">
        <v>613</v>
      </c>
    </row>
    <row r="168" spans="1:13">
      <c r="A168" s="119" t="s">
        <v>2282</v>
      </c>
      <c r="B168" s="119" t="s">
        <v>397</v>
      </c>
      <c r="C168" s="119">
        <v>135</v>
      </c>
      <c r="D168" s="119">
        <v>138.4</v>
      </c>
      <c r="E168" s="119">
        <v>134.1</v>
      </c>
      <c r="F168" s="119">
        <v>135.19999999999999</v>
      </c>
      <c r="G168" s="119">
        <v>134.85</v>
      </c>
      <c r="H168" s="119">
        <v>135.05000000000001</v>
      </c>
      <c r="I168" s="119">
        <v>105148</v>
      </c>
      <c r="J168" s="119">
        <v>14225537.25</v>
      </c>
      <c r="K168" s="121">
        <v>43125</v>
      </c>
      <c r="L168" s="119">
        <v>1195</v>
      </c>
      <c r="M168" s="119" t="s">
        <v>2283</v>
      </c>
    </row>
    <row r="169" spans="1:13">
      <c r="A169" s="119" t="s">
        <v>614</v>
      </c>
      <c r="B169" s="119" t="s">
        <v>397</v>
      </c>
      <c r="C169" s="119">
        <v>486</v>
      </c>
      <c r="D169" s="119">
        <v>500.8</v>
      </c>
      <c r="E169" s="119">
        <v>482</v>
      </c>
      <c r="F169" s="119">
        <v>484.8</v>
      </c>
      <c r="G169" s="119">
        <v>485.45</v>
      </c>
      <c r="H169" s="119">
        <v>492.8</v>
      </c>
      <c r="I169" s="119">
        <v>7780</v>
      </c>
      <c r="J169" s="119">
        <v>3787916.35</v>
      </c>
      <c r="K169" s="121">
        <v>43125</v>
      </c>
      <c r="L169" s="119">
        <v>369</v>
      </c>
      <c r="M169" s="119" t="s">
        <v>615</v>
      </c>
    </row>
    <row r="170" spans="1:13">
      <c r="A170" s="119" t="s">
        <v>3054</v>
      </c>
      <c r="B170" s="119" t="s">
        <v>397</v>
      </c>
      <c r="C170" s="119">
        <v>1.85</v>
      </c>
      <c r="D170" s="119">
        <v>1.85</v>
      </c>
      <c r="E170" s="119">
        <v>1.85</v>
      </c>
      <c r="F170" s="119">
        <v>1.85</v>
      </c>
      <c r="G170" s="119">
        <v>1.85</v>
      </c>
      <c r="H170" s="119">
        <v>1.85</v>
      </c>
      <c r="I170" s="119">
        <v>1465</v>
      </c>
      <c r="J170" s="119">
        <v>2710.25</v>
      </c>
      <c r="K170" s="121">
        <v>43125</v>
      </c>
      <c r="L170" s="119">
        <v>5</v>
      </c>
      <c r="M170" s="119" t="s">
        <v>3055</v>
      </c>
    </row>
    <row r="171" spans="1:13">
      <c r="A171" s="119" t="s">
        <v>616</v>
      </c>
      <c r="B171" s="119" t="s">
        <v>397</v>
      </c>
      <c r="C171" s="119">
        <v>35.200000000000003</v>
      </c>
      <c r="D171" s="119">
        <v>36.450000000000003</v>
      </c>
      <c r="E171" s="119">
        <v>35.200000000000003</v>
      </c>
      <c r="F171" s="119">
        <v>35.65</v>
      </c>
      <c r="G171" s="119">
        <v>35.700000000000003</v>
      </c>
      <c r="H171" s="119">
        <v>35.65</v>
      </c>
      <c r="I171" s="119">
        <v>60981</v>
      </c>
      <c r="J171" s="119">
        <v>2184505.75</v>
      </c>
      <c r="K171" s="121">
        <v>43125</v>
      </c>
      <c r="L171" s="119">
        <v>382</v>
      </c>
      <c r="M171" s="119" t="s">
        <v>617</v>
      </c>
    </row>
    <row r="172" spans="1:13">
      <c r="A172" s="119" t="s">
        <v>51</v>
      </c>
      <c r="B172" s="119" t="s">
        <v>397</v>
      </c>
      <c r="C172" s="119">
        <v>601</v>
      </c>
      <c r="D172" s="119">
        <v>617.5</v>
      </c>
      <c r="E172" s="119">
        <v>600.20000000000005</v>
      </c>
      <c r="F172" s="119">
        <v>607.45000000000005</v>
      </c>
      <c r="G172" s="119">
        <v>606.75</v>
      </c>
      <c r="H172" s="119">
        <v>634.54999999999995</v>
      </c>
      <c r="I172" s="119">
        <v>7737568</v>
      </c>
      <c r="J172" s="119">
        <v>4695990026.6000004</v>
      </c>
      <c r="K172" s="121">
        <v>43125</v>
      </c>
      <c r="L172" s="119">
        <v>107650</v>
      </c>
      <c r="M172" s="119" t="s">
        <v>618</v>
      </c>
    </row>
    <row r="173" spans="1:13">
      <c r="A173" s="119" t="s">
        <v>619</v>
      </c>
      <c r="B173" s="119" t="s">
        <v>397</v>
      </c>
      <c r="C173" s="119">
        <v>1159</v>
      </c>
      <c r="D173" s="119">
        <v>1180</v>
      </c>
      <c r="E173" s="119">
        <v>1138</v>
      </c>
      <c r="F173" s="119">
        <v>1157.8499999999999</v>
      </c>
      <c r="G173" s="119">
        <v>1160</v>
      </c>
      <c r="H173" s="119">
        <v>1152.55</v>
      </c>
      <c r="I173" s="119">
        <v>17630</v>
      </c>
      <c r="J173" s="119">
        <v>20390066.100000001</v>
      </c>
      <c r="K173" s="121">
        <v>43125</v>
      </c>
      <c r="L173" s="119">
        <v>1542</v>
      </c>
      <c r="M173" s="119" t="s">
        <v>620</v>
      </c>
    </row>
    <row r="174" spans="1:13">
      <c r="A174" s="119" t="s">
        <v>2520</v>
      </c>
      <c r="B174" s="119" t="s">
        <v>397</v>
      </c>
      <c r="C174" s="119">
        <v>87.25</v>
      </c>
      <c r="D174" s="119">
        <v>88.4</v>
      </c>
      <c r="E174" s="119">
        <v>84.6</v>
      </c>
      <c r="F174" s="119">
        <v>85.1</v>
      </c>
      <c r="G174" s="119">
        <v>84.6</v>
      </c>
      <c r="H174" s="119">
        <v>87.75</v>
      </c>
      <c r="I174" s="119">
        <v>165231</v>
      </c>
      <c r="J174" s="119">
        <v>14224665.75</v>
      </c>
      <c r="K174" s="121">
        <v>43125</v>
      </c>
      <c r="L174" s="119">
        <v>1946</v>
      </c>
      <c r="M174" s="119" t="s">
        <v>2521</v>
      </c>
    </row>
    <row r="175" spans="1:13">
      <c r="A175" s="119" t="s">
        <v>2949</v>
      </c>
      <c r="B175" s="119" t="s">
        <v>397</v>
      </c>
      <c r="C175" s="119">
        <v>36.75</v>
      </c>
      <c r="D175" s="119">
        <v>37.9</v>
      </c>
      <c r="E175" s="119">
        <v>36</v>
      </c>
      <c r="F175" s="119">
        <v>36.4</v>
      </c>
      <c r="G175" s="119">
        <v>36.25</v>
      </c>
      <c r="H175" s="119">
        <v>37.65</v>
      </c>
      <c r="I175" s="119">
        <v>53300</v>
      </c>
      <c r="J175" s="119">
        <v>1942178.65</v>
      </c>
      <c r="K175" s="121">
        <v>43125</v>
      </c>
      <c r="L175" s="119">
        <v>130</v>
      </c>
      <c r="M175" s="119" t="s">
        <v>2695</v>
      </c>
    </row>
    <row r="176" spans="1:13">
      <c r="A176" s="119" t="s">
        <v>621</v>
      </c>
      <c r="B176" s="119" t="s">
        <v>397</v>
      </c>
      <c r="C176" s="119">
        <v>202.1</v>
      </c>
      <c r="D176" s="119">
        <v>208.7</v>
      </c>
      <c r="E176" s="119">
        <v>202.1</v>
      </c>
      <c r="F176" s="119">
        <v>204.45</v>
      </c>
      <c r="G176" s="119">
        <v>204.1</v>
      </c>
      <c r="H176" s="119">
        <v>204.25</v>
      </c>
      <c r="I176" s="119">
        <v>582293</v>
      </c>
      <c r="J176" s="119">
        <v>120259532.15000001</v>
      </c>
      <c r="K176" s="121">
        <v>43125</v>
      </c>
      <c r="L176" s="119">
        <v>2888</v>
      </c>
      <c r="M176" s="119" t="s">
        <v>622</v>
      </c>
    </row>
    <row r="177" spans="1:13">
      <c r="A177" s="119" t="s">
        <v>623</v>
      </c>
      <c r="B177" s="119" t="s">
        <v>397</v>
      </c>
      <c r="C177" s="119">
        <v>59.6</v>
      </c>
      <c r="D177" s="119">
        <v>62.25</v>
      </c>
      <c r="E177" s="119">
        <v>58.85</v>
      </c>
      <c r="F177" s="119">
        <v>59.65</v>
      </c>
      <c r="G177" s="119">
        <v>59.8</v>
      </c>
      <c r="H177" s="119">
        <v>59.95</v>
      </c>
      <c r="I177" s="119">
        <v>318471</v>
      </c>
      <c r="J177" s="119">
        <v>19278955.350000001</v>
      </c>
      <c r="K177" s="121">
        <v>43125</v>
      </c>
      <c r="L177" s="119">
        <v>1622</v>
      </c>
      <c r="M177" s="119" t="s">
        <v>624</v>
      </c>
    </row>
    <row r="178" spans="1:13">
      <c r="A178" s="119" t="s">
        <v>2321</v>
      </c>
      <c r="B178" s="119" t="s">
        <v>397</v>
      </c>
      <c r="C178" s="119">
        <v>238.45</v>
      </c>
      <c r="D178" s="119">
        <v>240</v>
      </c>
      <c r="E178" s="119">
        <v>235</v>
      </c>
      <c r="F178" s="119">
        <v>236.65</v>
      </c>
      <c r="G178" s="119">
        <v>236.6</v>
      </c>
      <c r="H178" s="119">
        <v>239.35</v>
      </c>
      <c r="I178" s="119">
        <v>162799</v>
      </c>
      <c r="J178" s="119">
        <v>38733108.200000003</v>
      </c>
      <c r="K178" s="121">
        <v>43125</v>
      </c>
      <c r="L178" s="119">
        <v>6460</v>
      </c>
      <c r="M178" s="119" t="s">
        <v>2494</v>
      </c>
    </row>
    <row r="179" spans="1:13">
      <c r="A179" s="119" t="s">
        <v>625</v>
      </c>
      <c r="B179" s="119" t="s">
        <v>397</v>
      </c>
      <c r="C179" s="119">
        <v>34.200000000000003</v>
      </c>
      <c r="D179" s="119">
        <v>35.700000000000003</v>
      </c>
      <c r="E179" s="119">
        <v>32.6</v>
      </c>
      <c r="F179" s="119">
        <v>34.25</v>
      </c>
      <c r="G179" s="119">
        <v>34.5</v>
      </c>
      <c r="H179" s="119">
        <v>34</v>
      </c>
      <c r="I179" s="119">
        <v>95419</v>
      </c>
      <c r="J179" s="119">
        <v>3302959.1</v>
      </c>
      <c r="K179" s="121">
        <v>43125</v>
      </c>
      <c r="L179" s="119">
        <v>397</v>
      </c>
      <c r="M179" s="119" t="s">
        <v>626</v>
      </c>
    </row>
    <row r="180" spans="1:13">
      <c r="A180" s="119" t="s">
        <v>3158</v>
      </c>
      <c r="B180" s="119" t="s">
        <v>397</v>
      </c>
      <c r="C180" s="119">
        <v>125.4</v>
      </c>
      <c r="D180" s="119">
        <v>125.4</v>
      </c>
      <c r="E180" s="119">
        <v>125.4</v>
      </c>
      <c r="F180" s="119">
        <v>125.4</v>
      </c>
      <c r="G180" s="119">
        <v>125.4</v>
      </c>
      <c r="H180" s="119">
        <v>132</v>
      </c>
      <c r="I180" s="119">
        <v>12</v>
      </c>
      <c r="J180" s="119">
        <v>1504.8</v>
      </c>
      <c r="K180" s="121">
        <v>43125</v>
      </c>
      <c r="L180" s="119">
        <v>1</v>
      </c>
      <c r="M180" s="119" t="s">
        <v>3159</v>
      </c>
    </row>
    <row r="181" spans="1:13">
      <c r="A181" s="119" t="s">
        <v>627</v>
      </c>
      <c r="B181" s="119" t="s">
        <v>397</v>
      </c>
      <c r="C181" s="119">
        <v>4651</v>
      </c>
      <c r="D181" s="119">
        <v>4697</v>
      </c>
      <c r="E181" s="119">
        <v>4615.05</v>
      </c>
      <c r="F181" s="119">
        <v>4651.8999999999996</v>
      </c>
      <c r="G181" s="119">
        <v>4645</v>
      </c>
      <c r="H181" s="119">
        <v>4697.7</v>
      </c>
      <c r="I181" s="119">
        <v>2644</v>
      </c>
      <c r="J181" s="119">
        <v>12291899.5</v>
      </c>
      <c r="K181" s="121">
        <v>43125</v>
      </c>
      <c r="L181" s="119">
        <v>485</v>
      </c>
      <c r="M181" s="119" t="s">
        <v>628</v>
      </c>
    </row>
    <row r="182" spans="1:13">
      <c r="A182" s="119" t="s">
        <v>629</v>
      </c>
      <c r="B182" s="119" t="s">
        <v>397</v>
      </c>
      <c r="C182" s="119">
        <v>765.2</v>
      </c>
      <c r="D182" s="119">
        <v>769</v>
      </c>
      <c r="E182" s="119">
        <v>751</v>
      </c>
      <c r="F182" s="119">
        <v>762</v>
      </c>
      <c r="G182" s="119">
        <v>765</v>
      </c>
      <c r="H182" s="119">
        <v>764.75</v>
      </c>
      <c r="I182" s="119">
        <v>13800</v>
      </c>
      <c r="J182" s="119">
        <v>10486096.75</v>
      </c>
      <c r="K182" s="121">
        <v>43125</v>
      </c>
      <c r="L182" s="119">
        <v>1461</v>
      </c>
      <c r="M182" s="119" t="s">
        <v>630</v>
      </c>
    </row>
    <row r="183" spans="1:13">
      <c r="A183" s="119" t="s">
        <v>631</v>
      </c>
      <c r="B183" s="119" t="s">
        <v>397</v>
      </c>
      <c r="C183" s="119">
        <v>163</v>
      </c>
      <c r="D183" s="119">
        <v>163.85</v>
      </c>
      <c r="E183" s="119">
        <v>160.1</v>
      </c>
      <c r="F183" s="119">
        <v>160.9</v>
      </c>
      <c r="G183" s="119">
        <v>160.44999999999999</v>
      </c>
      <c r="H183" s="119">
        <v>160.94999999999999</v>
      </c>
      <c r="I183" s="119">
        <v>176614</v>
      </c>
      <c r="J183" s="119">
        <v>28587892.399999999</v>
      </c>
      <c r="K183" s="121">
        <v>43125</v>
      </c>
      <c r="L183" s="119">
        <v>2601</v>
      </c>
      <c r="M183" s="119" t="s">
        <v>632</v>
      </c>
    </row>
    <row r="184" spans="1:13">
      <c r="A184" s="119" t="s">
        <v>633</v>
      </c>
      <c r="B184" s="119" t="s">
        <v>397</v>
      </c>
      <c r="C184" s="119">
        <v>242.3</v>
      </c>
      <c r="D184" s="119">
        <v>245</v>
      </c>
      <c r="E184" s="119">
        <v>232.15</v>
      </c>
      <c r="F184" s="119">
        <v>233.7</v>
      </c>
      <c r="G184" s="119">
        <v>233.75</v>
      </c>
      <c r="H184" s="119">
        <v>242.3</v>
      </c>
      <c r="I184" s="119">
        <v>2332079</v>
      </c>
      <c r="J184" s="119">
        <v>557516781.29999995</v>
      </c>
      <c r="K184" s="121">
        <v>43125</v>
      </c>
      <c r="L184" s="119">
        <v>22483</v>
      </c>
      <c r="M184" s="119" t="s">
        <v>634</v>
      </c>
    </row>
    <row r="185" spans="1:13">
      <c r="A185" s="119" t="s">
        <v>52</v>
      </c>
      <c r="B185" s="119" t="s">
        <v>397</v>
      </c>
      <c r="C185" s="119">
        <v>19740</v>
      </c>
      <c r="D185" s="119">
        <v>19890</v>
      </c>
      <c r="E185" s="119">
        <v>19506.2</v>
      </c>
      <c r="F185" s="119">
        <v>19642.5</v>
      </c>
      <c r="G185" s="119">
        <v>19556.099999999999</v>
      </c>
      <c r="H185" s="119">
        <v>19730.3</v>
      </c>
      <c r="I185" s="119">
        <v>14671</v>
      </c>
      <c r="J185" s="119">
        <v>288590237</v>
      </c>
      <c r="K185" s="121">
        <v>43125</v>
      </c>
      <c r="L185" s="119">
        <v>5075</v>
      </c>
      <c r="M185" s="119" t="s">
        <v>635</v>
      </c>
    </row>
    <row r="186" spans="1:13">
      <c r="A186" s="119" t="s">
        <v>53</v>
      </c>
      <c r="B186" s="119" t="s">
        <v>397</v>
      </c>
      <c r="C186" s="119">
        <v>486</v>
      </c>
      <c r="D186" s="119">
        <v>486.5</v>
      </c>
      <c r="E186" s="119">
        <v>473.6</v>
      </c>
      <c r="F186" s="119">
        <v>480.65</v>
      </c>
      <c r="G186" s="119">
        <v>480.75</v>
      </c>
      <c r="H186" s="119">
        <v>480.5</v>
      </c>
      <c r="I186" s="119">
        <v>4016765</v>
      </c>
      <c r="J186" s="119">
        <v>1926798451.55</v>
      </c>
      <c r="K186" s="121">
        <v>43125</v>
      </c>
      <c r="L186" s="119">
        <v>60548</v>
      </c>
      <c r="M186" s="119" t="s">
        <v>636</v>
      </c>
    </row>
    <row r="187" spans="1:13">
      <c r="A187" s="119" t="s">
        <v>637</v>
      </c>
      <c r="B187" s="119" t="s">
        <v>397</v>
      </c>
      <c r="C187" s="119">
        <v>102.5</v>
      </c>
      <c r="D187" s="119">
        <v>112.3</v>
      </c>
      <c r="E187" s="119">
        <v>100</v>
      </c>
      <c r="F187" s="119">
        <v>110.55</v>
      </c>
      <c r="G187" s="119">
        <v>111.6</v>
      </c>
      <c r="H187" s="119">
        <v>102.1</v>
      </c>
      <c r="I187" s="119">
        <v>2097114</v>
      </c>
      <c r="J187" s="119">
        <v>225009830.34999999</v>
      </c>
      <c r="K187" s="121">
        <v>43125</v>
      </c>
      <c r="L187" s="119">
        <v>14752</v>
      </c>
      <c r="M187" s="119" t="s">
        <v>638</v>
      </c>
    </row>
    <row r="188" spans="1:13">
      <c r="A188" s="119" t="s">
        <v>639</v>
      </c>
      <c r="B188" s="119" t="s">
        <v>397</v>
      </c>
      <c r="C188" s="119">
        <v>88.25</v>
      </c>
      <c r="D188" s="119">
        <v>88.25</v>
      </c>
      <c r="E188" s="119">
        <v>81.3</v>
      </c>
      <c r="F188" s="119">
        <v>81.55</v>
      </c>
      <c r="G188" s="119">
        <v>81.5</v>
      </c>
      <c r="H188" s="119">
        <v>85.55</v>
      </c>
      <c r="I188" s="119">
        <v>372513</v>
      </c>
      <c r="J188" s="119">
        <v>30898673.800000001</v>
      </c>
      <c r="K188" s="121">
        <v>43125</v>
      </c>
      <c r="L188" s="119">
        <v>4289</v>
      </c>
      <c r="M188" s="119" t="s">
        <v>640</v>
      </c>
    </row>
    <row r="189" spans="1:13">
      <c r="A189" s="119" t="s">
        <v>641</v>
      </c>
      <c r="B189" s="119" t="s">
        <v>397</v>
      </c>
      <c r="C189" s="119">
        <v>310</v>
      </c>
      <c r="D189" s="119">
        <v>310</v>
      </c>
      <c r="E189" s="119">
        <v>292</v>
      </c>
      <c r="F189" s="119">
        <v>293.14999999999998</v>
      </c>
      <c r="G189" s="119">
        <v>292.10000000000002</v>
      </c>
      <c r="H189" s="119">
        <v>296.05</v>
      </c>
      <c r="I189" s="119">
        <v>29926</v>
      </c>
      <c r="J189" s="119">
        <v>8912717.0999999996</v>
      </c>
      <c r="K189" s="121">
        <v>43125</v>
      </c>
      <c r="L189" s="119">
        <v>716</v>
      </c>
      <c r="M189" s="119" t="s">
        <v>642</v>
      </c>
    </row>
    <row r="190" spans="1:13">
      <c r="A190" s="119" t="s">
        <v>193</v>
      </c>
      <c r="B190" s="119" t="s">
        <v>397</v>
      </c>
      <c r="C190" s="119">
        <v>4719.2</v>
      </c>
      <c r="D190" s="119">
        <v>4719.2</v>
      </c>
      <c r="E190" s="119">
        <v>4601</v>
      </c>
      <c r="F190" s="119">
        <v>4625.6000000000004</v>
      </c>
      <c r="G190" s="119">
        <v>4606.2</v>
      </c>
      <c r="H190" s="119">
        <v>4719.25</v>
      </c>
      <c r="I190" s="119">
        <v>398317</v>
      </c>
      <c r="J190" s="119">
        <v>1844782711.8</v>
      </c>
      <c r="K190" s="121">
        <v>43125</v>
      </c>
      <c r="L190" s="119">
        <v>23355</v>
      </c>
      <c r="M190" s="119" t="s">
        <v>643</v>
      </c>
    </row>
    <row r="191" spans="1:13">
      <c r="A191" s="119" t="s">
        <v>2737</v>
      </c>
      <c r="B191" s="119" t="s">
        <v>397</v>
      </c>
      <c r="C191" s="119">
        <v>185</v>
      </c>
      <c r="D191" s="119">
        <v>188.45</v>
      </c>
      <c r="E191" s="119">
        <v>185</v>
      </c>
      <c r="F191" s="119">
        <v>186.6</v>
      </c>
      <c r="G191" s="119">
        <v>186</v>
      </c>
      <c r="H191" s="119">
        <v>186.8</v>
      </c>
      <c r="I191" s="119">
        <v>6531</v>
      </c>
      <c r="J191" s="119">
        <v>1217875.6000000001</v>
      </c>
      <c r="K191" s="121">
        <v>43125</v>
      </c>
      <c r="L191" s="119">
        <v>203</v>
      </c>
      <c r="M191" s="119" t="s">
        <v>2741</v>
      </c>
    </row>
    <row r="192" spans="1:13">
      <c r="A192" s="119" t="s">
        <v>644</v>
      </c>
      <c r="B192" s="119" t="s">
        <v>397</v>
      </c>
      <c r="C192" s="119">
        <v>108.1</v>
      </c>
      <c r="D192" s="119">
        <v>110.8</v>
      </c>
      <c r="E192" s="119">
        <v>106.4</v>
      </c>
      <c r="F192" s="119">
        <v>106.8</v>
      </c>
      <c r="G192" s="119">
        <v>106.65</v>
      </c>
      <c r="H192" s="119">
        <v>108.15</v>
      </c>
      <c r="I192" s="119">
        <v>46413</v>
      </c>
      <c r="J192" s="119">
        <v>5034052.75</v>
      </c>
      <c r="K192" s="121">
        <v>43125</v>
      </c>
      <c r="L192" s="119">
        <v>654</v>
      </c>
      <c r="M192" s="119" t="s">
        <v>645</v>
      </c>
    </row>
    <row r="193" spans="1:13">
      <c r="A193" s="119" t="s">
        <v>258</v>
      </c>
      <c r="B193" s="119" t="s">
        <v>397</v>
      </c>
      <c r="C193" s="119">
        <v>918</v>
      </c>
      <c r="D193" s="119">
        <v>918</v>
      </c>
      <c r="E193" s="119">
        <v>910</v>
      </c>
      <c r="F193" s="119">
        <v>913.7</v>
      </c>
      <c r="G193" s="119">
        <v>914</v>
      </c>
      <c r="H193" s="119">
        <v>911.2</v>
      </c>
      <c r="I193" s="119">
        <v>93907</v>
      </c>
      <c r="J193" s="119">
        <v>85803106.5</v>
      </c>
      <c r="K193" s="121">
        <v>43125</v>
      </c>
      <c r="L193" s="119">
        <v>8324</v>
      </c>
      <c r="M193" s="119" t="s">
        <v>2423</v>
      </c>
    </row>
    <row r="194" spans="1:13">
      <c r="A194" s="119" t="s">
        <v>646</v>
      </c>
      <c r="B194" s="119" t="s">
        <v>397</v>
      </c>
      <c r="C194" s="119">
        <v>106</v>
      </c>
      <c r="D194" s="119">
        <v>106</v>
      </c>
      <c r="E194" s="119">
        <v>99.5</v>
      </c>
      <c r="F194" s="119">
        <v>100.75</v>
      </c>
      <c r="G194" s="119">
        <v>100.6</v>
      </c>
      <c r="H194" s="119">
        <v>101.85</v>
      </c>
      <c r="I194" s="119">
        <v>20520</v>
      </c>
      <c r="J194" s="119">
        <v>2079014</v>
      </c>
      <c r="K194" s="121">
        <v>43125</v>
      </c>
      <c r="L194" s="119">
        <v>611</v>
      </c>
      <c r="M194" s="119" t="s">
        <v>647</v>
      </c>
    </row>
    <row r="195" spans="1:13">
      <c r="A195" s="119" t="s">
        <v>2799</v>
      </c>
      <c r="B195" s="119" t="s">
        <v>397</v>
      </c>
      <c r="C195" s="119">
        <v>2829.95</v>
      </c>
      <c r="D195" s="119">
        <v>2829.95</v>
      </c>
      <c r="E195" s="119">
        <v>2806.05</v>
      </c>
      <c r="F195" s="119">
        <v>2806.05</v>
      </c>
      <c r="G195" s="119">
        <v>2806.05</v>
      </c>
      <c r="H195" s="119">
        <v>2830</v>
      </c>
      <c r="I195" s="119">
        <v>20</v>
      </c>
      <c r="J195" s="119">
        <v>56192.7</v>
      </c>
      <c r="K195" s="121">
        <v>43125</v>
      </c>
      <c r="L195" s="119">
        <v>4</v>
      </c>
      <c r="M195" s="119" t="s">
        <v>2800</v>
      </c>
    </row>
    <row r="196" spans="1:13">
      <c r="A196" s="119" t="s">
        <v>2880</v>
      </c>
      <c r="B196" s="119" t="s">
        <v>397</v>
      </c>
      <c r="C196" s="119">
        <v>1.5</v>
      </c>
      <c r="D196" s="119">
        <v>1.55</v>
      </c>
      <c r="E196" s="119">
        <v>1.5</v>
      </c>
      <c r="F196" s="119">
        <v>1.5</v>
      </c>
      <c r="G196" s="119">
        <v>1.5</v>
      </c>
      <c r="H196" s="119">
        <v>1.55</v>
      </c>
      <c r="I196" s="119">
        <v>440773</v>
      </c>
      <c r="J196" s="119">
        <v>663617</v>
      </c>
      <c r="K196" s="121">
        <v>43125</v>
      </c>
      <c r="L196" s="119">
        <v>121</v>
      </c>
      <c r="M196" s="119" t="s">
        <v>2881</v>
      </c>
    </row>
    <row r="197" spans="1:13">
      <c r="A197" s="119" t="s">
        <v>2820</v>
      </c>
      <c r="B197" s="119" t="s">
        <v>397</v>
      </c>
      <c r="C197" s="119">
        <v>109.79</v>
      </c>
      <c r="D197" s="119">
        <v>109.79</v>
      </c>
      <c r="E197" s="119">
        <v>108.12</v>
      </c>
      <c r="F197" s="119">
        <v>109.25</v>
      </c>
      <c r="G197" s="119">
        <v>109.25</v>
      </c>
      <c r="H197" s="119">
        <v>109.79</v>
      </c>
      <c r="I197" s="119">
        <v>1052</v>
      </c>
      <c r="J197" s="119">
        <v>114958.22</v>
      </c>
      <c r="K197" s="121">
        <v>43125</v>
      </c>
      <c r="L197" s="119">
        <v>11</v>
      </c>
      <c r="M197" s="119" t="s">
        <v>2821</v>
      </c>
    </row>
    <row r="198" spans="1:13">
      <c r="A198" s="119" t="s">
        <v>648</v>
      </c>
      <c r="B198" s="119" t="s">
        <v>397</v>
      </c>
      <c r="C198" s="119">
        <v>188.95</v>
      </c>
      <c r="D198" s="119">
        <v>214.9</v>
      </c>
      <c r="E198" s="119">
        <v>185</v>
      </c>
      <c r="F198" s="119">
        <v>200.8</v>
      </c>
      <c r="G198" s="119">
        <v>200.7</v>
      </c>
      <c r="H198" s="119">
        <v>187</v>
      </c>
      <c r="I198" s="119">
        <v>804389</v>
      </c>
      <c r="J198" s="119">
        <v>164807996.5</v>
      </c>
      <c r="K198" s="121">
        <v>43125</v>
      </c>
      <c r="L198" s="119">
        <v>18017</v>
      </c>
      <c r="M198" s="119" t="s">
        <v>649</v>
      </c>
    </row>
    <row r="199" spans="1:13">
      <c r="A199" s="119" t="s">
        <v>195</v>
      </c>
      <c r="B199" s="119" t="s">
        <v>397</v>
      </c>
      <c r="C199" s="119">
        <v>426.95</v>
      </c>
      <c r="D199" s="119">
        <v>429.6</v>
      </c>
      <c r="E199" s="119">
        <v>415.55</v>
      </c>
      <c r="F199" s="119">
        <v>418.15</v>
      </c>
      <c r="G199" s="119">
        <v>419.8</v>
      </c>
      <c r="H199" s="119">
        <v>424.75</v>
      </c>
      <c r="I199" s="119">
        <v>643671</v>
      </c>
      <c r="J199" s="119">
        <v>271885981.69999999</v>
      </c>
      <c r="K199" s="121">
        <v>43125</v>
      </c>
      <c r="L199" s="119">
        <v>12289</v>
      </c>
      <c r="M199" s="119" t="s">
        <v>650</v>
      </c>
    </row>
    <row r="200" spans="1:13">
      <c r="A200" s="119" t="s">
        <v>651</v>
      </c>
      <c r="B200" s="119" t="s">
        <v>397</v>
      </c>
      <c r="C200" s="119">
        <v>129.44999999999999</v>
      </c>
      <c r="D200" s="119">
        <v>130.35</v>
      </c>
      <c r="E200" s="119">
        <v>126.35</v>
      </c>
      <c r="F200" s="119">
        <v>127</v>
      </c>
      <c r="G200" s="119">
        <v>127</v>
      </c>
      <c r="H200" s="119">
        <v>128.75</v>
      </c>
      <c r="I200" s="119">
        <v>686648</v>
      </c>
      <c r="J200" s="119">
        <v>87625878.25</v>
      </c>
      <c r="K200" s="121">
        <v>43125</v>
      </c>
      <c r="L200" s="119">
        <v>4421</v>
      </c>
      <c r="M200" s="119" t="s">
        <v>652</v>
      </c>
    </row>
    <row r="201" spans="1:13">
      <c r="A201" s="119" t="s">
        <v>54</v>
      </c>
      <c r="B201" s="119" t="s">
        <v>397</v>
      </c>
      <c r="C201" s="119">
        <v>384.7</v>
      </c>
      <c r="D201" s="119">
        <v>384.9</v>
      </c>
      <c r="E201" s="119">
        <v>358.3</v>
      </c>
      <c r="F201" s="119">
        <v>361.35</v>
      </c>
      <c r="G201" s="119">
        <v>359.3</v>
      </c>
      <c r="H201" s="119">
        <v>379.25</v>
      </c>
      <c r="I201" s="119">
        <v>5974678</v>
      </c>
      <c r="J201" s="119">
        <v>2207382876.9000001</v>
      </c>
      <c r="K201" s="121">
        <v>43125</v>
      </c>
      <c r="L201" s="119">
        <v>47980</v>
      </c>
      <c r="M201" s="119" t="s">
        <v>653</v>
      </c>
    </row>
    <row r="202" spans="1:13">
      <c r="A202" s="119" t="s">
        <v>654</v>
      </c>
      <c r="B202" s="119" t="s">
        <v>397</v>
      </c>
      <c r="C202" s="119">
        <v>444</v>
      </c>
      <c r="D202" s="119">
        <v>452.8</v>
      </c>
      <c r="E202" s="119">
        <v>437.45</v>
      </c>
      <c r="F202" s="119">
        <v>442.35</v>
      </c>
      <c r="G202" s="119">
        <v>443.9</v>
      </c>
      <c r="H202" s="119">
        <v>443.6</v>
      </c>
      <c r="I202" s="119">
        <v>1296243</v>
      </c>
      <c r="J202" s="119">
        <v>576148474</v>
      </c>
      <c r="K202" s="121">
        <v>43125</v>
      </c>
      <c r="L202" s="119">
        <v>21984</v>
      </c>
      <c r="M202" s="119" t="s">
        <v>2790</v>
      </c>
    </row>
    <row r="203" spans="1:13">
      <c r="A203" s="119" t="s">
        <v>655</v>
      </c>
      <c r="B203" s="119" t="s">
        <v>397</v>
      </c>
      <c r="C203" s="119">
        <v>122.2</v>
      </c>
      <c r="D203" s="119">
        <v>125</v>
      </c>
      <c r="E203" s="119">
        <v>119</v>
      </c>
      <c r="F203" s="119">
        <v>123.7</v>
      </c>
      <c r="G203" s="119">
        <v>123.1</v>
      </c>
      <c r="H203" s="119">
        <v>119.7</v>
      </c>
      <c r="I203" s="119">
        <v>37450</v>
      </c>
      <c r="J203" s="119">
        <v>4620643.45</v>
      </c>
      <c r="K203" s="121">
        <v>43125</v>
      </c>
      <c r="L203" s="119">
        <v>391</v>
      </c>
      <c r="M203" s="119" t="s">
        <v>656</v>
      </c>
    </row>
    <row r="204" spans="1:13">
      <c r="A204" s="119" t="s">
        <v>2748</v>
      </c>
      <c r="B204" s="119" t="s">
        <v>397</v>
      </c>
      <c r="C204" s="119">
        <v>376.95</v>
      </c>
      <c r="D204" s="119">
        <v>382.8</v>
      </c>
      <c r="E204" s="119">
        <v>375</v>
      </c>
      <c r="F204" s="119">
        <v>376.75</v>
      </c>
      <c r="G204" s="119">
        <v>375.95</v>
      </c>
      <c r="H204" s="119">
        <v>376.15</v>
      </c>
      <c r="I204" s="119">
        <v>175230</v>
      </c>
      <c r="J204" s="119">
        <v>66206403.049999997</v>
      </c>
      <c r="K204" s="121">
        <v>43125</v>
      </c>
      <c r="L204" s="119">
        <v>4207</v>
      </c>
      <c r="M204" s="119" t="s">
        <v>2749</v>
      </c>
    </row>
    <row r="205" spans="1:13">
      <c r="A205" s="119" t="s">
        <v>657</v>
      </c>
      <c r="B205" s="119" t="s">
        <v>397</v>
      </c>
      <c r="C205" s="119">
        <v>771.4</v>
      </c>
      <c r="D205" s="119">
        <v>778.95</v>
      </c>
      <c r="E205" s="119">
        <v>756.3</v>
      </c>
      <c r="F205" s="119">
        <v>758.6</v>
      </c>
      <c r="G205" s="119">
        <v>761.75</v>
      </c>
      <c r="H205" s="119">
        <v>771.35</v>
      </c>
      <c r="I205" s="119">
        <v>1096778</v>
      </c>
      <c r="J205" s="119">
        <v>838500945.25</v>
      </c>
      <c r="K205" s="121">
        <v>43125</v>
      </c>
      <c r="L205" s="119">
        <v>15702</v>
      </c>
      <c r="M205" s="119" t="s">
        <v>658</v>
      </c>
    </row>
    <row r="206" spans="1:13">
      <c r="A206" s="119" t="s">
        <v>659</v>
      </c>
      <c r="B206" s="119" t="s">
        <v>397</v>
      </c>
      <c r="C206" s="119">
        <v>624.9</v>
      </c>
      <c r="D206" s="119">
        <v>672.8</v>
      </c>
      <c r="E206" s="119">
        <v>615.04999999999995</v>
      </c>
      <c r="F206" s="119">
        <v>648.45000000000005</v>
      </c>
      <c r="G206" s="119">
        <v>652</v>
      </c>
      <c r="H206" s="119">
        <v>613.95000000000005</v>
      </c>
      <c r="I206" s="119">
        <v>167130</v>
      </c>
      <c r="J206" s="119">
        <v>109122679.34999999</v>
      </c>
      <c r="K206" s="121">
        <v>43125</v>
      </c>
      <c r="L206" s="119">
        <v>7082</v>
      </c>
      <c r="M206" s="119" t="s">
        <v>2302</v>
      </c>
    </row>
    <row r="207" spans="1:13">
      <c r="A207" s="119" t="s">
        <v>2405</v>
      </c>
      <c r="B207" s="119" t="s">
        <v>397</v>
      </c>
      <c r="C207" s="119">
        <v>498</v>
      </c>
      <c r="D207" s="119">
        <v>503.45</v>
      </c>
      <c r="E207" s="119">
        <v>497</v>
      </c>
      <c r="F207" s="119">
        <v>500</v>
      </c>
      <c r="G207" s="119">
        <v>500.05</v>
      </c>
      <c r="H207" s="119">
        <v>501.4</v>
      </c>
      <c r="I207" s="119">
        <v>1233</v>
      </c>
      <c r="J207" s="119">
        <v>614966.35</v>
      </c>
      <c r="K207" s="121">
        <v>43125</v>
      </c>
      <c r="L207" s="119">
        <v>69</v>
      </c>
      <c r="M207" s="119" t="s">
        <v>2406</v>
      </c>
    </row>
    <row r="208" spans="1:13">
      <c r="A208" s="119" t="s">
        <v>660</v>
      </c>
      <c r="B208" s="119" t="s">
        <v>397</v>
      </c>
      <c r="C208" s="119">
        <v>391</v>
      </c>
      <c r="D208" s="119">
        <v>404.6</v>
      </c>
      <c r="E208" s="119">
        <v>388.7</v>
      </c>
      <c r="F208" s="119">
        <v>391</v>
      </c>
      <c r="G208" s="119">
        <v>391.6</v>
      </c>
      <c r="H208" s="119">
        <v>392.85</v>
      </c>
      <c r="I208" s="119">
        <v>252505</v>
      </c>
      <c r="J208" s="119">
        <v>99492035.450000003</v>
      </c>
      <c r="K208" s="121">
        <v>43125</v>
      </c>
      <c r="L208" s="119">
        <v>1906</v>
      </c>
      <c r="M208" s="119" t="s">
        <v>661</v>
      </c>
    </row>
    <row r="209" spans="1:13">
      <c r="A209" s="119" t="s">
        <v>662</v>
      </c>
      <c r="B209" s="119" t="s">
        <v>397</v>
      </c>
      <c r="C209" s="119">
        <v>125.1</v>
      </c>
      <c r="D209" s="119">
        <v>133</v>
      </c>
      <c r="E209" s="119">
        <v>125</v>
      </c>
      <c r="F209" s="119">
        <v>129.1</v>
      </c>
      <c r="G209" s="119">
        <v>129</v>
      </c>
      <c r="H209" s="119">
        <v>126.2</v>
      </c>
      <c r="I209" s="119">
        <v>110829</v>
      </c>
      <c r="J209" s="119">
        <v>14374041</v>
      </c>
      <c r="K209" s="121">
        <v>43125</v>
      </c>
      <c r="L209" s="119">
        <v>2571</v>
      </c>
      <c r="M209" s="119" t="s">
        <v>663</v>
      </c>
    </row>
    <row r="210" spans="1:13">
      <c r="A210" s="119" t="s">
        <v>664</v>
      </c>
      <c r="B210" s="119" t="s">
        <v>397</v>
      </c>
      <c r="C210" s="119">
        <v>1378.05</v>
      </c>
      <c r="D210" s="119">
        <v>1412</v>
      </c>
      <c r="E210" s="119">
        <v>1375.05</v>
      </c>
      <c r="F210" s="119">
        <v>1406.4</v>
      </c>
      <c r="G210" s="119">
        <v>1409</v>
      </c>
      <c r="H210" s="119">
        <v>1380.1</v>
      </c>
      <c r="I210" s="119">
        <v>208558</v>
      </c>
      <c r="J210" s="119">
        <v>291802877.35000002</v>
      </c>
      <c r="K210" s="121">
        <v>43125</v>
      </c>
      <c r="L210" s="119">
        <v>6939</v>
      </c>
      <c r="M210" s="119" t="s">
        <v>665</v>
      </c>
    </row>
    <row r="211" spans="1:13">
      <c r="A211" s="119" t="s">
        <v>233</v>
      </c>
      <c r="B211" s="119" t="s">
        <v>397</v>
      </c>
      <c r="C211" s="119">
        <v>187.65</v>
      </c>
      <c r="D211" s="119">
        <v>187.8</v>
      </c>
      <c r="E211" s="119">
        <v>182.05</v>
      </c>
      <c r="F211" s="119">
        <v>182.9</v>
      </c>
      <c r="G211" s="119">
        <v>183.6</v>
      </c>
      <c r="H211" s="119">
        <v>187</v>
      </c>
      <c r="I211" s="119">
        <v>3168677</v>
      </c>
      <c r="J211" s="119">
        <v>584480446.20000005</v>
      </c>
      <c r="K211" s="121">
        <v>43125</v>
      </c>
      <c r="L211" s="119">
        <v>18342</v>
      </c>
      <c r="M211" s="119" t="s">
        <v>666</v>
      </c>
    </row>
    <row r="212" spans="1:13">
      <c r="A212" s="119" t="s">
        <v>667</v>
      </c>
      <c r="B212" s="119" t="s">
        <v>397</v>
      </c>
      <c r="C212" s="119">
        <v>298.14999999999998</v>
      </c>
      <c r="D212" s="119">
        <v>299</v>
      </c>
      <c r="E212" s="119">
        <v>290</v>
      </c>
      <c r="F212" s="119">
        <v>292.14999999999998</v>
      </c>
      <c r="G212" s="119">
        <v>292.89999999999998</v>
      </c>
      <c r="H212" s="119">
        <v>299.39999999999998</v>
      </c>
      <c r="I212" s="119">
        <v>53364</v>
      </c>
      <c r="J212" s="119">
        <v>15650871.949999999</v>
      </c>
      <c r="K212" s="121">
        <v>43125</v>
      </c>
      <c r="L212" s="119">
        <v>1128</v>
      </c>
      <c r="M212" s="119" t="s">
        <v>668</v>
      </c>
    </row>
    <row r="213" spans="1:13">
      <c r="A213" s="119" t="s">
        <v>2578</v>
      </c>
      <c r="B213" s="119" t="s">
        <v>397</v>
      </c>
      <c r="C213" s="119">
        <v>350.2</v>
      </c>
      <c r="D213" s="119">
        <v>353.45</v>
      </c>
      <c r="E213" s="119">
        <v>347.1</v>
      </c>
      <c r="F213" s="119">
        <v>348.3</v>
      </c>
      <c r="G213" s="119">
        <v>348</v>
      </c>
      <c r="H213" s="119">
        <v>349.2</v>
      </c>
      <c r="I213" s="119">
        <v>319958</v>
      </c>
      <c r="J213" s="119">
        <v>111942944.75</v>
      </c>
      <c r="K213" s="121">
        <v>43125</v>
      </c>
      <c r="L213" s="119">
        <v>5537</v>
      </c>
      <c r="M213" s="119" t="s">
        <v>2579</v>
      </c>
    </row>
    <row r="214" spans="1:13">
      <c r="A214" s="119" t="s">
        <v>232</v>
      </c>
      <c r="B214" s="119" t="s">
        <v>397</v>
      </c>
      <c r="C214" s="119">
        <v>1877.05</v>
      </c>
      <c r="D214" s="119">
        <v>1877.05</v>
      </c>
      <c r="E214" s="119">
        <v>1825.1</v>
      </c>
      <c r="F214" s="119">
        <v>1834.05</v>
      </c>
      <c r="G214" s="119">
        <v>1832.95</v>
      </c>
      <c r="H214" s="119">
        <v>1869.25</v>
      </c>
      <c r="I214" s="119">
        <v>284680</v>
      </c>
      <c r="J214" s="119">
        <v>525826410.94999999</v>
      </c>
      <c r="K214" s="121">
        <v>43125</v>
      </c>
      <c r="L214" s="119">
        <v>9671</v>
      </c>
      <c r="M214" s="119" t="s">
        <v>669</v>
      </c>
    </row>
    <row r="215" spans="1:13">
      <c r="A215" s="119" t="s">
        <v>2882</v>
      </c>
      <c r="B215" s="119" t="s">
        <v>397</v>
      </c>
      <c r="C215" s="119">
        <v>17.55</v>
      </c>
      <c r="D215" s="119">
        <v>18.3</v>
      </c>
      <c r="E215" s="119">
        <v>17.55</v>
      </c>
      <c r="F215" s="119">
        <v>17.75</v>
      </c>
      <c r="G215" s="119">
        <v>17.850000000000001</v>
      </c>
      <c r="H215" s="119">
        <v>17.8</v>
      </c>
      <c r="I215" s="119">
        <v>51984</v>
      </c>
      <c r="J215" s="119">
        <v>925491.4</v>
      </c>
      <c r="K215" s="121">
        <v>43125</v>
      </c>
      <c r="L215" s="119">
        <v>184</v>
      </c>
      <c r="M215" s="119" t="s">
        <v>2883</v>
      </c>
    </row>
    <row r="216" spans="1:13">
      <c r="A216" s="119" t="s">
        <v>670</v>
      </c>
      <c r="B216" s="119" t="s">
        <v>397</v>
      </c>
      <c r="C216" s="119">
        <v>19.149999999999999</v>
      </c>
      <c r="D216" s="119">
        <v>19.149999999999999</v>
      </c>
      <c r="E216" s="119">
        <v>18.25</v>
      </c>
      <c r="F216" s="119">
        <v>18.350000000000001</v>
      </c>
      <c r="G216" s="119">
        <v>18.3</v>
      </c>
      <c r="H216" s="119">
        <v>18.649999999999999</v>
      </c>
      <c r="I216" s="119">
        <v>72190</v>
      </c>
      <c r="J216" s="119">
        <v>1331839.8500000001</v>
      </c>
      <c r="K216" s="121">
        <v>43125</v>
      </c>
      <c r="L216" s="119">
        <v>228</v>
      </c>
      <c r="M216" s="119" t="s">
        <v>671</v>
      </c>
    </row>
    <row r="217" spans="1:13">
      <c r="A217" s="119" t="s">
        <v>672</v>
      </c>
      <c r="B217" s="119" t="s">
        <v>397</v>
      </c>
      <c r="C217" s="119">
        <v>340.95</v>
      </c>
      <c r="D217" s="119">
        <v>341.2</v>
      </c>
      <c r="E217" s="119">
        <v>333.7</v>
      </c>
      <c r="F217" s="119">
        <v>335</v>
      </c>
      <c r="G217" s="119">
        <v>334</v>
      </c>
      <c r="H217" s="119">
        <v>341.65</v>
      </c>
      <c r="I217" s="119">
        <v>26077</v>
      </c>
      <c r="J217" s="119">
        <v>8810971.4000000004</v>
      </c>
      <c r="K217" s="121">
        <v>43125</v>
      </c>
      <c r="L217" s="119">
        <v>781</v>
      </c>
      <c r="M217" s="119" t="s">
        <v>673</v>
      </c>
    </row>
    <row r="218" spans="1:13">
      <c r="A218" s="119" t="s">
        <v>2884</v>
      </c>
      <c r="B218" s="119" t="s">
        <v>397</v>
      </c>
      <c r="C218" s="119">
        <v>6.85</v>
      </c>
      <c r="D218" s="119">
        <v>7.3</v>
      </c>
      <c r="E218" s="119">
        <v>6.5</v>
      </c>
      <c r="F218" s="119">
        <v>7.2</v>
      </c>
      <c r="G218" s="119">
        <v>7.3</v>
      </c>
      <c r="H218" s="119">
        <v>6.65</v>
      </c>
      <c r="I218" s="119">
        <v>458254</v>
      </c>
      <c r="J218" s="119">
        <v>3189324.4</v>
      </c>
      <c r="K218" s="121">
        <v>43125</v>
      </c>
      <c r="L218" s="119">
        <v>601</v>
      </c>
      <c r="M218" s="119" t="s">
        <v>2885</v>
      </c>
    </row>
    <row r="219" spans="1:13">
      <c r="A219" s="119" t="s">
        <v>674</v>
      </c>
      <c r="B219" s="119" t="s">
        <v>397</v>
      </c>
      <c r="C219" s="119">
        <v>77</v>
      </c>
      <c r="D219" s="119">
        <v>77</v>
      </c>
      <c r="E219" s="119">
        <v>74</v>
      </c>
      <c r="F219" s="119">
        <v>74.2</v>
      </c>
      <c r="G219" s="119">
        <v>74.05</v>
      </c>
      <c r="H219" s="119">
        <v>74.599999999999994</v>
      </c>
      <c r="I219" s="119">
        <v>659552</v>
      </c>
      <c r="J219" s="119">
        <v>49630871.200000003</v>
      </c>
      <c r="K219" s="121">
        <v>43125</v>
      </c>
      <c r="L219" s="119">
        <v>4037</v>
      </c>
      <c r="M219" s="119" t="s">
        <v>675</v>
      </c>
    </row>
    <row r="220" spans="1:13">
      <c r="A220" s="119" t="s">
        <v>676</v>
      </c>
      <c r="B220" s="119" t="s">
        <v>397</v>
      </c>
      <c r="C220" s="119">
        <v>685</v>
      </c>
      <c r="D220" s="119">
        <v>699.85</v>
      </c>
      <c r="E220" s="119">
        <v>661.05</v>
      </c>
      <c r="F220" s="119">
        <v>666.9</v>
      </c>
      <c r="G220" s="119">
        <v>661.05</v>
      </c>
      <c r="H220" s="119">
        <v>679.5</v>
      </c>
      <c r="I220" s="119">
        <v>4681</v>
      </c>
      <c r="J220" s="119">
        <v>3157633.7</v>
      </c>
      <c r="K220" s="121">
        <v>43125</v>
      </c>
      <c r="L220" s="119">
        <v>505</v>
      </c>
      <c r="M220" s="119" t="s">
        <v>677</v>
      </c>
    </row>
    <row r="221" spans="1:13">
      <c r="A221" s="119" t="s">
        <v>678</v>
      </c>
      <c r="B221" s="119" t="s">
        <v>397</v>
      </c>
      <c r="C221" s="119">
        <v>340</v>
      </c>
      <c r="D221" s="119">
        <v>340.95</v>
      </c>
      <c r="E221" s="119">
        <v>335.6</v>
      </c>
      <c r="F221" s="119">
        <v>339</v>
      </c>
      <c r="G221" s="119">
        <v>339</v>
      </c>
      <c r="H221" s="119">
        <v>337.5</v>
      </c>
      <c r="I221" s="119">
        <v>92607</v>
      </c>
      <c r="J221" s="119">
        <v>31358116.600000001</v>
      </c>
      <c r="K221" s="121">
        <v>43125</v>
      </c>
      <c r="L221" s="119">
        <v>2989</v>
      </c>
      <c r="M221" s="119" t="s">
        <v>679</v>
      </c>
    </row>
    <row r="222" spans="1:13">
      <c r="A222" s="119" t="s">
        <v>55</v>
      </c>
      <c r="B222" s="119" t="s">
        <v>397</v>
      </c>
      <c r="C222" s="119">
        <v>1427.9</v>
      </c>
      <c r="D222" s="119">
        <v>1430.05</v>
      </c>
      <c r="E222" s="119">
        <v>1387.1</v>
      </c>
      <c r="F222" s="119">
        <v>1398.85</v>
      </c>
      <c r="G222" s="119">
        <v>1419.3</v>
      </c>
      <c r="H222" s="119">
        <v>1421.45</v>
      </c>
      <c r="I222" s="119">
        <v>867473</v>
      </c>
      <c r="J222" s="119">
        <v>1214385305.25</v>
      </c>
      <c r="K222" s="121">
        <v>43125</v>
      </c>
      <c r="L222" s="119">
        <v>18167</v>
      </c>
      <c r="M222" s="119" t="s">
        <v>680</v>
      </c>
    </row>
    <row r="223" spans="1:13">
      <c r="A223" s="119" t="s">
        <v>681</v>
      </c>
      <c r="B223" s="119" t="s">
        <v>397</v>
      </c>
      <c r="C223" s="119">
        <v>3618.15</v>
      </c>
      <c r="D223" s="119">
        <v>3653.95</v>
      </c>
      <c r="E223" s="119">
        <v>3530</v>
      </c>
      <c r="F223" s="119">
        <v>3583.65</v>
      </c>
      <c r="G223" s="119">
        <v>3564</v>
      </c>
      <c r="H223" s="119">
        <v>3618.15</v>
      </c>
      <c r="I223" s="119">
        <v>10295</v>
      </c>
      <c r="J223" s="119">
        <v>36770314.450000003</v>
      </c>
      <c r="K223" s="121">
        <v>43125</v>
      </c>
      <c r="L223" s="119">
        <v>1779</v>
      </c>
      <c r="M223" s="119" t="s">
        <v>682</v>
      </c>
    </row>
    <row r="224" spans="1:13">
      <c r="A224" s="119" t="s">
        <v>2443</v>
      </c>
      <c r="B224" s="119" t="s">
        <v>397</v>
      </c>
      <c r="C224" s="119">
        <v>55.2</v>
      </c>
      <c r="D224" s="119">
        <v>56.65</v>
      </c>
      <c r="E224" s="119">
        <v>53.1</v>
      </c>
      <c r="F224" s="119">
        <v>56.05</v>
      </c>
      <c r="G224" s="119">
        <v>56.1</v>
      </c>
      <c r="H224" s="119">
        <v>55.45</v>
      </c>
      <c r="I224" s="119">
        <v>1449073</v>
      </c>
      <c r="J224" s="119">
        <v>80466423.5</v>
      </c>
      <c r="K224" s="121">
        <v>43125</v>
      </c>
      <c r="L224" s="119">
        <v>3311</v>
      </c>
      <c r="M224" s="119" t="s">
        <v>2444</v>
      </c>
    </row>
    <row r="225" spans="1:13">
      <c r="A225" s="119" t="s">
        <v>56</v>
      </c>
      <c r="B225" s="119" t="s">
        <v>397</v>
      </c>
      <c r="C225" s="119">
        <v>1075.05</v>
      </c>
      <c r="D225" s="119">
        <v>1102.5</v>
      </c>
      <c r="E225" s="119">
        <v>1064</v>
      </c>
      <c r="F225" s="119">
        <v>1069.5</v>
      </c>
      <c r="G225" s="119">
        <v>1071</v>
      </c>
      <c r="H225" s="119">
        <v>1088.05</v>
      </c>
      <c r="I225" s="119">
        <v>660138</v>
      </c>
      <c r="J225" s="119">
        <v>710558051.64999998</v>
      </c>
      <c r="K225" s="121">
        <v>43125</v>
      </c>
      <c r="L225" s="119">
        <v>15948</v>
      </c>
      <c r="M225" s="119" t="s">
        <v>683</v>
      </c>
    </row>
    <row r="226" spans="1:13">
      <c r="A226" s="119" t="s">
        <v>684</v>
      </c>
      <c r="B226" s="119" t="s">
        <v>397</v>
      </c>
      <c r="C226" s="119">
        <v>114.95</v>
      </c>
      <c r="D226" s="119">
        <v>115.9</v>
      </c>
      <c r="E226" s="119">
        <v>112.05</v>
      </c>
      <c r="F226" s="119">
        <v>113.2</v>
      </c>
      <c r="G226" s="119">
        <v>113</v>
      </c>
      <c r="H226" s="119">
        <v>114.5</v>
      </c>
      <c r="I226" s="119">
        <v>38554</v>
      </c>
      <c r="J226" s="119">
        <v>4396554.75</v>
      </c>
      <c r="K226" s="121">
        <v>43125</v>
      </c>
      <c r="L226" s="119">
        <v>386</v>
      </c>
      <c r="M226" s="119" t="s">
        <v>2326</v>
      </c>
    </row>
    <row r="227" spans="1:13">
      <c r="A227" s="119" t="s">
        <v>2440</v>
      </c>
      <c r="B227" s="119" t="s">
        <v>397</v>
      </c>
      <c r="C227" s="119">
        <v>94.45</v>
      </c>
      <c r="D227" s="119">
        <v>95.4</v>
      </c>
      <c r="E227" s="119">
        <v>91.65</v>
      </c>
      <c r="F227" s="119">
        <v>92.1</v>
      </c>
      <c r="G227" s="119">
        <v>92</v>
      </c>
      <c r="H227" s="119">
        <v>94.45</v>
      </c>
      <c r="I227" s="119">
        <v>2917292</v>
      </c>
      <c r="J227" s="119">
        <v>272422341.55000001</v>
      </c>
      <c r="K227" s="121">
        <v>43125</v>
      </c>
      <c r="L227" s="119">
        <v>8740</v>
      </c>
      <c r="M227" s="119" t="s">
        <v>714</v>
      </c>
    </row>
    <row r="228" spans="1:13">
      <c r="A228" s="119" t="s">
        <v>685</v>
      </c>
      <c r="B228" s="119" t="s">
        <v>397</v>
      </c>
      <c r="C228" s="119">
        <v>156.15</v>
      </c>
      <c r="D228" s="119">
        <v>157.5</v>
      </c>
      <c r="E228" s="119">
        <v>152.5</v>
      </c>
      <c r="F228" s="119">
        <v>154.1</v>
      </c>
      <c r="G228" s="119">
        <v>156.5</v>
      </c>
      <c r="H228" s="119">
        <v>155.44999999999999</v>
      </c>
      <c r="I228" s="119">
        <v>523816</v>
      </c>
      <c r="J228" s="119">
        <v>81041893.75</v>
      </c>
      <c r="K228" s="121">
        <v>43125</v>
      </c>
      <c r="L228" s="119">
        <v>6049</v>
      </c>
      <c r="M228" s="119" t="s">
        <v>686</v>
      </c>
    </row>
    <row r="229" spans="1:13">
      <c r="A229" s="119" t="s">
        <v>687</v>
      </c>
      <c r="B229" s="119" t="s">
        <v>397</v>
      </c>
      <c r="C229" s="119">
        <v>430.7</v>
      </c>
      <c r="D229" s="119">
        <v>432.85</v>
      </c>
      <c r="E229" s="119">
        <v>416.65</v>
      </c>
      <c r="F229" s="119">
        <v>419.65</v>
      </c>
      <c r="G229" s="119">
        <v>418.8</v>
      </c>
      <c r="H229" s="119">
        <v>428.75</v>
      </c>
      <c r="I229" s="119">
        <v>524619</v>
      </c>
      <c r="J229" s="119">
        <v>223146927.84999999</v>
      </c>
      <c r="K229" s="121">
        <v>43125</v>
      </c>
      <c r="L229" s="119">
        <v>8564</v>
      </c>
      <c r="M229" s="119" t="s">
        <v>688</v>
      </c>
    </row>
    <row r="230" spans="1:13">
      <c r="A230" s="119" t="s">
        <v>689</v>
      </c>
      <c r="B230" s="119" t="s">
        <v>397</v>
      </c>
      <c r="C230" s="119">
        <v>1308.0999999999999</v>
      </c>
      <c r="D230" s="119">
        <v>1324.85</v>
      </c>
      <c r="E230" s="119">
        <v>1297.4000000000001</v>
      </c>
      <c r="F230" s="119">
        <v>1307.5</v>
      </c>
      <c r="G230" s="119">
        <v>1308.2</v>
      </c>
      <c r="H230" s="119">
        <v>1305.95</v>
      </c>
      <c r="I230" s="119">
        <v>194191</v>
      </c>
      <c r="J230" s="119">
        <v>254189642.65000001</v>
      </c>
      <c r="K230" s="121">
        <v>43125</v>
      </c>
      <c r="L230" s="119">
        <v>6105</v>
      </c>
      <c r="M230" s="119" t="s">
        <v>690</v>
      </c>
    </row>
    <row r="231" spans="1:13">
      <c r="A231" s="119" t="s">
        <v>691</v>
      </c>
      <c r="B231" s="119" t="s">
        <v>397</v>
      </c>
      <c r="C231" s="119">
        <v>103.1</v>
      </c>
      <c r="D231" s="119">
        <v>105.2</v>
      </c>
      <c r="E231" s="119">
        <v>102.9</v>
      </c>
      <c r="F231" s="119">
        <v>103.25</v>
      </c>
      <c r="G231" s="119">
        <v>103.5</v>
      </c>
      <c r="H231" s="119">
        <v>105.4</v>
      </c>
      <c r="I231" s="119">
        <v>49044</v>
      </c>
      <c r="J231" s="119">
        <v>5083407.8499999996</v>
      </c>
      <c r="K231" s="121">
        <v>43125</v>
      </c>
      <c r="L231" s="119">
        <v>527</v>
      </c>
      <c r="M231" s="119" t="s">
        <v>692</v>
      </c>
    </row>
    <row r="232" spans="1:13">
      <c r="A232" s="119" t="s">
        <v>57</v>
      </c>
      <c r="B232" s="119" t="s">
        <v>397</v>
      </c>
      <c r="C232" s="119">
        <v>618.15</v>
      </c>
      <c r="D232" s="119">
        <v>631</v>
      </c>
      <c r="E232" s="119">
        <v>613.70000000000005</v>
      </c>
      <c r="F232" s="119">
        <v>621.4</v>
      </c>
      <c r="G232" s="119">
        <v>620.15</v>
      </c>
      <c r="H232" s="119">
        <v>618.29999999999995</v>
      </c>
      <c r="I232" s="119">
        <v>2973765</v>
      </c>
      <c r="J232" s="119">
        <v>1848966980.95</v>
      </c>
      <c r="K232" s="121">
        <v>43125</v>
      </c>
      <c r="L232" s="119">
        <v>56525</v>
      </c>
      <c r="M232" s="119" t="s">
        <v>693</v>
      </c>
    </row>
    <row r="233" spans="1:13">
      <c r="A233" s="119" t="s">
        <v>2492</v>
      </c>
      <c r="B233" s="119" t="s">
        <v>397</v>
      </c>
      <c r="C233" s="119">
        <v>278</v>
      </c>
      <c r="D233" s="119">
        <v>280.89999999999998</v>
      </c>
      <c r="E233" s="119">
        <v>274</v>
      </c>
      <c r="F233" s="119">
        <v>275</v>
      </c>
      <c r="G233" s="119">
        <v>275</v>
      </c>
      <c r="H233" s="119">
        <v>275.45</v>
      </c>
      <c r="I233" s="119">
        <v>1774</v>
      </c>
      <c r="J233" s="119">
        <v>488045.45</v>
      </c>
      <c r="K233" s="121">
        <v>43125</v>
      </c>
      <c r="L233" s="119">
        <v>141</v>
      </c>
      <c r="M233" s="119" t="s">
        <v>2493</v>
      </c>
    </row>
    <row r="234" spans="1:13">
      <c r="A234" s="119" t="s">
        <v>694</v>
      </c>
      <c r="B234" s="119" t="s">
        <v>397</v>
      </c>
      <c r="C234" s="119">
        <v>647.20000000000005</v>
      </c>
      <c r="D234" s="119">
        <v>668</v>
      </c>
      <c r="E234" s="119">
        <v>641.35</v>
      </c>
      <c r="F234" s="119">
        <v>647.20000000000005</v>
      </c>
      <c r="G234" s="119">
        <v>644.1</v>
      </c>
      <c r="H234" s="119">
        <v>647.20000000000005</v>
      </c>
      <c r="I234" s="119">
        <v>68960</v>
      </c>
      <c r="J234" s="119">
        <v>45162699.549999997</v>
      </c>
      <c r="K234" s="121">
        <v>43125</v>
      </c>
      <c r="L234" s="119">
        <v>3527</v>
      </c>
      <c r="M234" s="119" t="s">
        <v>695</v>
      </c>
    </row>
    <row r="235" spans="1:13">
      <c r="A235" s="119" t="s">
        <v>2333</v>
      </c>
      <c r="B235" s="119" t="s">
        <v>397</v>
      </c>
      <c r="C235" s="119">
        <v>265</v>
      </c>
      <c r="D235" s="119">
        <v>268.5</v>
      </c>
      <c r="E235" s="119">
        <v>260.10000000000002</v>
      </c>
      <c r="F235" s="119">
        <v>262.75</v>
      </c>
      <c r="G235" s="119">
        <v>262.55</v>
      </c>
      <c r="H235" s="119">
        <v>266.3</v>
      </c>
      <c r="I235" s="119">
        <v>25116</v>
      </c>
      <c r="J235" s="119">
        <v>6607440.7000000002</v>
      </c>
      <c r="K235" s="121">
        <v>43125</v>
      </c>
      <c r="L235" s="119">
        <v>625</v>
      </c>
      <c r="M235" s="119" t="s">
        <v>2334</v>
      </c>
    </row>
    <row r="236" spans="1:13">
      <c r="A236" s="119" t="s">
        <v>2418</v>
      </c>
      <c r="B236" s="119" t="s">
        <v>397</v>
      </c>
      <c r="C236" s="119">
        <v>40.4</v>
      </c>
      <c r="D236" s="119">
        <v>40.4</v>
      </c>
      <c r="E236" s="119">
        <v>38</v>
      </c>
      <c r="F236" s="119">
        <v>39</v>
      </c>
      <c r="G236" s="119">
        <v>39</v>
      </c>
      <c r="H236" s="119">
        <v>39.1</v>
      </c>
      <c r="I236" s="119">
        <v>2337</v>
      </c>
      <c r="J236" s="119">
        <v>91995.05</v>
      </c>
      <c r="K236" s="121">
        <v>43125</v>
      </c>
      <c r="L236" s="119">
        <v>36</v>
      </c>
      <c r="M236" s="119" t="s">
        <v>2419</v>
      </c>
    </row>
    <row r="237" spans="1:13">
      <c r="A237" s="119" t="s">
        <v>58</v>
      </c>
      <c r="B237" s="119" t="s">
        <v>397</v>
      </c>
      <c r="C237" s="119">
        <v>294.55</v>
      </c>
      <c r="D237" s="119">
        <v>302.64999999999998</v>
      </c>
      <c r="E237" s="119">
        <v>294.55</v>
      </c>
      <c r="F237" s="119">
        <v>299.39999999999998</v>
      </c>
      <c r="G237" s="119">
        <v>298.5</v>
      </c>
      <c r="H237" s="119">
        <v>294.55</v>
      </c>
      <c r="I237" s="119">
        <v>6919878</v>
      </c>
      <c r="J237" s="119">
        <v>2076299969.55</v>
      </c>
      <c r="K237" s="121">
        <v>43125</v>
      </c>
      <c r="L237" s="119">
        <v>76429</v>
      </c>
      <c r="M237" s="119" t="s">
        <v>696</v>
      </c>
    </row>
    <row r="238" spans="1:13">
      <c r="A238" s="119" t="s">
        <v>2621</v>
      </c>
      <c r="B238" s="119" t="s">
        <v>397</v>
      </c>
      <c r="C238" s="119">
        <v>552</v>
      </c>
      <c r="D238" s="119">
        <v>554.70000000000005</v>
      </c>
      <c r="E238" s="119">
        <v>546</v>
      </c>
      <c r="F238" s="119">
        <v>549.65</v>
      </c>
      <c r="G238" s="119">
        <v>550</v>
      </c>
      <c r="H238" s="119">
        <v>551.70000000000005</v>
      </c>
      <c r="I238" s="119">
        <v>108635</v>
      </c>
      <c r="J238" s="119">
        <v>59804961.75</v>
      </c>
      <c r="K238" s="121">
        <v>43125</v>
      </c>
      <c r="L238" s="119">
        <v>2708</v>
      </c>
      <c r="M238" s="119" t="s">
        <v>2622</v>
      </c>
    </row>
    <row r="239" spans="1:13">
      <c r="A239" s="119" t="s">
        <v>697</v>
      </c>
      <c r="B239" s="119" t="s">
        <v>397</v>
      </c>
      <c r="C239" s="119">
        <v>351.9</v>
      </c>
      <c r="D239" s="119">
        <v>369</v>
      </c>
      <c r="E239" s="119">
        <v>342.25</v>
      </c>
      <c r="F239" s="119">
        <v>344.5</v>
      </c>
      <c r="G239" s="119">
        <v>343.65</v>
      </c>
      <c r="H239" s="119">
        <v>350.2</v>
      </c>
      <c r="I239" s="119">
        <v>638689</v>
      </c>
      <c r="J239" s="119">
        <v>227934787.15000001</v>
      </c>
      <c r="K239" s="121">
        <v>43125</v>
      </c>
      <c r="L239" s="119">
        <v>12006</v>
      </c>
      <c r="M239" s="119" t="s">
        <v>698</v>
      </c>
    </row>
    <row r="240" spans="1:13">
      <c r="A240" s="119" t="s">
        <v>59</v>
      </c>
      <c r="B240" s="119" t="s">
        <v>397</v>
      </c>
      <c r="C240" s="119">
        <v>1152</v>
      </c>
      <c r="D240" s="119">
        <v>1160.8499999999999</v>
      </c>
      <c r="E240" s="119">
        <v>1145.25</v>
      </c>
      <c r="F240" s="119">
        <v>1151</v>
      </c>
      <c r="G240" s="119">
        <v>1155</v>
      </c>
      <c r="H240" s="119">
        <v>1154.3</v>
      </c>
      <c r="I240" s="119">
        <v>297309</v>
      </c>
      <c r="J240" s="119">
        <v>342263068.10000002</v>
      </c>
      <c r="K240" s="121">
        <v>43125</v>
      </c>
      <c r="L240" s="119">
        <v>5206</v>
      </c>
      <c r="M240" s="119" t="s">
        <v>699</v>
      </c>
    </row>
    <row r="241" spans="1:13">
      <c r="A241" s="119" t="s">
        <v>2211</v>
      </c>
      <c r="B241" s="119" t="s">
        <v>397</v>
      </c>
      <c r="C241" s="119">
        <v>55.25</v>
      </c>
      <c r="D241" s="119">
        <v>55.6</v>
      </c>
      <c r="E241" s="119">
        <v>52.4</v>
      </c>
      <c r="F241" s="119">
        <v>52.4</v>
      </c>
      <c r="G241" s="119">
        <v>52.4</v>
      </c>
      <c r="H241" s="119">
        <v>55.15</v>
      </c>
      <c r="I241" s="119">
        <v>175701</v>
      </c>
      <c r="J241" s="119">
        <v>9263457.5500000007</v>
      </c>
      <c r="K241" s="121">
        <v>43125</v>
      </c>
      <c r="L241" s="119">
        <v>518</v>
      </c>
      <c r="M241" s="119" t="s">
        <v>2428</v>
      </c>
    </row>
    <row r="242" spans="1:13">
      <c r="A242" s="119" t="s">
        <v>196</v>
      </c>
      <c r="B242" s="119" t="s">
        <v>397</v>
      </c>
      <c r="C242" s="119">
        <v>1495.75</v>
      </c>
      <c r="D242" s="119">
        <v>1495.8</v>
      </c>
      <c r="E242" s="119">
        <v>1431.3</v>
      </c>
      <c r="F242" s="119">
        <v>1440.4</v>
      </c>
      <c r="G242" s="119">
        <v>1443</v>
      </c>
      <c r="H242" s="119">
        <v>1466.4</v>
      </c>
      <c r="I242" s="119">
        <v>634762</v>
      </c>
      <c r="J242" s="119">
        <v>925462170.64999998</v>
      </c>
      <c r="K242" s="121">
        <v>43125</v>
      </c>
      <c r="L242" s="119">
        <v>24330</v>
      </c>
      <c r="M242" s="119" t="s">
        <v>700</v>
      </c>
    </row>
    <row r="243" spans="1:13">
      <c r="A243" s="119" t="s">
        <v>701</v>
      </c>
      <c r="B243" s="119" t="s">
        <v>397</v>
      </c>
      <c r="C243" s="119">
        <v>82.75</v>
      </c>
      <c r="D243" s="119">
        <v>82.75</v>
      </c>
      <c r="E243" s="119">
        <v>79</v>
      </c>
      <c r="F243" s="119">
        <v>80.849999999999994</v>
      </c>
      <c r="G243" s="119">
        <v>81</v>
      </c>
      <c r="H243" s="119">
        <v>80.349999999999994</v>
      </c>
      <c r="I243" s="119">
        <v>9568</v>
      </c>
      <c r="J243" s="119">
        <v>769317.5</v>
      </c>
      <c r="K243" s="121">
        <v>43125</v>
      </c>
      <c r="L243" s="119">
        <v>125</v>
      </c>
      <c r="M243" s="119" t="s">
        <v>702</v>
      </c>
    </row>
    <row r="244" spans="1:13">
      <c r="A244" s="119" t="s">
        <v>2193</v>
      </c>
      <c r="B244" s="119" t="s">
        <v>397</v>
      </c>
      <c r="C244" s="119">
        <v>475</v>
      </c>
      <c r="D244" s="119">
        <v>484.4</v>
      </c>
      <c r="E244" s="119">
        <v>468.2</v>
      </c>
      <c r="F244" s="119">
        <v>475.7</v>
      </c>
      <c r="G244" s="119">
        <v>477</v>
      </c>
      <c r="H244" s="119">
        <v>484.35</v>
      </c>
      <c r="I244" s="119">
        <v>17099</v>
      </c>
      <c r="J244" s="119">
        <v>8091115.7999999998</v>
      </c>
      <c r="K244" s="121">
        <v>43125</v>
      </c>
      <c r="L244" s="119">
        <v>1269</v>
      </c>
      <c r="M244" s="119" t="s">
        <v>2194</v>
      </c>
    </row>
    <row r="245" spans="1:13">
      <c r="A245" s="119" t="s">
        <v>2599</v>
      </c>
      <c r="B245" s="119" t="s">
        <v>397</v>
      </c>
      <c r="C245" s="119">
        <v>44.5</v>
      </c>
      <c r="D245" s="119">
        <v>45</v>
      </c>
      <c r="E245" s="119">
        <v>41</v>
      </c>
      <c r="F245" s="119">
        <v>41.25</v>
      </c>
      <c r="G245" s="119">
        <v>41.9</v>
      </c>
      <c r="H245" s="119">
        <v>41.8</v>
      </c>
      <c r="I245" s="119">
        <v>601945</v>
      </c>
      <c r="J245" s="119">
        <v>25456616.699999999</v>
      </c>
      <c r="K245" s="121">
        <v>43125</v>
      </c>
      <c r="L245" s="119">
        <v>2965</v>
      </c>
      <c r="M245" s="119" t="s">
        <v>2613</v>
      </c>
    </row>
    <row r="246" spans="1:13">
      <c r="A246" s="119" t="s">
        <v>703</v>
      </c>
      <c r="B246" s="119" t="s">
        <v>397</v>
      </c>
      <c r="C246" s="119">
        <v>569</v>
      </c>
      <c r="D246" s="119">
        <v>573.95000000000005</v>
      </c>
      <c r="E246" s="119">
        <v>538.5</v>
      </c>
      <c r="F246" s="119">
        <v>546.1</v>
      </c>
      <c r="G246" s="119">
        <v>557.4</v>
      </c>
      <c r="H246" s="119">
        <v>567.20000000000005</v>
      </c>
      <c r="I246" s="119">
        <v>277980</v>
      </c>
      <c r="J246" s="119">
        <v>153337724.19999999</v>
      </c>
      <c r="K246" s="121">
        <v>43125</v>
      </c>
      <c r="L246" s="119">
        <v>11772</v>
      </c>
      <c r="M246" s="119" t="s">
        <v>704</v>
      </c>
    </row>
    <row r="247" spans="1:13">
      <c r="A247" s="119" t="s">
        <v>705</v>
      </c>
      <c r="B247" s="119" t="s">
        <v>397</v>
      </c>
      <c r="C247" s="119">
        <v>40.9</v>
      </c>
      <c r="D247" s="119">
        <v>41.2</v>
      </c>
      <c r="E247" s="119">
        <v>39.5</v>
      </c>
      <c r="F247" s="119">
        <v>39.75</v>
      </c>
      <c r="G247" s="119">
        <v>39.6</v>
      </c>
      <c r="H247" s="119">
        <v>40.049999999999997</v>
      </c>
      <c r="I247" s="119">
        <v>429310</v>
      </c>
      <c r="J247" s="119">
        <v>17254221.300000001</v>
      </c>
      <c r="K247" s="121">
        <v>43125</v>
      </c>
      <c r="L247" s="119">
        <v>1664</v>
      </c>
      <c r="M247" s="119" t="s">
        <v>706</v>
      </c>
    </row>
    <row r="248" spans="1:13">
      <c r="A248" s="119" t="s">
        <v>707</v>
      </c>
      <c r="B248" s="119" t="s">
        <v>397</v>
      </c>
      <c r="C248" s="119">
        <v>367.4</v>
      </c>
      <c r="D248" s="119">
        <v>368</v>
      </c>
      <c r="E248" s="119">
        <v>360</v>
      </c>
      <c r="F248" s="119">
        <v>362.05</v>
      </c>
      <c r="G248" s="119">
        <v>361.1</v>
      </c>
      <c r="H248" s="119">
        <v>367.85</v>
      </c>
      <c r="I248" s="119">
        <v>19618</v>
      </c>
      <c r="J248" s="119">
        <v>7103565.5499999998</v>
      </c>
      <c r="K248" s="121">
        <v>43125</v>
      </c>
      <c r="L248" s="119">
        <v>574</v>
      </c>
      <c r="M248" s="119" t="s">
        <v>708</v>
      </c>
    </row>
    <row r="249" spans="1:13">
      <c r="A249" s="119" t="s">
        <v>709</v>
      </c>
      <c r="B249" s="119" t="s">
        <v>397</v>
      </c>
      <c r="C249" s="119">
        <v>256.45</v>
      </c>
      <c r="D249" s="119">
        <v>262.5</v>
      </c>
      <c r="E249" s="119">
        <v>255.8</v>
      </c>
      <c r="F249" s="119">
        <v>259.95</v>
      </c>
      <c r="G249" s="119">
        <v>260</v>
      </c>
      <c r="H249" s="119">
        <v>256.2</v>
      </c>
      <c r="I249" s="119">
        <v>760897</v>
      </c>
      <c r="J249" s="119">
        <v>195701277.5</v>
      </c>
      <c r="K249" s="121">
        <v>43125</v>
      </c>
      <c r="L249" s="119">
        <v>1497</v>
      </c>
      <c r="M249" s="119" t="s">
        <v>710</v>
      </c>
    </row>
    <row r="250" spans="1:13">
      <c r="A250" s="119" t="s">
        <v>711</v>
      </c>
      <c r="B250" s="119" t="s">
        <v>397</v>
      </c>
      <c r="C250" s="119">
        <v>30.82</v>
      </c>
      <c r="D250" s="119">
        <v>31.49</v>
      </c>
      <c r="E250" s="119">
        <v>30.82</v>
      </c>
      <c r="F250" s="119">
        <v>31.3</v>
      </c>
      <c r="G250" s="119">
        <v>31.29</v>
      </c>
      <c r="H250" s="119">
        <v>31.24</v>
      </c>
      <c r="I250" s="119">
        <v>1306763</v>
      </c>
      <c r="J250" s="119">
        <v>40977862.200000003</v>
      </c>
      <c r="K250" s="121">
        <v>43125</v>
      </c>
      <c r="L250" s="119">
        <v>1736</v>
      </c>
      <c r="M250" s="119" t="s">
        <v>712</v>
      </c>
    </row>
    <row r="251" spans="1:13">
      <c r="A251" s="119" t="s">
        <v>3160</v>
      </c>
      <c r="B251" s="119" t="s">
        <v>397</v>
      </c>
      <c r="C251" s="119">
        <v>4.3499999999999996</v>
      </c>
      <c r="D251" s="119">
        <v>4.3499999999999996</v>
      </c>
      <c r="E251" s="119">
        <v>4.3499999999999996</v>
      </c>
      <c r="F251" s="119">
        <v>4.3499999999999996</v>
      </c>
      <c r="G251" s="119">
        <v>4.3499999999999996</v>
      </c>
      <c r="H251" s="119">
        <v>4.3499999999999996</v>
      </c>
      <c r="I251" s="119">
        <v>100</v>
      </c>
      <c r="J251" s="119">
        <v>435</v>
      </c>
      <c r="K251" s="121">
        <v>43125</v>
      </c>
      <c r="L251" s="119">
        <v>1</v>
      </c>
      <c r="M251" s="119" t="s">
        <v>3161</v>
      </c>
    </row>
    <row r="252" spans="1:13">
      <c r="A252" s="119" t="s">
        <v>2522</v>
      </c>
      <c r="B252" s="119" t="s">
        <v>397</v>
      </c>
      <c r="C252" s="119">
        <v>244.05</v>
      </c>
      <c r="D252" s="119">
        <v>244.95</v>
      </c>
      <c r="E252" s="119">
        <v>235.15</v>
      </c>
      <c r="F252" s="119">
        <v>236.9</v>
      </c>
      <c r="G252" s="119">
        <v>238.5</v>
      </c>
      <c r="H252" s="119">
        <v>244.05</v>
      </c>
      <c r="I252" s="119">
        <v>34677</v>
      </c>
      <c r="J252" s="119">
        <v>8305685</v>
      </c>
      <c r="K252" s="121">
        <v>43125</v>
      </c>
      <c r="L252" s="119">
        <v>701</v>
      </c>
      <c r="M252" s="119" t="s">
        <v>2523</v>
      </c>
    </row>
    <row r="253" spans="1:13">
      <c r="A253" s="119" t="s">
        <v>194</v>
      </c>
      <c r="B253" s="119" t="s">
        <v>397</v>
      </c>
      <c r="C253" s="119">
        <v>1961.1</v>
      </c>
      <c r="D253" s="119">
        <v>1990</v>
      </c>
      <c r="E253" s="119">
        <v>1959</v>
      </c>
      <c r="F253" s="119">
        <v>1980.75</v>
      </c>
      <c r="G253" s="119">
        <v>1970</v>
      </c>
      <c r="H253" s="119">
        <v>1973.7</v>
      </c>
      <c r="I253" s="119">
        <v>6496</v>
      </c>
      <c r="J253" s="119">
        <v>12830171.15</v>
      </c>
      <c r="K253" s="121">
        <v>43125</v>
      </c>
      <c r="L253" s="119">
        <v>716</v>
      </c>
      <c r="M253" s="119" t="s">
        <v>713</v>
      </c>
    </row>
    <row r="254" spans="1:13">
      <c r="A254" s="119" t="s">
        <v>3231</v>
      </c>
      <c r="B254" s="119" t="s">
        <v>397</v>
      </c>
      <c r="C254" s="119">
        <v>2835</v>
      </c>
      <c r="D254" s="119">
        <v>2846</v>
      </c>
      <c r="E254" s="119">
        <v>2835</v>
      </c>
      <c r="F254" s="119">
        <v>2845.9</v>
      </c>
      <c r="G254" s="119">
        <v>2846</v>
      </c>
      <c r="H254" s="119">
        <v>2805</v>
      </c>
      <c r="I254" s="119">
        <v>4000</v>
      </c>
      <c r="J254" s="119">
        <v>11383675</v>
      </c>
      <c r="K254" s="121">
        <v>43125</v>
      </c>
      <c r="L254" s="119">
        <v>46</v>
      </c>
      <c r="M254" s="119" t="s">
        <v>3232</v>
      </c>
    </row>
    <row r="255" spans="1:13">
      <c r="A255" s="119" t="s">
        <v>715</v>
      </c>
      <c r="B255" s="119" t="s">
        <v>397</v>
      </c>
      <c r="C255" s="119">
        <v>251.1</v>
      </c>
      <c r="D255" s="119">
        <v>253.95</v>
      </c>
      <c r="E255" s="119">
        <v>234.1</v>
      </c>
      <c r="F255" s="119">
        <v>237.6</v>
      </c>
      <c r="G255" s="119">
        <v>240</v>
      </c>
      <c r="H255" s="119">
        <v>250.75</v>
      </c>
      <c r="I255" s="119">
        <v>3630836</v>
      </c>
      <c r="J255" s="119">
        <v>860662774.70000005</v>
      </c>
      <c r="K255" s="121">
        <v>43125</v>
      </c>
      <c r="L255" s="119">
        <v>51024</v>
      </c>
      <c r="M255" s="119" t="s">
        <v>716</v>
      </c>
    </row>
    <row r="256" spans="1:13">
      <c r="A256" s="119" t="s">
        <v>717</v>
      </c>
      <c r="B256" s="119" t="s">
        <v>397</v>
      </c>
      <c r="C256" s="119">
        <v>90.2</v>
      </c>
      <c r="D256" s="119">
        <v>91.9</v>
      </c>
      <c r="E256" s="119">
        <v>90.2</v>
      </c>
      <c r="F256" s="119">
        <v>90.2</v>
      </c>
      <c r="G256" s="119">
        <v>90.2</v>
      </c>
      <c r="H256" s="119">
        <v>92</v>
      </c>
      <c r="I256" s="119">
        <v>3983</v>
      </c>
      <c r="J256" s="119">
        <v>359275.1</v>
      </c>
      <c r="K256" s="121">
        <v>43125</v>
      </c>
      <c r="L256" s="119">
        <v>46</v>
      </c>
      <c r="M256" s="119" t="s">
        <v>718</v>
      </c>
    </row>
    <row r="257" spans="1:13">
      <c r="A257" s="119" t="s">
        <v>719</v>
      </c>
      <c r="B257" s="119" t="s">
        <v>397</v>
      </c>
      <c r="C257" s="119">
        <v>175</v>
      </c>
      <c r="D257" s="119">
        <v>175</v>
      </c>
      <c r="E257" s="119">
        <v>172.15</v>
      </c>
      <c r="F257" s="119">
        <v>172.8</v>
      </c>
      <c r="G257" s="119">
        <v>172.85</v>
      </c>
      <c r="H257" s="119">
        <v>173.7</v>
      </c>
      <c r="I257" s="119">
        <v>165236</v>
      </c>
      <c r="J257" s="119">
        <v>28577173.350000001</v>
      </c>
      <c r="K257" s="121">
        <v>43125</v>
      </c>
      <c r="L257" s="119">
        <v>1564</v>
      </c>
      <c r="M257" s="119" t="s">
        <v>720</v>
      </c>
    </row>
    <row r="258" spans="1:13">
      <c r="A258" s="119" t="s">
        <v>354</v>
      </c>
      <c r="B258" s="119" t="s">
        <v>397</v>
      </c>
      <c r="C258" s="119">
        <v>906.5</v>
      </c>
      <c r="D258" s="119">
        <v>925</v>
      </c>
      <c r="E258" s="119">
        <v>906.5</v>
      </c>
      <c r="F258" s="119">
        <v>911.1</v>
      </c>
      <c r="G258" s="119">
        <v>914</v>
      </c>
      <c r="H258" s="119">
        <v>911.35</v>
      </c>
      <c r="I258" s="119">
        <v>486695</v>
      </c>
      <c r="J258" s="119">
        <v>445181353.35000002</v>
      </c>
      <c r="K258" s="121">
        <v>43125</v>
      </c>
      <c r="L258" s="119">
        <v>12790</v>
      </c>
      <c r="M258" s="119" t="s">
        <v>721</v>
      </c>
    </row>
    <row r="259" spans="1:13">
      <c r="A259" s="119" t="s">
        <v>2278</v>
      </c>
      <c r="B259" s="119" t="s">
        <v>397</v>
      </c>
      <c r="C259" s="119">
        <v>339</v>
      </c>
      <c r="D259" s="119">
        <v>347.85</v>
      </c>
      <c r="E259" s="119">
        <v>335.1</v>
      </c>
      <c r="F259" s="119">
        <v>338.35</v>
      </c>
      <c r="G259" s="119">
        <v>338.35</v>
      </c>
      <c r="H259" s="119">
        <v>339.25</v>
      </c>
      <c r="I259" s="119">
        <v>59968</v>
      </c>
      <c r="J259" s="119">
        <v>20374623.899999999</v>
      </c>
      <c r="K259" s="121">
        <v>43125</v>
      </c>
      <c r="L259" s="119">
        <v>1404</v>
      </c>
      <c r="M259" s="119" t="s">
        <v>2279</v>
      </c>
    </row>
    <row r="260" spans="1:13">
      <c r="A260" s="119" t="s">
        <v>722</v>
      </c>
      <c r="B260" s="119" t="s">
        <v>397</v>
      </c>
      <c r="C260" s="119">
        <v>86.25</v>
      </c>
      <c r="D260" s="119">
        <v>91.35</v>
      </c>
      <c r="E260" s="119">
        <v>85</v>
      </c>
      <c r="F260" s="119">
        <v>86.35</v>
      </c>
      <c r="G260" s="119">
        <v>85.65</v>
      </c>
      <c r="H260" s="119">
        <v>88</v>
      </c>
      <c r="I260" s="119">
        <v>159138</v>
      </c>
      <c r="J260" s="119">
        <v>14047221.199999999</v>
      </c>
      <c r="K260" s="121">
        <v>43125</v>
      </c>
      <c r="L260" s="119">
        <v>1649</v>
      </c>
      <c r="M260" s="119" t="s">
        <v>723</v>
      </c>
    </row>
    <row r="261" spans="1:13">
      <c r="A261" s="119" t="s">
        <v>724</v>
      </c>
      <c r="B261" s="119" t="s">
        <v>397</v>
      </c>
      <c r="C261" s="119">
        <v>643.65</v>
      </c>
      <c r="D261" s="119">
        <v>654.4</v>
      </c>
      <c r="E261" s="119">
        <v>635.1</v>
      </c>
      <c r="F261" s="119">
        <v>643.29999999999995</v>
      </c>
      <c r="G261" s="119">
        <v>646.45000000000005</v>
      </c>
      <c r="H261" s="119">
        <v>640.79999999999995</v>
      </c>
      <c r="I261" s="119">
        <v>566626</v>
      </c>
      <c r="J261" s="119">
        <v>366211478.75</v>
      </c>
      <c r="K261" s="121">
        <v>43125</v>
      </c>
      <c r="L261" s="119">
        <v>13732</v>
      </c>
      <c r="M261" s="119" t="s">
        <v>725</v>
      </c>
    </row>
    <row r="262" spans="1:13">
      <c r="A262" s="119" t="s">
        <v>726</v>
      </c>
      <c r="B262" s="119" t="s">
        <v>397</v>
      </c>
      <c r="C262" s="119">
        <v>90.3</v>
      </c>
      <c r="D262" s="119">
        <v>91.9</v>
      </c>
      <c r="E262" s="119">
        <v>89.3</v>
      </c>
      <c r="F262" s="119">
        <v>89.7</v>
      </c>
      <c r="G262" s="119">
        <v>89.65</v>
      </c>
      <c r="H262" s="119">
        <v>90</v>
      </c>
      <c r="I262" s="119">
        <v>929647</v>
      </c>
      <c r="J262" s="119">
        <v>84094046.400000006</v>
      </c>
      <c r="K262" s="121">
        <v>43125</v>
      </c>
      <c r="L262" s="119">
        <v>12231</v>
      </c>
      <c r="M262" s="119" t="s">
        <v>2426</v>
      </c>
    </row>
    <row r="263" spans="1:13">
      <c r="A263" s="119" t="s">
        <v>60</v>
      </c>
      <c r="B263" s="119" t="s">
        <v>397</v>
      </c>
      <c r="C263" s="119">
        <v>359.1</v>
      </c>
      <c r="D263" s="119">
        <v>364.5</v>
      </c>
      <c r="E263" s="119">
        <v>352</v>
      </c>
      <c r="F263" s="119">
        <v>353.75</v>
      </c>
      <c r="G263" s="119">
        <v>354</v>
      </c>
      <c r="H263" s="119">
        <v>359.2</v>
      </c>
      <c r="I263" s="119">
        <v>991272</v>
      </c>
      <c r="J263" s="119">
        <v>355158769.14999998</v>
      </c>
      <c r="K263" s="121">
        <v>43125</v>
      </c>
      <c r="L263" s="119">
        <v>12975</v>
      </c>
      <c r="M263" s="119" t="s">
        <v>727</v>
      </c>
    </row>
    <row r="264" spans="1:13">
      <c r="A264" s="119" t="s">
        <v>728</v>
      </c>
      <c r="B264" s="119" t="s">
        <v>397</v>
      </c>
      <c r="C264" s="119">
        <v>3010</v>
      </c>
      <c r="D264" s="119">
        <v>3029.5</v>
      </c>
      <c r="E264" s="119">
        <v>2979</v>
      </c>
      <c r="F264" s="119">
        <v>3003.4</v>
      </c>
      <c r="G264" s="119">
        <v>3028</v>
      </c>
      <c r="H264" s="119">
        <v>3001.35</v>
      </c>
      <c r="I264" s="119">
        <v>186503</v>
      </c>
      <c r="J264" s="119">
        <v>559820304.95000005</v>
      </c>
      <c r="K264" s="121">
        <v>43125</v>
      </c>
      <c r="L264" s="119">
        <v>12090</v>
      </c>
      <c r="M264" s="119" t="s">
        <v>729</v>
      </c>
    </row>
    <row r="265" spans="1:13">
      <c r="A265" s="119" t="s">
        <v>730</v>
      </c>
      <c r="B265" s="119" t="s">
        <v>397</v>
      </c>
      <c r="C265" s="119">
        <v>102</v>
      </c>
      <c r="D265" s="119">
        <v>107.5</v>
      </c>
      <c r="E265" s="119">
        <v>101.1</v>
      </c>
      <c r="F265" s="119">
        <v>106</v>
      </c>
      <c r="G265" s="119">
        <v>106.1</v>
      </c>
      <c r="H265" s="119">
        <v>101.95</v>
      </c>
      <c r="I265" s="119">
        <v>280052</v>
      </c>
      <c r="J265" s="119">
        <v>29499700.75</v>
      </c>
      <c r="K265" s="121">
        <v>43125</v>
      </c>
      <c r="L265" s="119">
        <v>2895</v>
      </c>
      <c r="M265" s="119" t="s">
        <v>731</v>
      </c>
    </row>
    <row r="266" spans="1:13">
      <c r="A266" s="119" t="s">
        <v>2358</v>
      </c>
      <c r="B266" s="119" t="s">
        <v>397</v>
      </c>
      <c r="C266" s="119">
        <v>124.6</v>
      </c>
      <c r="D266" s="119">
        <v>129.4</v>
      </c>
      <c r="E266" s="119">
        <v>123.7</v>
      </c>
      <c r="F266" s="119">
        <v>127.45</v>
      </c>
      <c r="G266" s="119">
        <v>128.94999999999999</v>
      </c>
      <c r="H266" s="119">
        <v>128.5</v>
      </c>
      <c r="I266" s="119">
        <v>3070</v>
      </c>
      <c r="J266" s="119">
        <v>391013.15</v>
      </c>
      <c r="K266" s="121">
        <v>43125</v>
      </c>
      <c r="L266" s="119">
        <v>55</v>
      </c>
      <c r="M266" s="119" t="s">
        <v>2359</v>
      </c>
    </row>
    <row r="267" spans="1:13">
      <c r="A267" s="119" t="s">
        <v>732</v>
      </c>
      <c r="B267" s="119" t="s">
        <v>397</v>
      </c>
      <c r="C267" s="119">
        <v>141.1</v>
      </c>
      <c r="D267" s="119">
        <v>144</v>
      </c>
      <c r="E267" s="119">
        <v>136.30000000000001</v>
      </c>
      <c r="F267" s="119">
        <v>137.6</v>
      </c>
      <c r="G267" s="119">
        <v>138</v>
      </c>
      <c r="H267" s="119">
        <v>140.55000000000001</v>
      </c>
      <c r="I267" s="119">
        <v>281572</v>
      </c>
      <c r="J267" s="119">
        <v>39604077.200000003</v>
      </c>
      <c r="K267" s="121">
        <v>43125</v>
      </c>
      <c r="L267" s="119">
        <v>4156</v>
      </c>
      <c r="M267" s="119" t="s">
        <v>733</v>
      </c>
    </row>
    <row r="268" spans="1:13">
      <c r="A268" s="119" t="s">
        <v>734</v>
      </c>
      <c r="B268" s="119" t="s">
        <v>397</v>
      </c>
      <c r="C268" s="119">
        <v>344.5</v>
      </c>
      <c r="D268" s="119">
        <v>344.5</v>
      </c>
      <c r="E268" s="119">
        <v>338</v>
      </c>
      <c r="F268" s="119">
        <v>339.75</v>
      </c>
      <c r="G268" s="119">
        <v>340</v>
      </c>
      <c r="H268" s="119">
        <v>340.95</v>
      </c>
      <c r="I268" s="119">
        <v>80027</v>
      </c>
      <c r="J268" s="119">
        <v>27201010.399999999</v>
      </c>
      <c r="K268" s="121">
        <v>43125</v>
      </c>
      <c r="L268" s="119">
        <v>7822</v>
      </c>
      <c r="M268" s="119" t="s">
        <v>735</v>
      </c>
    </row>
    <row r="269" spans="1:13">
      <c r="A269" s="119" t="s">
        <v>2242</v>
      </c>
      <c r="B269" s="119" t="s">
        <v>397</v>
      </c>
      <c r="C269" s="119">
        <v>950</v>
      </c>
      <c r="D269" s="119">
        <v>959.7</v>
      </c>
      <c r="E269" s="119">
        <v>940.05</v>
      </c>
      <c r="F269" s="119">
        <v>947</v>
      </c>
      <c r="G269" s="119">
        <v>946.05</v>
      </c>
      <c r="H269" s="119">
        <v>947.6</v>
      </c>
      <c r="I269" s="119">
        <v>416121</v>
      </c>
      <c r="J269" s="119">
        <v>394230132.39999998</v>
      </c>
      <c r="K269" s="121">
        <v>43125</v>
      </c>
      <c r="L269" s="119">
        <v>10794</v>
      </c>
      <c r="M269" s="119" t="s">
        <v>2243</v>
      </c>
    </row>
    <row r="270" spans="1:13">
      <c r="A270" s="119" t="s">
        <v>736</v>
      </c>
      <c r="B270" s="119" t="s">
        <v>397</v>
      </c>
      <c r="C270" s="119">
        <v>65.25</v>
      </c>
      <c r="D270" s="119">
        <v>68.95</v>
      </c>
      <c r="E270" s="119">
        <v>63.7</v>
      </c>
      <c r="F270" s="119">
        <v>68.95</v>
      </c>
      <c r="G270" s="119">
        <v>68.95</v>
      </c>
      <c r="H270" s="119">
        <v>65.7</v>
      </c>
      <c r="I270" s="119">
        <v>630852</v>
      </c>
      <c r="J270" s="119">
        <v>42104352.25</v>
      </c>
      <c r="K270" s="121">
        <v>43125</v>
      </c>
      <c r="L270" s="119">
        <v>2391</v>
      </c>
      <c r="M270" s="119" t="s">
        <v>737</v>
      </c>
    </row>
    <row r="271" spans="1:13">
      <c r="A271" s="119" t="s">
        <v>3196</v>
      </c>
      <c r="B271" s="119" t="s">
        <v>397</v>
      </c>
      <c r="C271" s="119">
        <v>9.85</v>
      </c>
      <c r="D271" s="119">
        <v>9.85</v>
      </c>
      <c r="E271" s="119">
        <v>9.85</v>
      </c>
      <c r="F271" s="119">
        <v>9.85</v>
      </c>
      <c r="G271" s="119">
        <v>9.85</v>
      </c>
      <c r="H271" s="119">
        <v>9.85</v>
      </c>
      <c r="I271" s="119">
        <v>12</v>
      </c>
      <c r="J271" s="119">
        <v>118.2</v>
      </c>
      <c r="K271" s="121">
        <v>43125</v>
      </c>
      <c r="L271" s="119">
        <v>1</v>
      </c>
      <c r="M271" s="119" t="s">
        <v>3197</v>
      </c>
    </row>
    <row r="272" spans="1:13">
      <c r="A272" s="119" t="s">
        <v>2774</v>
      </c>
      <c r="B272" s="119" t="s">
        <v>397</v>
      </c>
      <c r="C272" s="119">
        <v>375</v>
      </c>
      <c r="D272" s="119">
        <v>395.8</v>
      </c>
      <c r="E272" s="119">
        <v>364</v>
      </c>
      <c r="F272" s="119">
        <v>383</v>
      </c>
      <c r="G272" s="119">
        <v>382.15</v>
      </c>
      <c r="H272" s="119">
        <v>376.85</v>
      </c>
      <c r="I272" s="119">
        <v>365017</v>
      </c>
      <c r="J272" s="119">
        <v>138776743.80000001</v>
      </c>
      <c r="K272" s="121">
        <v>43125</v>
      </c>
      <c r="L272" s="119">
        <v>7657</v>
      </c>
      <c r="M272" s="119" t="s">
        <v>2775</v>
      </c>
    </row>
    <row r="273" spans="1:13">
      <c r="A273" s="119" t="s">
        <v>378</v>
      </c>
      <c r="B273" s="119" t="s">
        <v>397</v>
      </c>
      <c r="C273" s="119">
        <v>184</v>
      </c>
      <c r="D273" s="119">
        <v>184.7</v>
      </c>
      <c r="E273" s="119">
        <v>179.95</v>
      </c>
      <c r="F273" s="119">
        <v>182.55</v>
      </c>
      <c r="G273" s="119">
        <v>183.4</v>
      </c>
      <c r="H273" s="119">
        <v>184</v>
      </c>
      <c r="I273" s="119">
        <v>1275824</v>
      </c>
      <c r="J273" s="119">
        <v>232264279.15000001</v>
      </c>
      <c r="K273" s="121">
        <v>43125</v>
      </c>
      <c r="L273" s="119">
        <v>10163</v>
      </c>
      <c r="M273" s="119" t="s">
        <v>738</v>
      </c>
    </row>
    <row r="274" spans="1:13">
      <c r="A274" s="119" t="s">
        <v>739</v>
      </c>
      <c r="B274" s="119" t="s">
        <v>397</v>
      </c>
      <c r="C274" s="119">
        <v>110.55</v>
      </c>
      <c r="D274" s="119">
        <v>110.55</v>
      </c>
      <c r="E274" s="119">
        <v>107.5</v>
      </c>
      <c r="F274" s="119">
        <v>108.75</v>
      </c>
      <c r="G274" s="119">
        <v>109</v>
      </c>
      <c r="H274" s="119">
        <v>109.55</v>
      </c>
      <c r="I274" s="119">
        <v>26657</v>
      </c>
      <c r="J274" s="119">
        <v>2902348.75</v>
      </c>
      <c r="K274" s="121">
        <v>43125</v>
      </c>
      <c r="L274" s="119">
        <v>646</v>
      </c>
      <c r="M274" s="119" t="s">
        <v>740</v>
      </c>
    </row>
    <row r="275" spans="1:13">
      <c r="A275" s="119" t="s">
        <v>741</v>
      </c>
      <c r="B275" s="119" t="s">
        <v>397</v>
      </c>
      <c r="C275" s="119">
        <v>595</v>
      </c>
      <c r="D275" s="119">
        <v>615</v>
      </c>
      <c r="E275" s="119">
        <v>591.5</v>
      </c>
      <c r="F275" s="119">
        <v>595.04999999999995</v>
      </c>
      <c r="G275" s="119">
        <v>595</v>
      </c>
      <c r="H275" s="119">
        <v>595.85</v>
      </c>
      <c r="I275" s="119">
        <v>267416</v>
      </c>
      <c r="J275" s="119">
        <v>160728782.65000001</v>
      </c>
      <c r="K275" s="121">
        <v>43125</v>
      </c>
      <c r="L275" s="119">
        <v>10936</v>
      </c>
      <c r="M275" s="119" t="s">
        <v>742</v>
      </c>
    </row>
    <row r="276" spans="1:13">
      <c r="A276" s="119" t="s">
        <v>743</v>
      </c>
      <c r="B276" s="119" t="s">
        <v>397</v>
      </c>
      <c r="C276" s="119">
        <v>590.25</v>
      </c>
      <c r="D276" s="119">
        <v>602</v>
      </c>
      <c r="E276" s="119">
        <v>583</v>
      </c>
      <c r="F276" s="119">
        <v>593.35</v>
      </c>
      <c r="G276" s="119">
        <v>593.5</v>
      </c>
      <c r="H276" s="119">
        <v>593.45000000000005</v>
      </c>
      <c r="I276" s="119">
        <v>5784</v>
      </c>
      <c r="J276" s="119">
        <v>3440585.9</v>
      </c>
      <c r="K276" s="121">
        <v>43125</v>
      </c>
      <c r="L276" s="119">
        <v>495</v>
      </c>
      <c r="M276" s="119" t="s">
        <v>2733</v>
      </c>
    </row>
    <row r="277" spans="1:13">
      <c r="A277" s="119" t="s">
        <v>744</v>
      </c>
      <c r="B277" s="119" t="s">
        <v>397</v>
      </c>
      <c r="C277" s="119">
        <v>414.9</v>
      </c>
      <c r="D277" s="119">
        <v>415.55</v>
      </c>
      <c r="E277" s="119">
        <v>408.1</v>
      </c>
      <c r="F277" s="119">
        <v>411.55</v>
      </c>
      <c r="G277" s="119">
        <v>410.2</v>
      </c>
      <c r="H277" s="119">
        <v>413.75</v>
      </c>
      <c r="I277" s="119">
        <v>118595</v>
      </c>
      <c r="J277" s="119">
        <v>48724641.299999997</v>
      </c>
      <c r="K277" s="121">
        <v>43125</v>
      </c>
      <c r="L277" s="119">
        <v>2098</v>
      </c>
      <c r="M277" s="119" t="s">
        <v>745</v>
      </c>
    </row>
    <row r="278" spans="1:13">
      <c r="A278" s="119" t="s">
        <v>746</v>
      </c>
      <c r="B278" s="119" t="s">
        <v>397</v>
      </c>
      <c r="C278" s="119">
        <v>285.89999999999998</v>
      </c>
      <c r="D278" s="119">
        <v>296.5</v>
      </c>
      <c r="E278" s="119">
        <v>280.8</v>
      </c>
      <c r="F278" s="119">
        <v>291.45</v>
      </c>
      <c r="G278" s="119">
        <v>290</v>
      </c>
      <c r="H278" s="119">
        <v>284.2</v>
      </c>
      <c r="I278" s="119">
        <v>432440</v>
      </c>
      <c r="J278" s="119">
        <v>124914572.65000001</v>
      </c>
      <c r="K278" s="121">
        <v>43125</v>
      </c>
      <c r="L278" s="119">
        <v>8427</v>
      </c>
      <c r="M278" s="119" t="s">
        <v>747</v>
      </c>
    </row>
    <row r="279" spans="1:13">
      <c r="A279" s="119" t="s">
        <v>391</v>
      </c>
      <c r="B279" s="119" t="s">
        <v>397</v>
      </c>
      <c r="C279" s="119">
        <v>220.9</v>
      </c>
      <c r="D279" s="119">
        <v>222</v>
      </c>
      <c r="E279" s="119">
        <v>216</v>
      </c>
      <c r="F279" s="119">
        <v>217.1</v>
      </c>
      <c r="G279" s="119">
        <v>216.35</v>
      </c>
      <c r="H279" s="119">
        <v>219.25</v>
      </c>
      <c r="I279" s="119">
        <v>43002</v>
      </c>
      <c r="J279" s="119">
        <v>9399201.0500000007</v>
      </c>
      <c r="K279" s="121">
        <v>43125</v>
      </c>
      <c r="L279" s="119">
        <v>1580</v>
      </c>
      <c r="M279" s="119" t="s">
        <v>748</v>
      </c>
    </row>
    <row r="280" spans="1:13">
      <c r="A280" s="119" t="s">
        <v>749</v>
      </c>
      <c r="B280" s="119" t="s">
        <v>397</v>
      </c>
      <c r="C280" s="119">
        <v>363</v>
      </c>
      <c r="D280" s="119">
        <v>376.55</v>
      </c>
      <c r="E280" s="119">
        <v>361.45</v>
      </c>
      <c r="F280" s="119">
        <v>373.1</v>
      </c>
      <c r="G280" s="119">
        <v>373</v>
      </c>
      <c r="H280" s="119">
        <v>364.35</v>
      </c>
      <c r="I280" s="119">
        <v>4004802</v>
      </c>
      <c r="J280" s="119">
        <v>1488752082.0999999</v>
      </c>
      <c r="K280" s="121">
        <v>43125</v>
      </c>
      <c r="L280" s="119">
        <v>47516</v>
      </c>
      <c r="M280" s="119" t="s">
        <v>750</v>
      </c>
    </row>
    <row r="281" spans="1:13">
      <c r="A281" s="119" t="s">
        <v>751</v>
      </c>
      <c r="B281" s="119" t="s">
        <v>397</v>
      </c>
      <c r="C281" s="119">
        <v>125.7</v>
      </c>
      <c r="D281" s="119">
        <v>125.95</v>
      </c>
      <c r="E281" s="119">
        <v>119.6</v>
      </c>
      <c r="F281" s="119">
        <v>120.1</v>
      </c>
      <c r="G281" s="119">
        <v>121</v>
      </c>
      <c r="H281" s="119">
        <v>124.8</v>
      </c>
      <c r="I281" s="119">
        <v>465779</v>
      </c>
      <c r="J281" s="119">
        <v>56842622.200000003</v>
      </c>
      <c r="K281" s="121">
        <v>43125</v>
      </c>
      <c r="L281" s="119">
        <v>6707</v>
      </c>
      <c r="M281" s="119" t="s">
        <v>752</v>
      </c>
    </row>
    <row r="282" spans="1:13">
      <c r="A282" s="119" t="s">
        <v>753</v>
      </c>
      <c r="B282" s="119" t="s">
        <v>397</v>
      </c>
      <c r="C282" s="119">
        <v>27.7</v>
      </c>
      <c r="D282" s="119">
        <v>27.85</v>
      </c>
      <c r="E282" s="119">
        <v>26.3</v>
      </c>
      <c r="F282" s="119">
        <v>26.6</v>
      </c>
      <c r="G282" s="119">
        <v>26.45</v>
      </c>
      <c r="H282" s="119">
        <v>26.6</v>
      </c>
      <c r="I282" s="119">
        <v>6121801</v>
      </c>
      <c r="J282" s="119">
        <v>165084942</v>
      </c>
      <c r="K282" s="121">
        <v>43125</v>
      </c>
      <c r="L282" s="119">
        <v>9617</v>
      </c>
      <c r="M282" s="119" t="s">
        <v>754</v>
      </c>
    </row>
    <row r="283" spans="1:13">
      <c r="A283" s="119" t="s">
        <v>755</v>
      </c>
      <c r="B283" s="119" t="s">
        <v>397</v>
      </c>
      <c r="C283" s="119">
        <v>280</v>
      </c>
      <c r="D283" s="119">
        <v>287</v>
      </c>
      <c r="E283" s="119">
        <v>279</v>
      </c>
      <c r="F283" s="119">
        <v>282.95</v>
      </c>
      <c r="G283" s="119">
        <v>283</v>
      </c>
      <c r="H283" s="119">
        <v>279.35000000000002</v>
      </c>
      <c r="I283" s="119">
        <v>4443</v>
      </c>
      <c r="J283" s="119">
        <v>1252325.6499999999</v>
      </c>
      <c r="K283" s="121">
        <v>43125</v>
      </c>
      <c r="L283" s="119">
        <v>356</v>
      </c>
      <c r="M283" s="119" t="s">
        <v>756</v>
      </c>
    </row>
    <row r="284" spans="1:13">
      <c r="A284" s="119" t="s">
        <v>2392</v>
      </c>
      <c r="B284" s="119" t="s">
        <v>397</v>
      </c>
      <c r="C284" s="119">
        <v>1704.5</v>
      </c>
      <c r="D284" s="119">
        <v>1755.65</v>
      </c>
      <c r="E284" s="119">
        <v>1704</v>
      </c>
      <c r="F284" s="119">
        <v>1732.55</v>
      </c>
      <c r="G284" s="119">
        <v>1723</v>
      </c>
      <c r="H284" s="119">
        <v>1739.3</v>
      </c>
      <c r="I284" s="119">
        <v>1258</v>
      </c>
      <c r="J284" s="119">
        <v>2185900.4500000002</v>
      </c>
      <c r="K284" s="121">
        <v>43125</v>
      </c>
      <c r="L284" s="119">
        <v>156</v>
      </c>
      <c r="M284" s="119" t="s">
        <v>2393</v>
      </c>
    </row>
    <row r="285" spans="1:13">
      <c r="A285" s="119" t="s">
        <v>757</v>
      </c>
      <c r="B285" s="119" t="s">
        <v>397</v>
      </c>
      <c r="C285" s="119">
        <v>189.4</v>
      </c>
      <c r="D285" s="119">
        <v>195</v>
      </c>
      <c r="E285" s="119">
        <v>185</v>
      </c>
      <c r="F285" s="119">
        <v>194.2</v>
      </c>
      <c r="G285" s="119">
        <v>194.25</v>
      </c>
      <c r="H285" s="119">
        <v>187.75</v>
      </c>
      <c r="I285" s="119">
        <v>463395</v>
      </c>
      <c r="J285" s="119">
        <v>88784912.299999997</v>
      </c>
      <c r="K285" s="121">
        <v>43125</v>
      </c>
      <c r="L285" s="119">
        <v>6384</v>
      </c>
      <c r="M285" s="119" t="s">
        <v>758</v>
      </c>
    </row>
    <row r="286" spans="1:13">
      <c r="A286" s="119" t="s">
        <v>759</v>
      </c>
      <c r="B286" s="119" t="s">
        <v>397</v>
      </c>
      <c r="C286" s="119">
        <v>28.6</v>
      </c>
      <c r="D286" s="119">
        <v>28.65</v>
      </c>
      <c r="E286" s="119">
        <v>27.75</v>
      </c>
      <c r="F286" s="119">
        <v>27.9</v>
      </c>
      <c r="G286" s="119">
        <v>27.85</v>
      </c>
      <c r="H286" s="119">
        <v>28.35</v>
      </c>
      <c r="I286" s="119">
        <v>483526</v>
      </c>
      <c r="J286" s="119">
        <v>13581875.25</v>
      </c>
      <c r="K286" s="121">
        <v>43125</v>
      </c>
      <c r="L286" s="119">
        <v>1614</v>
      </c>
      <c r="M286" s="119" t="s">
        <v>760</v>
      </c>
    </row>
    <row r="287" spans="1:13">
      <c r="A287" s="119" t="s">
        <v>761</v>
      </c>
      <c r="B287" s="119" t="s">
        <v>397</v>
      </c>
      <c r="C287" s="119">
        <v>783</v>
      </c>
      <c r="D287" s="119">
        <v>797.2</v>
      </c>
      <c r="E287" s="119">
        <v>783</v>
      </c>
      <c r="F287" s="119">
        <v>786.15</v>
      </c>
      <c r="G287" s="119">
        <v>783.8</v>
      </c>
      <c r="H287" s="119">
        <v>789.95</v>
      </c>
      <c r="I287" s="119">
        <v>14758</v>
      </c>
      <c r="J287" s="119">
        <v>11623484.550000001</v>
      </c>
      <c r="K287" s="121">
        <v>43125</v>
      </c>
      <c r="L287" s="119">
        <v>1305</v>
      </c>
      <c r="M287" s="119" t="s">
        <v>762</v>
      </c>
    </row>
    <row r="288" spans="1:13">
      <c r="A288" s="119" t="s">
        <v>763</v>
      </c>
      <c r="B288" s="119" t="s">
        <v>397</v>
      </c>
      <c r="C288" s="119">
        <v>25.95</v>
      </c>
      <c r="D288" s="119">
        <v>26.4</v>
      </c>
      <c r="E288" s="119">
        <v>25.2</v>
      </c>
      <c r="F288" s="119">
        <v>25.75</v>
      </c>
      <c r="G288" s="119">
        <v>25.6</v>
      </c>
      <c r="H288" s="119">
        <v>25.95</v>
      </c>
      <c r="I288" s="119">
        <v>17961</v>
      </c>
      <c r="J288" s="119">
        <v>465105.8</v>
      </c>
      <c r="K288" s="121">
        <v>43125</v>
      </c>
      <c r="L288" s="119">
        <v>196</v>
      </c>
      <c r="M288" s="119" t="s">
        <v>764</v>
      </c>
    </row>
    <row r="289" spans="1:13">
      <c r="A289" s="119" t="s">
        <v>234</v>
      </c>
      <c r="B289" s="119" t="s">
        <v>397</v>
      </c>
      <c r="C289" s="119">
        <v>575</v>
      </c>
      <c r="D289" s="119">
        <v>604</v>
      </c>
      <c r="E289" s="119">
        <v>571.25</v>
      </c>
      <c r="F289" s="119">
        <v>595.79999999999995</v>
      </c>
      <c r="G289" s="119">
        <v>594.4</v>
      </c>
      <c r="H289" s="119">
        <v>578.85</v>
      </c>
      <c r="I289" s="119">
        <v>6974220</v>
      </c>
      <c r="J289" s="119">
        <v>4137707652.8000002</v>
      </c>
      <c r="K289" s="121">
        <v>43125</v>
      </c>
      <c r="L289" s="119">
        <v>86802</v>
      </c>
      <c r="M289" s="119" t="s">
        <v>765</v>
      </c>
    </row>
    <row r="290" spans="1:13">
      <c r="A290" s="119" t="s">
        <v>766</v>
      </c>
      <c r="B290" s="119" t="s">
        <v>397</v>
      </c>
      <c r="C290" s="119">
        <v>461.05</v>
      </c>
      <c r="D290" s="119">
        <v>472.4</v>
      </c>
      <c r="E290" s="119">
        <v>458.2</v>
      </c>
      <c r="F290" s="119">
        <v>464.05</v>
      </c>
      <c r="G290" s="119">
        <v>468</v>
      </c>
      <c r="H290" s="119">
        <v>468</v>
      </c>
      <c r="I290" s="119">
        <v>860</v>
      </c>
      <c r="J290" s="119">
        <v>398497.75</v>
      </c>
      <c r="K290" s="121">
        <v>43125</v>
      </c>
      <c r="L290" s="119">
        <v>98</v>
      </c>
      <c r="M290" s="119" t="s">
        <v>767</v>
      </c>
    </row>
    <row r="291" spans="1:13">
      <c r="A291" s="119" t="s">
        <v>2772</v>
      </c>
      <c r="B291" s="119" t="s">
        <v>397</v>
      </c>
      <c r="C291" s="119">
        <v>1160</v>
      </c>
      <c r="D291" s="119">
        <v>1176.1500000000001</v>
      </c>
      <c r="E291" s="119">
        <v>1145</v>
      </c>
      <c r="F291" s="119">
        <v>1150.05</v>
      </c>
      <c r="G291" s="119">
        <v>1150</v>
      </c>
      <c r="H291" s="119">
        <v>1148.6500000000001</v>
      </c>
      <c r="I291" s="119">
        <v>11607</v>
      </c>
      <c r="J291" s="119">
        <v>13381017.1</v>
      </c>
      <c r="K291" s="121">
        <v>43125</v>
      </c>
      <c r="L291" s="119">
        <v>990</v>
      </c>
      <c r="M291" s="119" t="s">
        <v>2773</v>
      </c>
    </row>
    <row r="292" spans="1:13">
      <c r="A292" s="119" t="s">
        <v>2445</v>
      </c>
      <c r="B292" s="119" t="s">
        <v>397</v>
      </c>
      <c r="C292" s="119">
        <v>19.149999999999999</v>
      </c>
      <c r="D292" s="119">
        <v>21</v>
      </c>
      <c r="E292" s="119">
        <v>19</v>
      </c>
      <c r="F292" s="119">
        <v>19.2</v>
      </c>
      <c r="G292" s="119">
        <v>19.2</v>
      </c>
      <c r="H292" s="119">
        <v>19.399999999999999</v>
      </c>
      <c r="I292" s="119">
        <v>378996</v>
      </c>
      <c r="J292" s="119">
        <v>7453905.75</v>
      </c>
      <c r="K292" s="121">
        <v>43125</v>
      </c>
      <c r="L292" s="119">
        <v>1562</v>
      </c>
      <c r="M292" s="119" t="s">
        <v>2446</v>
      </c>
    </row>
    <row r="293" spans="1:13">
      <c r="A293" s="119" t="s">
        <v>768</v>
      </c>
      <c r="B293" s="119" t="s">
        <v>397</v>
      </c>
      <c r="C293" s="119">
        <v>555.65</v>
      </c>
      <c r="D293" s="119">
        <v>572.95000000000005</v>
      </c>
      <c r="E293" s="119">
        <v>555</v>
      </c>
      <c r="F293" s="119">
        <v>559.95000000000005</v>
      </c>
      <c r="G293" s="119">
        <v>559</v>
      </c>
      <c r="H293" s="119">
        <v>561.54999999999995</v>
      </c>
      <c r="I293" s="119">
        <v>899</v>
      </c>
      <c r="J293" s="119">
        <v>504741.3</v>
      </c>
      <c r="K293" s="121">
        <v>43125</v>
      </c>
      <c r="L293" s="119">
        <v>107</v>
      </c>
      <c r="M293" s="119" t="s">
        <v>769</v>
      </c>
    </row>
    <row r="294" spans="1:13">
      <c r="A294" s="119" t="s">
        <v>61</v>
      </c>
      <c r="B294" s="119" t="s">
        <v>397</v>
      </c>
      <c r="C294" s="119">
        <v>72.349999999999994</v>
      </c>
      <c r="D294" s="119">
        <v>73.95</v>
      </c>
      <c r="E294" s="119">
        <v>71.5</v>
      </c>
      <c r="F294" s="119">
        <v>73.55</v>
      </c>
      <c r="G294" s="119">
        <v>73.75</v>
      </c>
      <c r="H294" s="119">
        <v>71.400000000000006</v>
      </c>
      <c r="I294" s="119">
        <v>13219345</v>
      </c>
      <c r="J294" s="119">
        <v>963661372.95000005</v>
      </c>
      <c r="K294" s="121">
        <v>43125</v>
      </c>
      <c r="L294" s="119">
        <v>29635</v>
      </c>
      <c r="M294" s="119" t="s">
        <v>770</v>
      </c>
    </row>
    <row r="295" spans="1:13">
      <c r="A295" s="119" t="s">
        <v>62</v>
      </c>
      <c r="B295" s="119" t="s">
        <v>397</v>
      </c>
      <c r="C295" s="119">
        <v>1100</v>
      </c>
      <c r="D295" s="119">
        <v>1126</v>
      </c>
      <c r="E295" s="119">
        <v>1095.0999999999999</v>
      </c>
      <c r="F295" s="119">
        <v>1120.3</v>
      </c>
      <c r="G295" s="119">
        <v>1125</v>
      </c>
      <c r="H295" s="119">
        <v>1102.9000000000001</v>
      </c>
      <c r="I295" s="119">
        <v>2015896</v>
      </c>
      <c r="J295" s="119">
        <v>2256064862.8499999</v>
      </c>
      <c r="K295" s="121">
        <v>43125</v>
      </c>
      <c r="L295" s="119">
        <v>41950</v>
      </c>
      <c r="M295" s="119" t="s">
        <v>771</v>
      </c>
    </row>
    <row r="296" spans="1:13">
      <c r="A296" s="119" t="s">
        <v>2738</v>
      </c>
      <c r="B296" s="119" t="s">
        <v>397</v>
      </c>
      <c r="C296" s="119">
        <v>3765.15</v>
      </c>
      <c r="D296" s="119">
        <v>3850</v>
      </c>
      <c r="E296" s="119">
        <v>3710</v>
      </c>
      <c r="F296" s="119">
        <v>3813.65</v>
      </c>
      <c r="G296" s="119">
        <v>3818</v>
      </c>
      <c r="H296" s="119">
        <v>3758.1</v>
      </c>
      <c r="I296" s="119">
        <v>23319</v>
      </c>
      <c r="J296" s="119">
        <v>88492360.150000006</v>
      </c>
      <c r="K296" s="121">
        <v>43125</v>
      </c>
      <c r="L296" s="119">
        <v>2864</v>
      </c>
      <c r="M296" s="119" t="s">
        <v>2742</v>
      </c>
    </row>
    <row r="297" spans="1:13">
      <c r="A297" s="119" t="s">
        <v>63</v>
      </c>
      <c r="B297" s="119" t="s">
        <v>397</v>
      </c>
      <c r="C297" s="119">
        <v>256.95</v>
      </c>
      <c r="D297" s="119">
        <v>261.5</v>
      </c>
      <c r="E297" s="119">
        <v>252.55</v>
      </c>
      <c r="F297" s="119">
        <v>253.6</v>
      </c>
      <c r="G297" s="119">
        <v>254</v>
      </c>
      <c r="H297" s="119">
        <v>258.95</v>
      </c>
      <c r="I297" s="119">
        <v>5921504</v>
      </c>
      <c r="J297" s="119">
        <v>1518709279.6500001</v>
      </c>
      <c r="K297" s="121">
        <v>43125</v>
      </c>
      <c r="L297" s="119">
        <v>35017</v>
      </c>
      <c r="M297" s="119" t="s">
        <v>772</v>
      </c>
    </row>
    <row r="298" spans="1:13">
      <c r="A298" s="119" t="s">
        <v>773</v>
      </c>
      <c r="B298" s="119" t="s">
        <v>397</v>
      </c>
      <c r="C298" s="119">
        <v>134.1</v>
      </c>
      <c r="D298" s="119">
        <v>135.9</v>
      </c>
      <c r="E298" s="119">
        <v>130.25</v>
      </c>
      <c r="F298" s="119">
        <v>131.4</v>
      </c>
      <c r="G298" s="119">
        <v>131.1</v>
      </c>
      <c r="H298" s="119">
        <v>135.1</v>
      </c>
      <c r="I298" s="119">
        <v>145254</v>
      </c>
      <c r="J298" s="119">
        <v>19373846.449999999</v>
      </c>
      <c r="K298" s="121">
        <v>43125</v>
      </c>
      <c r="L298" s="119">
        <v>3325</v>
      </c>
      <c r="M298" s="119" t="s">
        <v>774</v>
      </c>
    </row>
    <row r="299" spans="1:13">
      <c r="A299" s="119" t="s">
        <v>2464</v>
      </c>
      <c r="B299" s="119" t="s">
        <v>397</v>
      </c>
      <c r="C299" s="119">
        <v>1150</v>
      </c>
      <c r="D299" s="119">
        <v>1174.3499999999999</v>
      </c>
      <c r="E299" s="119">
        <v>1140.2</v>
      </c>
      <c r="F299" s="119">
        <v>1159.3</v>
      </c>
      <c r="G299" s="119">
        <v>1166</v>
      </c>
      <c r="H299" s="119">
        <v>1142.1500000000001</v>
      </c>
      <c r="I299" s="119">
        <v>553178</v>
      </c>
      <c r="J299" s="119">
        <v>643015758.64999998</v>
      </c>
      <c r="K299" s="121">
        <v>43125</v>
      </c>
      <c r="L299" s="119">
        <v>20297</v>
      </c>
      <c r="M299" s="119" t="s">
        <v>2465</v>
      </c>
    </row>
    <row r="300" spans="1:13">
      <c r="A300" s="119" t="s">
        <v>2994</v>
      </c>
      <c r="B300" s="119" t="s">
        <v>397</v>
      </c>
      <c r="C300" s="119">
        <v>9.65</v>
      </c>
      <c r="D300" s="119">
        <v>9.85</v>
      </c>
      <c r="E300" s="119">
        <v>9.5</v>
      </c>
      <c r="F300" s="119">
        <v>9.5</v>
      </c>
      <c r="G300" s="119">
        <v>9.5</v>
      </c>
      <c r="H300" s="119">
        <v>9.9499999999999993</v>
      </c>
      <c r="I300" s="119">
        <v>424913</v>
      </c>
      <c r="J300" s="119">
        <v>4106903.05</v>
      </c>
      <c r="K300" s="121">
        <v>43125</v>
      </c>
      <c r="L300" s="119">
        <v>290</v>
      </c>
      <c r="M300" s="119" t="s">
        <v>2995</v>
      </c>
    </row>
    <row r="301" spans="1:13">
      <c r="A301" s="119" t="s">
        <v>2524</v>
      </c>
      <c r="B301" s="119" t="s">
        <v>397</v>
      </c>
      <c r="C301" s="119">
        <v>447.15</v>
      </c>
      <c r="D301" s="119">
        <v>448</v>
      </c>
      <c r="E301" s="119">
        <v>442.1</v>
      </c>
      <c r="F301" s="119">
        <v>444.35</v>
      </c>
      <c r="G301" s="119">
        <v>443.8</v>
      </c>
      <c r="H301" s="119">
        <v>447.1</v>
      </c>
      <c r="I301" s="119">
        <v>7755</v>
      </c>
      <c r="J301" s="119">
        <v>3452439.6</v>
      </c>
      <c r="K301" s="121">
        <v>43125</v>
      </c>
      <c r="L301" s="119">
        <v>256</v>
      </c>
      <c r="M301" s="119" t="s">
        <v>2726</v>
      </c>
    </row>
    <row r="302" spans="1:13">
      <c r="A302" s="119" t="s">
        <v>775</v>
      </c>
      <c r="B302" s="119" t="s">
        <v>397</v>
      </c>
      <c r="C302" s="119">
        <v>133</v>
      </c>
      <c r="D302" s="119">
        <v>135</v>
      </c>
      <c r="E302" s="119">
        <v>129.80000000000001</v>
      </c>
      <c r="F302" s="119">
        <v>131.05000000000001</v>
      </c>
      <c r="G302" s="119">
        <v>130.6</v>
      </c>
      <c r="H302" s="119">
        <v>130.85</v>
      </c>
      <c r="I302" s="119">
        <v>374403</v>
      </c>
      <c r="J302" s="119">
        <v>49429667</v>
      </c>
      <c r="K302" s="121">
        <v>43125</v>
      </c>
      <c r="L302" s="119">
        <v>4526</v>
      </c>
      <c r="M302" s="119" t="s">
        <v>776</v>
      </c>
    </row>
    <row r="303" spans="1:13">
      <c r="A303" s="119" t="s">
        <v>2886</v>
      </c>
      <c r="B303" s="119" t="s">
        <v>397</v>
      </c>
      <c r="C303" s="119">
        <v>168</v>
      </c>
      <c r="D303" s="119">
        <v>171.4</v>
      </c>
      <c r="E303" s="119">
        <v>163.05000000000001</v>
      </c>
      <c r="F303" s="119">
        <v>165.65</v>
      </c>
      <c r="G303" s="119">
        <v>165</v>
      </c>
      <c r="H303" s="119">
        <v>168.5</v>
      </c>
      <c r="I303" s="119">
        <v>28331</v>
      </c>
      <c r="J303" s="119">
        <v>4720946.05</v>
      </c>
      <c r="K303" s="121">
        <v>43125</v>
      </c>
      <c r="L303" s="119">
        <v>469</v>
      </c>
      <c r="M303" s="119" t="s">
        <v>2887</v>
      </c>
    </row>
    <row r="304" spans="1:13">
      <c r="A304" s="119" t="s">
        <v>777</v>
      </c>
      <c r="B304" s="119" t="s">
        <v>397</v>
      </c>
      <c r="C304" s="119">
        <v>32.1</v>
      </c>
      <c r="D304" s="119">
        <v>32.6</v>
      </c>
      <c r="E304" s="119">
        <v>31.7</v>
      </c>
      <c r="F304" s="119">
        <v>32.15</v>
      </c>
      <c r="G304" s="119">
        <v>31.9</v>
      </c>
      <c r="H304" s="119">
        <v>32.5</v>
      </c>
      <c r="I304" s="119">
        <v>132104</v>
      </c>
      <c r="J304" s="119">
        <v>4275424.2</v>
      </c>
      <c r="K304" s="121">
        <v>43125</v>
      </c>
      <c r="L304" s="119">
        <v>216</v>
      </c>
      <c r="M304" s="119" t="s">
        <v>778</v>
      </c>
    </row>
    <row r="305" spans="1:13">
      <c r="A305" s="119" t="s">
        <v>779</v>
      </c>
      <c r="B305" s="119" t="s">
        <v>397</v>
      </c>
      <c r="C305" s="119">
        <v>743.05</v>
      </c>
      <c r="D305" s="119">
        <v>753.4</v>
      </c>
      <c r="E305" s="119">
        <v>725.75</v>
      </c>
      <c r="F305" s="119">
        <v>728.65</v>
      </c>
      <c r="G305" s="119">
        <v>727.4</v>
      </c>
      <c r="H305" s="119">
        <v>743.05</v>
      </c>
      <c r="I305" s="119">
        <v>191369</v>
      </c>
      <c r="J305" s="119">
        <v>141294989.55000001</v>
      </c>
      <c r="K305" s="121">
        <v>43125</v>
      </c>
      <c r="L305" s="119">
        <v>6154</v>
      </c>
      <c r="M305" s="119" t="s">
        <v>780</v>
      </c>
    </row>
    <row r="306" spans="1:13">
      <c r="A306" s="119" t="s">
        <v>64</v>
      </c>
      <c r="B306" s="119" t="s">
        <v>397</v>
      </c>
      <c r="C306" s="119">
        <v>2554</v>
      </c>
      <c r="D306" s="119">
        <v>2597.1</v>
      </c>
      <c r="E306" s="119">
        <v>2453.1999999999998</v>
      </c>
      <c r="F306" s="119">
        <v>2507.75</v>
      </c>
      <c r="G306" s="119">
        <v>2501.0500000000002</v>
      </c>
      <c r="H306" s="119">
        <v>2559.4</v>
      </c>
      <c r="I306" s="119">
        <v>2652030</v>
      </c>
      <c r="J306" s="119">
        <v>6680352004.8500004</v>
      </c>
      <c r="K306" s="121">
        <v>43125</v>
      </c>
      <c r="L306" s="119">
        <v>110207</v>
      </c>
      <c r="M306" s="119" t="s">
        <v>781</v>
      </c>
    </row>
    <row r="307" spans="1:13">
      <c r="A307" s="119" t="s">
        <v>2508</v>
      </c>
      <c r="B307" s="119" t="s">
        <v>397</v>
      </c>
      <c r="C307" s="119">
        <v>45</v>
      </c>
      <c r="D307" s="119">
        <v>49.8</v>
      </c>
      <c r="E307" s="119">
        <v>44.6</v>
      </c>
      <c r="F307" s="119">
        <v>48.75</v>
      </c>
      <c r="G307" s="119">
        <v>48.95</v>
      </c>
      <c r="H307" s="119">
        <v>45.75</v>
      </c>
      <c r="I307" s="119">
        <v>38183</v>
      </c>
      <c r="J307" s="119">
        <v>1858414.65</v>
      </c>
      <c r="K307" s="121">
        <v>43125</v>
      </c>
      <c r="L307" s="119">
        <v>385</v>
      </c>
      <c r="M307" s="119" t="s">
        <v>2509</v>
      </c>
    </row>
    <row r="308" spans="1:13">
      <c r="A308" s="119" t="s">
        <v>2367</v>
      </c>
      <c r="B308" s="119" t="s">
        <v>397</v>
      </c>
      <c r="C308" s="119">
        <v>45.45</v>
      </c>
      <c r="D308" s="119">
        <v>47.45</v>
      </c>
      <c r="E308" s="119">
        <v>45</v>
      </c>
      <c r="F308" s="119">
        <v>45.4</v>
      </c>
      <c r="G308" s="119">
        <v>45.25</v>
      </c>
      <c r="H308" s="119">
        <v>46.6</v>
      </c>
      <c r="I308" s="119">
        <v>124404</v>
      </c>
      <c r="J308" s="119">
        <v>5686807.4500000002</v>
      </c>
      <c r="K308" s="121">
        <v>43125</v>
      </c>
      <c r="L308" s="119">
        <v>673</v>
      </c>
      <c r="M308" s="119" t="s">
        <v>2368</v>
      </c>
    </row>
    <row r="309" spans="1:13">
      <c r="A309" s="119" t="s">
        <v>782</v>
      </c>
      <c r="B309" s="119" t="s">
        <v>397</v>
      </c>
      <c r="C309" s="119">
        <v>40</v>
      </c>
      <c r="D309" s="119">
        <v>43.75</v>
      </c>
      <c r="E309" s="119">
        <v>39.75</v>
      </c>
      <c r="F309" s="119">
        <v>43.1</v>
      </c>
      <c r="G309" s="119">
        <v>42.9</v>
      </c>
      <c r="H309" s="119">
        <v>39.950000000000003</v>
      </c>
      <c r="I309" s="119">
        <v>2851117</v>
      </c>
      <c r="J309" s="119">
        <v>120151381.75</v>
      </c>
      <c r="K309" s="121">
        <v>43125</v>
      </c>
      <c r="L309" s="119">
        <v>10909</v>
      </c>
      <c r="M309" s="119" t="s">
        <v>2623</v>
      </c>
    </row>
    <row r="310" spans="1:13">
      <c r="A310" s="119" t="s">
        <v>783</v>
      </c>
      <c r="B310" s="119" t="s">
        <v>397</v>
      </c>
      <c r="C310" s="119">
        <v>1926</v>
      </c>
      <c r="D310" s="119">
        <v>1969.9</v>
      </c>
      <c r="E310" s="119">
        <v>1914.6</v>
      </c>
      <c r="F310" s="119">
        <v>1935.9</v>
      </c>
      <c r="G310" s="119">
        <v>1918</v>
      </c>
      <c r="H310" s="119">
        <v>1929.05</v>
      </c>
      <c r="I310" s="119">
        <v>4739</v>
      </c>
      <c r="J310" s="119">
        <v>9100301.8499999996</v>
      </c>
      <c r="K310" s="121">
        <v>43125</v>
      </c>
      <c r="L310" s="119">
        <v>1525</v>
      </c>
      <c r="M310" s="119" t="s">
        <v>784</v>
      </c>
    </row>
    <row r="311" spans="1:13">
      <c r="A311" s="119" t="s">
        <v>2888</v>
      </c>
      <c r="B311" s="119" t="s">
        <v>397</v>
      </c>
      <c r="C311" s="119">
        <v>5.55</v>
      </c>
      <c r="D311" s="119">
        <v>5.6</v>
      </c>
      <c r="E311" s="119">
        <v>5.4</v>
      </c>
      <c r="F311" s="119">
        <v>5.4</v>
      </c>
      <c r="G311" s="119">
        <v>5.4</v>
      </c>
      <c r="H311" s="119">
        <v>5.6</v>
      </c>
      <c r="I311" s="119">
        <v>38492</v>
      </c>
      <c r="J311" s="119">
        <v>210190.1</v>
      </c>
      <c r="K311" s="121">
        <v>43125</v>
      </c>
      <c r="L311" s="119">
        <v>76</v>
      </c>
      <c r="M311" s="119" t="s">
        <v>2889</v>
      </c>
    </row>
    <row r="312" spans="1:13">
      <c r="A312" s="119" t="s">
        <v>2729</v>
      </c>
      <c r="B312" s="119" t="s">
        <v>397</v>
      </c>
      <c r="C312" s="119">
        <v>334.9</v>
      </c>
      <c r="D312" s="119">
        <v>349.95</v>
      </c>
      <c r="E312" s="119">
        <v>331.4</v>
      </c>
      <c r="F312" s="119">
        <v>334.5</v>
      </c>
      <c r="G312" s="119">
        <v>334.5</v>
      </c>
      <c r="H312" s="119">
        <v>347.75</v>
      </c>
      <c r="I312" s="119">
        <v>1486</v>
      </c>
      <c r="J312" s="119">
        <v>497932.65</v>
      </c>
      <c r="K312" s="121">
        <v>43125</v>
      </c>
      <c r="L312" s="119">
        <v>95</v>
      </c>
      <c r="M312" s="119" t="s">
        <v>2730</v>
      </c>
    </row>
    <row r="313" spans="1:13">
      <c r="A313" s="119" t="s">
        <v>785</v>
      </c>
      <c r="B313" s="119" t="s">
        <v>397</v>
      </c>
      <c r="C313" s="119">
        <v>1590</v>
      </c>
      <c r="D313" s="119">
        <v>1600</v>
      </c>
      <c r="E313" s="119">
        <v>1585.1</v>
      </c>
      <c r="F313" s="119">
        <v>1589.75</v>
      </c>
      <c r="G313" s="119">
        <v>1590</v>
      </c>
      <c r="H313" s="119">
        <v>1583</v>
      </c>
      <c r="I313" s="119">
        <v>51409</v>
      </c>
      <c r="J313" s="119">
        <v>81895053.700000003</v>
      </c>
      <c r="K313" s="121">
        <v>43125</v>
      </c>
      <c r="L313" s="119">
        <v>5242</v>
      </c>
      <c r="M313" s="119" t="s">
        <v>786</v>
      </c>
    </row>
    <row r="314" spans="1:13">
      <c r="A314" s="119" t="s">
        <v>787</v>
      </c>
      <c r="B314" s="119" t="s">
        <v>397</v>
      </c>
      <c r="C314" s="119">
        <v>287</v>
      </c>
      <c r="D314" s="119">
        <v>295</v>
      </c>
      <c r="E314" s="119">
        <v>283.5</v>
      </c>
      <c r="F314" s="119">
        <v>291</v>
      </c>
      <c r="G314" s="119">
        <v>292</v>
      </c>
      <c r="H314" s="119">
        <v>288.55</v>
      </c>
      <c r="I314" s="119">
        <v>1709992</v>
      </c>
      <c r="J314" s="119">
        <v>496047259.44999999</v>
      </c>
      <c r="K314" s="121">
        <v>43125</v>
      </c>
      <c r="L314" s="119">
        <v>24988</v>
      </c>
      <c r="M314" s="119" t="s">
        <v>788</v>
      </c>
    </row>
    <row r="315" spans="1:13">
      <c r="A315" s="119" t="s">
        <v>65</v>
      </c>
      <c r="B315" s="119" t="s">
        <v>397</v>
      </c>
      <c r="C315" s="119">
        <v>26500</v>
      </c>
      <c r="D315" s="119">
        <v>26730</v>
      </c>
      <c r="E315" s="119">
        <v>26208.05</v>
      </c>
      <c r="F315" s="119">
        <v>26519.4</v>
      </c>
      <c r="G315" s="119">
        <v>26566.05</v>
      </c>
      <c r="H315" s="119">
        <v>26404.05</v>
      </c>
      <c r="I315" s="119">
        <v>175472</v>
      </c>
      <c r="J315" s="119">
        <v>4650162580.75</v>
      </c>
      <c r="K315" s="121">
        <v>43125</v>
      </c>
      <c r="L315" s="119">
        <v>37724</v>
      </c>
      <c r="M315" s="119" t="s">
        <v>789</v>
      </c>
    </row>
    <row r="316" spans="1:13">
      <c r="A316" s="119" t="s">
        <v>790</v>
      </c>
      <c r="B316" s="119" t="s">
        <v>397</v>
      </c>
      <c r="C316" s="119">
        <v>344</v>
      </c>
      <c r="D316" s="119">
        <v>350.55</v>
      </c>
      <c r="E316" s="119">
        <v>340.1</v>
      </c>
      <c r="F316" s="119">
        <v>342.05</v>
      </c>
      <c r="G316" s="119">
        <v>342.45</v>
      </c>
      <c r="H316" s="119">
        <v>344.55</v>
      </c>
      <c r="I316" s="119">
        <v>270072</v>
      </c>
      <c r="J316" s="119">
        <v>92820293.25</v>
      </c>
      <c r="K316" s="121">
        <v>43125</v>
      </c>
      <c r="L316" s="119">
        <v>3440</v>
      </c>
      <c r="M316" s="119" t="s">
        <v>791</v>
      </c>
    </row>
    <row r="317" spans="1:13">
      <c r="A317" s="119" t="s">
        <v>2822</v>
      </c>
      <c r="B317" s="119" t="s">
        <v>397</v>
      </c>
      <c r="C317" s="119">
        <v>554</v>
      </c>
      <c r="D317" s="119">
        <v>580</v>
      </c>
      <c r="E317" s="119">
        <v>554</v>
      </c>
      <c r="F317" s="119">
        <v>566.1</v>
      </c>
      <c r="G317" s="119">
        <v>564</v>
      </c>
      <c r="H317" s="119">
        <v>547.04999999999995</v>
      </c>
      <c r="I317" s="119">
        <v>19517</v>
      </c>
      <c r="J317" s="119">
        <v>11048483.300000001</v>
      </c>
      <c r="K317" s="121">
        <v>43125</v>
      </c>
      <c r="L317" s="119">
        <v>977</v>
      </c>
      <c r="M317" s="119" t="s">
        <v>2823</v>
      </c>
    </row>
    <row r="318" spans="1:13">
      <c r="A318" s="119" t="s">
        <v>792</v>
      </c>
      <c r="B318" s="119" t="s">
        <v>397</v>
      </c>
      <c r="C318" s="119">
        <v>199</v>
      </c>
      <c r="D318" s="119">
        <v>202.55</v>
      </c>
      <c r="E318" s="119">
        <v>196.25</v>
      </c>
      <c r="F318" s="119">
        <v>197.15</v>
      </c>
      <c r="G318" s="119">
        <v>197</v>
      </c>
      <c r="H318" s="119">
        <v>197.55</v>
      </c>
      <c r="I318" s="119">
        <v>169734</v>
      </c>
      <c r="J318" s="119">
        <v>33623343.25</v>
      </c>
      <c r="K318" s="121">
        <v>43125</v>
      </c>
      <c r="L318" s="119">
        <v>2353</v>
      </c>
      <c r="M318" s="119" t="s">
        <v>793</v>
      </c>
    </row>
    <row r="319" spans="1:13">
      <c r="A319" s="119" t="s">
        <v>2505</v>
      </c>
      <c r="B319" s="119" t="s">
        <v>397</v>
      </c>
      <c r="C319" s="119">
        <v>515.6</v>
      </c>
      <c r="D319" s="119">
        <v>524.95000000000005</v>
      </c>
      <c r="E319" s="119">
        <v>510.3</v>
      </c>
      <c r="F319" s="119">
        <v>514.35</v>
      </c>
      <c r="G319" s="119">
        <v>512</v>
      </c>
      <c r="H319" s="119">
        <v>515.6</v>
      </c>
      <c r="I319" s="119">
        <v>696</v>
      </c>
      <c r="J319" s="119">
        <v>358543.65</v>
      </c>
      <c r="K319" s="121">
        <v>43125</v>
      </c>
      <c r="L319" s="119">
        <v>49</v>
      </c>
      <c r="M319" s="119" t="s">
        <v>2506</v>
      </c>
    </row>
    <row r="320" spans="1:13">
      <c r="A320" s="119" t="s">
        <v>794</v>
      </c>
      <c r="B320" s="119" t="s">
        <v>397</v>
      </c>
      <c r="C320" s="119">
        <v>60.75</v>
      </c>
      <c r="D320" s="119">
        <v>62.55</v>
      </c>
      <c r="E320" s="119">
        <v>60.15</v>
      </c>
      <c r="F320" s="119">
        <v>60.6</v>
      </c>
      <c r="G320" s="119">
        <v>60.2</v>
      </c>
      <c r="H320" s="119">
        <v>60.6</v>
      </c>
      <c r="I320" s="119">
        <v>585305</v>
      </c>
      <c r="J320" s="119">
        <v>35760185.350000001</v>
      </c>
      <c r="K320" s="121">
        <v>43125</v>
      </c>
      <c r="L320" s="119">
        <v>3273</v>
      </c>
      <c r="M320" s="119" t="s">
        <v>795</v>
      </c>
    </row>
    <row r="321" spans="1:13">
      <c r="A321" s="119" t="s">
        <v>796</v>
      </c>
      <c r="B321" s="119" t="s">
        <v>397</v>
      </c>
      <c r="C321" s="119">
        <v>95.4</v>
      </c>
      <c r="D321" s="119">
        <v>95.6</v>
      </c>
      <c r="E321" s="119">
        <v>92.15</v>
      </c>
      <c r="F321" s="119">
        <v>93.6</v>
      </c>
      <c r="G321" s="119">
        <v>94.7</v>
      </c>
      <c r="H321" s="119">
        <v>95.7</v>
      </c>
      <c r="I321" s="119">
        <v>405353</v>
      </c>
      <c r="J321" s="119">
        <v>38180343.549999997</v>
      </c>
      <c r="K321" s="121">
        <v>43125</v>
      </c>
      <c r="L321" s="119">
        <v>3382</v>
      </c>
      <c r="M321" s="119" t="s">
        <v>797</v>
      </c>
    </row>
    <row r="322" spans="1:13">
      <c r="A322" s="119" t="s">
        <v>798</v>
      </c>
      <c r="B322" s="119" t="s">
        <v>397</v>
      </c>
      <c r="C322" s="119">
        <v>34.6</v>
      </c>
      <c r="D322" s="119">
        <v>35.950000000000003</v>
      </c>
      <c r="E322" s="119">
        <v>34.6</v>
      </c>
      <c r="F322" s="119">
        <v>35</v>
      </c>
      <c r="G322" s="119">
        <v>35.049999999999997</v>
      </c>
      <c r="H322" s="119">
        <v>34.25</v>
      </c>
      <c r="I322" s="119">
        <v>368617</v>
      </c>
      <c r="J322" s="119">
        <v>12898014.050000001</v>
      </c>
      <c r="K322" s="121">
        <v>43125</v>
      </c>
      <c r="L322" s="119">
        <v>962</v>
      </c>
      <c r="M322" s="119" t="s">
        <v>799</v>
      </c>
    </row>
    <row r="323" spans="1:13">
      <c r="A323" s="119" t="s">
        <v>2679</v>
      </c>
      <c r="B323" s="119" t="s">
        <v>397</v>
      </c>
      <c r="C323" s="119">
        <v>160.6</v>
      </c>
      <c r="D323" s="119">
        <v>160.94999999999999</v>
      </c>
      <c r="E323" s="119">
        <v>155</v>
      </c>
      <c r="F323" s="119">
        <v>157.15</v>
      </c>
      <c r="G323" s="119">
        <v>155.5</v>
      </c>
      <c r="H323" s="119">
        <v>159.6</v>
      </c>
      <c r="I323" s="119">
        <v>6798</v>
      </c>
      <c r="J323" s="119">
        <v>1071830.1499999999</v>
      </c>
      <c r="K323" s="121">
        <v>43125</v>
      </c>
      <c r="L323" s="119">
        <v>177</v>
      </c>
      <c r="M323" s="119" t="s">
        <v>2680</v>
      </c>
    </row>
    <row r="324" spans="1:13">
      <c r="A324" s="119" t="s">
        <v>800</v>
      </c>
      <c r="B324" s="119" t="s">
        <v>397</v>
      </c>
      <c r="C324" s="119">
        <v>311</v>
      </c>
      <c r="D324" s="119">
        <v>311</v>
      </c>
      <c r="E324" s="119">
        <v>298.75</v>
      </c>
      <c r="F324" s="119">
        <v>301.85000000000002</v>
      </c>
      <c r="G324" s="119">
        <v>300.7</v>
      </c>
      <c r="H324" s="119">
        <v>299.8</v>
      </c>
      <c r="I324" s="119">
        <v>16601</v>
      </c>
      <c r="J324" s="119">
        <v>4992142.2</v>
      </c>
      <c r="K324" s="121">
        <v>43125</v>
      </c>
      <c r="L324" s="119">
        <v>494</v>
      </c>
      <c r="M324" s="119" t="s">
        <v>801</v>
      </c>
    </row>
    <row r="325" spans="1:13">
      <c r="A325" s="119" t="s">
        <v>802</v>
      </c>
      <c r="B325" s="119" t="s">
        <v>397</v>
      </c>
      <c r="C325" s="119">
        <v>51</v>
      </c>
      <c r="D325" s="119">
        <v>51</v>
      </c>
      <c r="E325" s="119">
        <v>49.55</v>
      </c>
      <c r="F325" s="119">
        <v>49.7</v>
      </c>
      <c r="G325" s="119">
        <v>49.7</v>
      </c>
      <c r="H325" s="119">
        <v>50.3</v>
      </c>
      <c r="I325" s="119">
        <v>32493</v>
      </c>
      <c r="J325" s="119">
        <v>1625555.6</v>
      </c>
      <c r="K325" s="121">
        <v>43125</v>
      </c>
      <c r="L325" s="119">
        <v>203</v>
      </c>
      <c r="M325" s="119" t="s">
        <v>803</v>
      </c>
    </row>
    <row r="326" spans="1:13">
      <c r="A326" s="119" t="s">
        <v>2525</v>
      </c>
      <c r="B326" s="119" t="s">
        <v>397</v>
      </c>
      <c r="C326" s="119">
        <v>347.2</v>
      </c>
      <c r="D326" s="119">
        <v>352.05</v>
      </c>
      <c r="E326" s="119">
        <v>335.55</v>
      </c>
      <c r="F326" s="119">
        <v>338.8</v>
      </c>
      <c r="G326" s="119">
        <v>336.05</v>
      </c>
      <c r="H326" s="119">
        <v>344.25</v>
      </c>
      <c r="I326" s="119">
        <v>54076</v>
      </c>
      <c r="J326" s="119">
        <v>18536141.949999999</v>
      </c>
      <c r="K326" s="121">
        <v>43125</v>
      </c>
      <c r="L326" s="119">
        <v>1300</v>
      </c>
      <c r="M326" s="119" t="s">
        <v>2526</v>
      </c>
    </row>
    <row r="327" spans="1:13">
      <c r="A327" s="119" t="s">
        <v>197</v>
      </c>
      <c r="B327" s="119" t="s">
        <v>397</v>
      </c>
      <c r="C327" s="119">
        <v>1225</v>
      </c>
      <c r="D327" s="119">
        <v>1238</v>
      </c>
      <c r="E327" s="119">
        <v>1173.8</v>
      </c>
      <c r="F327" s="119">
        <v>1202.45</v>
      </c>
      <c r="G327" s="119">
        <v>1219</v>
      </c>
      <c r="H327" s="119">
        <v>1225.5999999999999</v>
      </c>
      <c r="I327" s="119">
        <v>85270</v>
      </c>
      <c r="J327" s="119">
        <v>103642488.95</v>
      </c>
      <c r="K327" s="121">
        <v>43125</v>
      </c>
      <c r="L327" s="119">
        <v>9450</v>
      </c>
      <c r="M327" s="119" t="s">
        <v>804</v>
      </c>
    </row>
    <row r="328" spans="1:13">
      <c r="A328" s="119" t="s">
        <v>2890</v>
      </c>
      <c r="B328" s="119" t="s">
        <v>397</v>
      </c>
      <c r="C328" s="119">
        <v>22</v>
      </c>
      <c r="D328" s="119">
        <v>22.1</v>
      </c>
      <c r="E328" s="119">
        <v>21</v>
      </c>
      <c r="F328" s="119">
        <v>21.15</v>
      </c>
      <c r="G328" s="119">
        <v>21.15</v>
      </c>
      <c r="H328" s="119">
        <v>21.95</v>
      </c>
      <c r="I328" s="119">
        <v>169030</v>
      </c>
      <c r="J328" s="119">
        <v>3649717.3</v>
      </c>
      <c r="K328" s="121">
        <v>43125</v>
      </c>
      <c r="L328" s="119">
        <v>692</v>
      </c>
      <c r="M328" s="119" t="s">
        <v>2891</v>
      </c>
    </row>
    <row r="329" spans="1:13">
      <c r="A329" s="119" t="s">
        <v>2681</v>
      </c>
      <c r="B329" s="119" t="s">
        <v>397</v>
      </c>
      <c r="C329" s="119">
        <v>224.7</v>
      </c>
      <c r="D329" s="119">
        <v>232</v>
      </c>
      <c r="E329" s="119">
        <v>223.4</v>
      </c>
      <c r="F329" s="119">
        <v>226.15</v>
      </c>
      <c r="G329" s="119">
        <v>226</v>
      </c>
      <c r="H329" s="119">
        <v>224.7</v>
      </c>
      <c r="I329" s="119">
        <v>37238</v>
      </c>
      <c r="J329" s="119">
        <v>8444410.0500000007</v>
      </c>
      <c r="K329" s="121">
        <v>43125</v>
      </c>
      <c r="L329" s="119">
        <v>580</v>
      </c>
      <c r="M329" s="119" t="s">
        <v>2682</v>
      </c>
    </row>
    <row r="330" spans="1:13">
      <c r="A330" s="119" t="s">
        <v>805</v>
      </c>
      <c r="B330" s="119" t="s">
        <v>397</v>
      </c>
      <c r="C330" s="119">
        <v>215.5</v>
      </c>
      <c r="D330" s="119">
        <v>215.5</v>
      </c>
      <c r="E330" s="119">
        <v>211.1</v>
      </c>
      <c r="F330" s="119">
        <v>212.85</v>
      </c>
      <c r="G330" s="119">
        <v>213</v>
      </c>
      <c r="H330" s="119">
        <v>215.8</v>
      </c>
      <c r="I330" s="119">
        <v>4782</v>
      </c>
      <c r="J330" s="119">
        <v>1020076.9</v>
      </c>
      <c r="K330" s="121">
        <v>43125</v>
      </c>
      <c r="L330" s="119">
        <v>184</v>
      </c>
      <c r="M330" s="119" t="s">
        <v>806</v>
      </c>
    </row>
    <row r="331" spans="1:13">
      <c r="A331" s="119" t="s">
        <v>2300</v>
      </c>
      <c r="B331" s="119" t="s">
        <v>397</v>
      </c>
      <c r="C331" s="119">
        <v>1255</v>
      </c>
      <c r="D331" s="119">
        <v>1255</v>
      </c>
      <c r="E331" s="119">
        <v>1218.0999999999999</v>
      </c>
      <c r="F331" s="119">
        <v>1233.8499999999999</v>
      </c>
      <c r="G331" s="119">
        <v>1220</v>
      </c>
      <c r="H331" s="119">
        <v>1235.9000000000001</v>
      </c>
      <c r="I331" s="119">
        <v>20728</v>
      </c>
      <c r="J331" s="119">
        <v>25575728.100000001</v>
      </c>
      <c r="K331" s="121">
        <v>43125</v>
      </c>
      <c r="L331" s="119">
        <v>2165</v>
      </c>
      <c r="M331" s="119" t="s">
        <v>2301</v>
      </c>
    </row>
    <row r="332" spans="1:13">
      <c r="A332" s="119" t="s">
        <v>2447</v>
      </c>
      <c r="B332" s="119" t="s">
        <v>397</v>
      </c>
      <c r="C332" s="119">
        <v>29.75</v>
      </c>
      <c r="D332" s="119">
        <v>29.75</v>
      </c>
      <c r="E332" s="119">
        <v>27.4</v>
      </c>
      <c r="F332" s="119">
        <v>27.7</v>
      </c>
      <c r="G332" s="119">
        <v>27.85</v>
      </c>
      <c r="H332" s="119">
        <v>28.75</v>
      </c>
      <c r="I332" s="119">
        <v>152473</v>
      </c>
      <c r="J332" s="119">
        <v>4262463.5</v>
      </c>
      <c r="K332" s="121">
        <v>43125</v>
      </c>
      <c r="L332" s="119">
        <v>801</v>
      </c>
      <c r="M332" s="119" t="s">
        <v>2448</v>
      </c>
    </row>
    <row r="333" spans="1:13">
      <c r="A333" s="119" t="s">
        <v>66</v>
      </c>
      <c r="B333" s="119" t="s">
        <v>397</v>
      </c>
      <c r="C333" s="119">
        <v>174.5</v>
      </c>
      <c r="D333" s="119">
        <v>178.3</v>
      </c>
      <c r="E333" s="119">
        <v>172.7</v>
      </c>
      <c r="F333" s="119">
        <v>173.7</v>
      </c>
      <c r="G333" s="119">
        <v>173.5</v>
      </c>
      <c r="H333" s="119">
        <v>174.3</v>
      </c>
      <c r="I333" s="119">
        <v>3552151</v>
      </c>
      <c r="J333" s="119">
        <v>622939847.29999995</v>
      </c>
      <c r="K333" s="121">
        <v>43125</v>
      </c>
      <c r="L333" s="119">
        <v>24491</v>
      </c>
      <c r="M333" s="119" t="s">
        <v>807</v>
      </c>
    </row>
    <row r="334" spans="1:13">
      <c r="A334" s="119" t="s">
        <v>808</v>
      </c>
      <c r="B334" s="119" t="s">
        <v>397</v>
      </c>
      <c r="C334" s="119">
        <v>797.9</v>
      </c>
      <c r="D334" s="119">
        <v>797.9</v>
      </c>
      <c r="E334" s="119">
        <v>769.05</v>
      </c>
      <c r="F334" s="119">
        <v>774.9</v>
      </c>
      <c r="G334" s="119">
        <v>780</v>
      </c>
      <c r="H334" s="119">
        <v>782.95</v>
      </c>
      <c r="I334" s="119">
        <v>7204</v>
      </c>
      <c r="J334" s="119">
        <v>5570635.5499999998</v>
      </c>
      <c r="K334" s="121">
        <v>43125</v>
      </c>
      <c r="L334" s="119">
        <v>354</v>
      </c>
      <c r="M334" s="119" t="s">
        <v>809</v>
      </c>
    </row>
    <row r="335" spans="1:13">
      <c r="A335" s="119" t="s">
        <v>3162</v>
      </c>
      <c r="B335" s="119" t="s">
        <v>397</v>
      </c>
      <c r="C335" s="119">
        <v>247.99</v>
      </c>
      <c r="D335" s="119">
        <v>247.99</v>
      </c>
      <c r="E335" s="119">
        <v>222.9</v>
      </c>
      <c r="F335" s="119">
        <v>238</v>
      </c>
      <c r="G335" s="119">
        <v>238</v>
      </c>
      <c r="H335" s="119">
        <v>242</v>
      </c>
      <c r="I335" s="119">
        <v>1193</v>
      </c>
      <c r="J335" s="119">
        <v>276326.33</v>
      </c>
      <c r="K335" s="121">
        <v>43125</v>
      </c>
      <c r="L335" s="119">
        <v>64</v>
      </c>
      <c r="M335" s="119" t="s">
        <v>3163</v>
      </c>
    </row>
    <row r="336" spans="1:13">
      <c r="A336" s="119" t="s">
        <v>810</v>
      </c>
      <c r="B336" s="119" t="s">
        <v>397</v>
      </c>
      <c r="C336" s="119">
        <v>149.6</v>
      </c>
      <c r="D336" s="119">
        <v>151.19999999999999</v>
      </c>
      <c r="E336" s="119">
        <v>145.30000000000001</v>
      </c>
      <c r="F336" s="119">
        <v>145.9</v>
      </c>
      <c r="G336" s="119">
        <v>146.55000000000001</v>
      </c>
      <c r="H336" s="119">
        <v>149.35</v>
      </c>
      <c r="I336" s="119">
        <v>2382923</v>
      </c>
      <c r="J336" s="119">
        <v>351761441.19999999</v>
      </c>
      <c r="K336" s="121">
        <v>43125</v>
      </c>
      <c r="L336" s="119">
        <v>13635</v>
      </c>
      <c r="M336" s="119" t="s">
        <v>811</v>
      </c>
    </row>
    <row r="337" spans="1:13">
      <c r="A337" s="119" t="s">
        <v>2576</v>
      </c>
      <c r="B337" s="119" t="s">
        <v>397</v>
      </c>
      <c r="C337" s="119">
        <v>785.05</v>
      </c>
      <c r="D337" s="119">
        <v>788.4</v>
      </c>
      <c r="E337" s="119">
        <v>770</v>
      </c>
      <c r="F337" s="119">
        <v>774.85</v>
      </c>
      <c r="G337" s="119">
        <v>775</v>
      </c>
      <c r="H337" s="119">
        <v>785</v>
      </c>
      <c r="I337" s="119">
        <v>29224</v>
      </c>
      <c r="J337" s="119">
        <v>22665665.199999999</v>
      </c>
      <c r="K337" s="121">
        <v>43125</v>
      </c>
      <c r="L337" s="119">
        <v>1833</v>
      </c>
      <c r="M337" s="119" t="s">
        <v>2577</v>
      </c>
    </row>
    <row r="338" spans="1:13">
      <c r="A338" s="119" t="s">
        <v>812</v>
      </c>
      <c r="B338" s="119" t="s">
        <v>397</v>
      </c>
      <c r="C338" s="119">
        <v>214.3</v>
      </c>
      <c r="D338" s="119">
        <v>215.3</v>
      </c>
      <c r="E338" s="119">
        <v>208.5</v>
      </c>
      <c r="F338" s="119">
        <v>210.05</v>
      </c>
      <c r="G338" s="119">
        <v>210</v>
      </c>
      <c r="H338" s="119">
        <v>214.35</v>
      </c>
      <c r="I338" s="119">
        <v>498472</v>
      </c>
      <c r="J338" s="119">
        <v>105513658.45</v>
      </c>
      <c r="K338" s="121">
        <v>43125</v>
      </c>
      <c r="L338" s="119">
        <v>5723</v>
      </c>
      <c r="M338" s="119" t="s">
        <v>813</v>
      </c>
    </row>
    <row r="339" spans="1:13">
      <c r="A339" s="119" t="s">
        <v>814</v>
      </c>
      <c r="B339" s="119" t="s">
        <v>397</v>
      </c>
      <c r="C339" s="119">
        <v>838.95</v>
      </c>
      <c r="D339" s="119">
        <v>842</v>
      </c>
      <c r="E339" s="119">
        <v>812</v>
      </c>
      <c r="F339" s="119">
        <v>816.55</v>
      </c>
      <c r="G339" s="119">
        <v>817</v>
      </c>
      <c r="H339" s="119">
        <v>828.95</v>
      </c>
      <c r="I339" s="119">
        <v>5079</v>
      </c>
      <c r="J339" s="119">
        <v>4194841.3</v>
      </c>
      <c r="K339" s="121">
        <v>43125</v>
      </c>
      <c r="L339" s="119">
        <v>302</v>
      </c>
      <c r="M339" s="119" t="s">
        <v>815</v>
      </c>
    </row>
    <row r="340" spans="1:13">
      <c r="A340" s="119" t="s">
        <v>816</v>
      </c>
      <c r="B340" s="119" t="s">
        <v>397</v>
      </c>
      <c r="C340" s="119">
        <v>823.9</v>
      </c>
      <c r="D340" s="119">
        <v>848.5</v>
      </c>
      <c r="E340" s="119">
        <v>822.75</v>
      </c>
      <c r="F340" s="119">
        <v>836.9</v>
      </c>
      <c r="G340" s="119">
        <v>836.8</v>
      </c>
      <c r="H340" s="119">
        <v>822.75</v>
      </c>
      <c r="I340" s="119">
        <v>2591533</v>
      </c>
      <c r="J340" s="119">
        <v>2173093025.5999999</v>
      </c>
      <c r="K340" s="121">
        <v>43125</v>
      </c>
      <c r="L340" s="119">
        <v>49933</v>
      </c>
      <c r="M340" s="119" t="s">
        <v>817</v>
      </c>
    </row>
    <row r="341" spans="1:13">
      <c r="A341" s="119" t="s">
        <v>818</v>
      </c>
      <c r="B341" s="119" t="s">
        <v>397</v>
      </c>
      <c r="C341" s="119">
        <v>29.85</v>
      </c>
      <c r="D341" s="119">
        <v>29.85</v>
      </c>
      <c r="E341" s="119">
        <v>28.65</v>
      </c>
      <c r="F341" s="119">
        <v>29.1</v>
      </c>
      <c r="G341" s="119">
        <v>29</v>
      </c>
      <c r="H341" s="119">
        <v>28.95</v>
      </c>
      <c r="I341" s="119">
        <v>83490</v>
      </c>
      <c r="J341" s="119">
        <v>2436492.4</v>
      </c>
      <c r="K341" s="121">
        <v>43125</v>
      </c>
      <c r="L341" s="119">
        <v>382</v>
      </c>
      <c r="M341" s="119" t="s">
        <v>819</v>
      </c>
    </row>
    <row r="342" spans="1:13">
      <c r="A342" s="119" t="s">
        <v>820</v>
      </c>
      <c r="B342" s="119" t="s">
        <v>397</v>
      </c>
      <c r="C342" s="119">
        <v>295.89999999999998</v>
      </c>
      <c r="D342" s="119">
        <v>298</v>
      </c>
      <c r="E342" s="119">
        <v>290.10000000000002</v>
      </c>
      <c r="F342" s="119">
        <v>291.5</v>
      </c>
      <c r="G342" s="119">
        <v>291</v>
      </c>
      <c r="H342" s="119">
        <v>293.64999999999998</v>
      </c>
      <c r="I342" s="119">
        <v>12962</v>
      </c>
      <c r="J342" s="119">
        <v>3800790.85</v>
      </c>
      <c r="K342" s="121">
        <v>43125</v>
      </c>
      <c r="L342" s="119">
        <v>497</v>
      </c>
      <c r="M342" s="119" t="s">
        <v>821</v>
      </c>
    </row>
    <row r="343" spans="1:13">
      <c r="A343" s="119" t="s">
        <v>2449</v>
      </c>
      <c r="B343" s="119" t="s">
        <v>397</v>
      </c>
      <c r="C343" s="119">
        <v>59.2</v>
      </c>
      <c r="D343" s="119">
        <v>60.5</v>
      </c>
      <c r="E343" s="119">
        <v>57.65</v>
      </c>
      <c r="F343" s="119">
        <v>58.4</v>
      </c>
      <c r="G343" s="119">
        <v>58.05</v>
      </c>
      <c r="H343" s="119">
        <v>59.65</v>
      </c>
      <c r="I343" s="119">
        <v>342440</v>
      </c>
      <c r="J343" s="119">
        <v>20175518.449999999</v>
      </c>
      <c r="K343" s="121">
        <v>43125</v>
      </c>
      <c r="L343" s="119">
        <v>1187</v>
      </c>
      <c r="M343" s="119" t="s">
        <v>2450</v>
      </c>
    </row>
    <row r="344" spans="1:13">
      <c r="A344" s="119" t="s">
        <v>2683</v>
      </c>
      <c r="B344" s="119" t="s">
        <v>397</v>
      </c>
      <c r="C344" s="119">
        <v>8.15</v>
      </c>
      <c r="D344" s="119">
        <v>8.15</v>
      </c>
      <c r="E344" s="119">
        <v>7.6</v>
      </c>
      <c r="F344" s="119">
        <v>7.85</v>
      </c>
      <c r="G344" s="119">
        <v>7.85</v>
      </c>
      <c r="H344" s="119">
        <v>7.8</v>
      </c>
      <c r="I344" s="119">
        <v>102804</v>
      </c>
      <c r="J344" s="119">
        <v>805044.9</v>
      </c>
      <c r="K344" s="121">
        <v>43125</v>
      </c>
      <c r="L344" s="119">
        <v>132</v>
      </c>
      <c r="M344" s="119" t="s">
        <v>2684</v>
      </c>
    </row>
    <row r="345" spans="1:13">
      <c r="A345" s="119" t="s">
        <v>2938</v>
      </c>
      <c r="B345" s="119" t="s">
        <v>397</v>
      </c>
      <c r="C345" s="119">
        <v>37.35</v>
      </c>
      <c r="D345" s="119">
        <v>37.35</v>
      </c>
      <c r="E345" s="119">
        <v>34.549999999999997</v>
      </c>
      <c r="F345" s="119">
        <v>36.5</v>
      </c>
      <c r="G345" s="119">
        <v>36.5</v>
      </c>
      <c r="H345" s="119">
        <v>35.700000000000003</v>
      </c>
      <c r="I345" s="119">
        <v>703</v>
      </c>
      <c r="J345" s="119">
        <v>25624.75</v>
      </c>
      <c r="K345" s="121">
        <v>43125</v>
      </c>
      <c r="L345" s="119">
        <v>15</v>
      </c>
      <c r="M345" s="119" t="s">
        <v>2939</v>
      </c>
    </row>
    <row r="346" spans="1:13">
      <c r="A346" s="119" t="s">
        <v>822</v>
      </c>
      <c r="B346" s="119" t="s">
        <v>397</v>
      </c>
      <c r="C346" s="119">
        <v>436</v>
      </c>
      <c r="D346" s="119">
        <v>438.8</v>
      </c>
      <c r="E346" s="119">
        <v>427.75</v>
      </c>
      <c r="F346" s="119">
        <v>428.85</v>
      </c>
      <c r="G346" s="119">
        <v>428</v>
      </c>
      <c r="H346" s="119">
        <v>434.7</v>
      </c>
      <c r="I346" s="119">
        <v>60909</v>
      </c>
      <c r="J346" s="119">
        <v>26240826.5</v>
      </c>
      <c r="K346" s="121">
        <v>43125</v>
      </c>
      <c r="L346" s="119">
        <v>2021</v>
      </c>
      <c r="M346" s="119" t="s">
        <v>823</v>
      </c>
    </row>
    <row r="347" spans="1:13">
      <c r="A347" s="119" t="s">
        <v>824</v>
      </c>
      <c r="B347" s="119" t="s">
        <v>397</v>
      </c>
      <c r="C347" s="119">
        <v>600</v>
      </c>
      <c r="D347" s="119">
        <v>637.95000000000005</v>
      </c>
      <c r="E347" s="119">
        <v>590.6</v>
      </c>
      <c r="F347" s="119">
        <v>610.04999999999995</v>
      </c>
      <c r="G347" s="119">
        <v>605</v>
      </c>
      <c r="H347" s="119">
        <v>583.79999999999995</v>
      </c>
      <c r="I347" s="119">
        <v>589800</v>
      </c>
      <c r="J347" s="119">
        <v>365978500.69999999</v>
      </c>
      <c r="K347" s="121">
        <v>43125</v>
      </c>
      <c r="L347" s="119">
        <v>15693</v>
      </c>
      <c r="M347" s="119" t="s">
        <v>825</v>
      </c>
    </row>
    <row r="348" spans="1:13">
      <c r="A348" s="119" t="s">
        <v>826</v>
      </c>
      <c r="B348" s="119" t="s">
        <v>397</v>
      </c>
      <c r="C348" s="119">
        <v>3750</v>
      </c>
      <c r="D348" s="119">
        <v>3834</v>
      </c>
      <c r="E348" s="119">
        <v>3684.25</v>
      </c>
      <c r="F348" s="119">
        <v>3729.6</v>
      </c>
      <c r="G348" s="119">
        <v>3749</v>
      </c>
      <c r="H348" s="119">
        <v>3750.1</v>
      </c>
      <c r="I348" s="119">
        <v>17400</v>
      </c>
      <c r="J348" s="119">
        <v>65124639.549999997</v>
      </c>
      <c r="K348" s="121">
        <v>43125</v>
      </c>
      <c r="L348" s="119">
        <v>1943</v>
      </c>
      <c r="M348" s="119" t="s">
        <v>827</v>
      </c>
    </row>
    <row r="349" spans="1:13">
      <c r="A349" s="119" t="s">
        <v>828</v>
      </c>
      <c r="B349" s="119" t="s">
        <v>397</v>
      </c>
      <c r="C349" s="119">
        <v>730.95</v>
      </c>
      <c r="D349" s="119">
        <v>753.9</v>
      </c>
      <c r="E349" s="119">
        <v>726</v>
      </c>
      <c r="F349" s="119">
        <v>729.45</v>
      </c>
      <c r="G349" s="119">
        <v>733</v>
      </c>
      <c r="H349" s="119">
        <v>738</v>
      </c>
      <c r="I349" s="119">
        <v>14189</v>
      </c>
      <c r="J349" s="119">
        <v>10448113.4</v>
      </c>
      <c r="K349" s="121">
        <v>43125</v>
      </c>
      <c r="L349" s="119">
        <v>1006</v>
      </c>
      <c r="M349" s="119" t="s">
        <v>829</v>
      </c>
    </row>
    <row r="350" spans="1:13">
      <c r="A350" s="119" t="s">
        <v>67</v>
      </c>
      <c r="B350" s="119" t="s">
        <v>397</v>
      </c>
      <c r="C350" s="119">
        <v>231.65</v>
      </c>
      <c r="D350" s="119">
        <v>237.2</v>
      </c>
      <c r="E350" s="119">
        <v>225</v>
      </c>
      <c r="F350" s="119">
        <v>227.1</v>
      </c>
      <c r="G350" s="119">
        <v>227.85</v>
      </c>
      <c r="H350" s="119">
        <v>232.65</v>
      </c>
      <c r="I350" s="119">
        <v>4015072</v>
      </c>
      <c r="J350" s="119">
        <v>932124364.70000005</v>
      </c>
      <c r="K350" s="121">
        <v>43125</v>
      </c>
      <c r="L350" s="119">
        <v>34894</v>
      </c>
      <c r="M350" s="119" t="s">
        <v>830</v>
      </c>
    </row>
    <row r="351" spans="1:13">
      <c r="A351" s="119" t="s">
        <v>2685</v>
      </c>
      <c r="B351" s="119" t="s">
        <v>397</v>
      </c>
      <c r="C351" s="119">
        <v>54.5</v>
      </c>
      <c r="D351" s="119">
        <v>59.75</v>
      </c>
      <c r="E351" s="119">
        <v>53.15</v>
      </c>
      <c r="F351" s="119">
        <v>58.7</v>
      </c>
      <c r="G351" s="119">
        <v>59</v>
      </c>
      <c r="H351" s="119">
        <v>54.35</v>
      </c>
      <c r="I351" s="119">
        <v>1779772</v>
      </c>
      <c r="J351" s="119">
        <v>103670244.7</v>
      </c>
      <c r="K351" s="121">
        <v>43125</v>
      </c>
      <c r="L351" s="119">
        <v>8238</v>
      </c>
      <c r="M351" s="119" t="s">
        <v>2686</v>
      </c>
    </row>
    <row r="352" spans="1:13">
      <c r="A352" s="119" t="s">
        <v>2412</v>
      </c>
      <c r="B352" s="119" t="s">
        <v>397</v>
      </c>
      <c r="C352" s="119">
        <v>419.95</v>
      </c>
      <c r="D352" s="119">
        <v>422.6</v>
      </c>
      <c r="E352" s="119">
        <v>408.2</v>
      </c>
      <c r="F352" s="119">
        <v>412.05</v>
      </c>
      <c r="G352" s="119">
        <v>412.45</v>
      </c>
      <c r="H352" s="119">
        <v>414.8</v>
      </c>
      <c r="I352" s="119">
        <v>9727</v>
      </c>
      <c r="J352" s="119">
        <v>4021086.65</v>
      </c>
      <c r="K352" s="121">
        <v>43125</v>
      </c>
      <c r="L352" s="119">
        <v>401</v>
      </c>
      <c r="M352" s="119" t="s">
        <v>429</v>
      </c>
    </row>
    <row r="353" spans="1:13">
      <c r="A353" s="119" t="s">
        <v>833</v>
      </c>
      <c r="B353" s="119" t="s">
        <v>397</v>
      </c>
      <c r="C353" s="119">
        <v>75</v>
      </c>
      <c r="D353" s="119">
        <v>76.5</v>
      </c>
      <c r="E353" s="119">
        <v>72.5</v>
      </c>
      <c r="F353" s="119">
        <v>73.45</v>
      </c>
      <c r="G353" s="119">
        <v>72.599999999999994</v>
      </c>
      <c r="H353" s="119">
        <v>75</v>
      </c>
      <c r="I353" s="119">
        <v>680562</v>
      </c>
      <c r="J353" s="119">
        <v>50322432.25</v>
      </c>
      <c r="K353" s="121">
        <v>43125</v>
      </c>
      <c r="L353" s="119">
        <v>4914</v>
      </c>
      <c r="M353" s="119" t="s">
        <v>834</v>
      </c>
    </row>
    <row r="354" spans="1:13">
      <c r="A354" s="119" t="s">
        <v>2303</v>
      </c>
      <c r="B354" s="119" t="s">
        <v>397</v>
      </c>
      <c r="C354" s="119">
        <v>65.8</v>
      </c>
      <c r="D354" s="119">
        <v>67.2</v>
      </c>
      <c r="E354" s="119">
        <v>64.900000000000006</v>
      </c>
      <c r="F354" s="119">
        <v>65.650000000000006</v>
      </c>
      <c r="G354" s="119">
        <v>65.400000000000006</v>
      </c>
      <c r="H354" s="119">
        <v>65.849999999999994</v>
      </c>
      <c r="I354" s="119">
        <v>2700406</v>
      </c>
      <c r="J354" s="119">
        <v>178287151.75</v>
      </c>
      <c r="K354" s="121">
        <v>43125</v>
      </c>
      <c r="L354" s="119">
        <v>9266</v>
      </c>
      <c r="M354" s="119" t="s">
        <v>832</v>
      </c>
    </row>
    <row r="355" spans="1:13">
      <c r="A355" s="119" t="s">
        <v>835</v>
      </c>
      <c r="B355" s="119" t="s">
        <v>397</v>
      </c>
      <c r="C355" s="119">
        <v>238.55</v>
      </c>
      <c r="D355" s="119">
        <v>241.95</v>
      </c>
      <c r="E355" s="119">
        <v>236</v>
      </c>
      <c r="F355" s="119">
        <v>239.7</v>
      </c>
      <c r="G355" s="119">
        <v>240</v>
      </c>
      <c r="H355" s="119">
        <v>238.55</v>
      </c>
      <c r="I355" s="119">
        <v>42495</v>
      </c>
      <c r="J355" s="119">
        <v>10129555.65</v>
      </c>
      <c r="K355" s="121">
        <v>43125</v>
      </c>
      <c r="L355" s="119">
        <v>801</v>
      </c>
      <c r="M355" s="119" t="s">
        <v>836</v>
      </c>
    </row>
    <row r="356" spans="1:13">
      <c r="A356" s="119" t="s">
        <v>2567</v>
      </c>
      <c r="B356" s="119" t="s">
        <v>397</v>
      </c>
      <c r="C356" s="119">
        <v>76</v>
      </c>
      <c r="D356" s="119">
        <v>78.400000000000006</v>
      </c>
      <c r="E356" s="119">
        <v>76</v>
      </c>
      <c r="F356" s="119">
        <v>76.349999999999994</v>
      </c>
      <c r="G356" s="119">
        <v>76.05</v>
      </c>
      <c r="H356" s="119">
        <v>76.8</v>
      </c>
      <c r="I356" s="119">
        <v>81903</v>
      </c>
      <c r="J356" s="119">
        <v>6300087.9500000002</v>
      </c>
      <c r="K356" s="121">
        <v>43125</v>
      </c>
      <c r="L356" s="119">
        <v>746</v>
      </c>
      <c r="M356" s="119" t="s">
        <v>837</v>
      </c>
    </row>
    <row r="357" spans="1:13">
      <c r="A357" s="119" t="s">
        <v>68</v>
      </c>
      <c r="B357" s="119" t="s">
        <v>397</v>
      </c>
      <c r="C357" s="119">
        <v>103.8</v>
      </c>
      <c r="D357" s="119">
        <v>103.8</v>
      </c>
      <c r="E357" s="119">
        <v>100.75</v>
      </c>
      <c r="F357" s="119">
        <v>101.15</v>
      </c>
      <c r="G357" s="119">
        <v>101.1</v>
      </c>
      <c r="H357" s="119">
        <v>103.25</v>
      </c>
      <c r="I357" s="119">
        <v>8196841</v>
      </c>
      <c r="J357" s="119">
        <v>837973439.64999998</v>
      </c>
      <c r="K357" s="121">
        <v>43125</v>
      </c>
      <c r="L357" s="119">
        <v>24908</v>
      </c>
      <c r="M357" s="119" t="s">
        <v>838</v>
      </c>
    </row>
    <row r="358" spans="1:13">
      <c r="A358" s="119" t="s">
        <v>839</v>
      </c>
      <c r="B358" s="119" t="s">
        <v>397</v>
      </c>
      <c r="C358" s="119">
        <v>43.45</v>
      </c>
      <c r="D358" s="119">
        <v>44.3</v>
      </c>
      <c r="E358" s="119">
        <v>42.15</v>
      </c>
      <c r="F358" s="119">
        <v>43.15</v>
      </c>
      <c r="G358" s="119">
        <v>43.4</v>
      </c>
      <c r="H358" s="119">
        <v>43.25</v>
      </c>
      <c r="I358" s="119">
        <v>1019636</v>
      </c>
      <c r="J358" s="119">
        <v>44125613.299999997</v>
      </c>
      <c r="K358" s="121">
        <v>43125</v>
      </c>
      <c r="L358" s="119">
        <v>3573</v>
      </c>
      <c r="M358" s="119" t="s">
        <v>840</v>
      </c>
    </row>
    <row r="359" spans="1:13">
      <c r="A359" s="119" t="s">
        <v>841</v>
      </c>
      <c r="B359" s="119" t="s">
        <v>397</v>
      </c>
      <c r="C359" s="119">
        <v>42.7</v>
      </c>
      <c r="D359" s="119">
        <v>43.6</v>
      </c>
      <c r="E359" s="119">
        <v>41.4</v>
      </c>
      <c r="F359" s="119">
        <v>42.2</v>
      </c>
      <c r="G359" s="119">
        <v>42.3</v>
      </c>
      <c r="H359" s="119">
        <v>42.8</v>
      </c>
      <c r="I359" s="119">
        <v>58825</v>
      </c>
      <c r="J359" s="119">
        <v>2468584.2000000002</v>
      </c>
      <c r="K359" s="121">
        <v>43125</v>
      </c>
      <c r="L359" s="119">
        <v>343</v>
      </c>
      <c r="M359" s="119" t="s">
        <v>842</v>
      </c>
    </row>
    <row r="360" spans="1:13">
      <c r="A360" s="119" t="s">
        <v>843</v>
      </c>
      <c r="B360" s="119" t="s">
        <v>397</v>
      </c>
      <c r="C360" s="119">
        <v>950.35</v>
      </c>
      <c r="D360" s="119">
        <v>964.25</v>
      </c>
      <c r="E360" s="119">
        <v>950.35</v>
      </c>
      <c r="F360" s="119">
        <v>951.75</v>
      </c>
      <c r="G360" s="119">
        <v>954.5</v>
      </c>
      <c r="H360" s="119">
        <v>959.45</v>
      </c>
      <c r="I360" s="119">
        <v>4479</v>
      </c>
      <c r="J360" s="119">
        <v>4274982.3499999996</v>
      </c>
      <c r="K360" s="121">
        <v>43125</v>
      </c>
      <c r="L360" s="119">
        <v>450</v>
      </c>
      <c r="M360" s="119" t="s">
        <v>844</v>
      </c>
    </row>
    <row r="361" spans="1:13">
      <c r="A361" s="119" t="s">
        <v>845</v>
      </c>
      <c r="B361" s="119" t="s">
        <v>397</v>
      </c>
      <c r="C361" s="119">
        <v>224.2</v>
      </c>
      <c r="D361" s="119">
        <v>240.95</v>
      </c>
      <c r="E361" s="119">
        <v>224.2</v>
      </c>
      <c r="F361" s="119">
        <v>230.2</v>
      </c>
      <c r="G361" s="119">
        <v>229.55</v>
      </c>
      <c r="H361" s="119">
        <v>223.9</v>
      </c>
      <c r="I361" s="119">
        <v>214674</v>
      </c>
      <c r="J361" s="119">
        <v>50151324.899999999</v>
      </c>
      <c r="K361" s="121">
        <v>43125</v>
      </c>
      <c r="L361" s="119">
        <v>3759</v>
      </c>
      <c r="M361" s="119" t="s">
        <v>846</v>
      </c>
    </row>
    <row r="362" spans="1:13">
      <c r="A362" s="119" t="s">
        <v>848</v>
      </c>
      <c r="B362" s="119" t="s">
        <v>397</v>
      </c>
      <c r="C362" s="119">
        <v>744.5</v>
      </c>
      <c r="D362" s="119">
        <v>744.5</v>
      </c>
      <c r="E362" s="119">
        <v>722.25</v>
      </c>
      <c r="F362" s="119">
        <v>726.7</v>
      </c>
      <c r="G362" s="119">
        <v>725</v>
      </c>
      <c r="H362" s="119">
        <v>733.1</v>
      </c>
      <c r="I362" s="119">
        <v>25535</v>
      </c>
      <c r="J362" s="119">
        <v>18737499.800000001</v>
      </c>
      <c r="K362" s="121">
        <v>43125</v>
      </c>
      <c r="L362" s="119">
        <v>2011</v>
      </c>
      <c r="M362" s="119" t="s">
        <v>849</v>
      </c>
    </row>
    <row r="363" spans="1:13">
      <c r="A363" s="119" t="s">
        <v>850</v>
      </c>
      <c r="B363" s="119" t="s">
        <v>397</v>
      </c>
      <c r="C363" s="119">
        <v>642.1</v>
      </c>
      <c r="D363" s="119">
        <v>655</v>
      </c>
      <c r="E363" s="119">
        <v>642.1</v>
      </c>
      <c r="F363" s="119">
        <v>653.4</v>
      </c>
      <c r="G363" s="119">
        <v>652</v>
      </c>
      <c r="H363" s="119">
        <v>653.79999999999995</v>
      </c>
      <c r="I363" s="119">
        <v>15729</v>
      </c>
      <c r="J363" s="119">
        <v>10250091.1</v>
      </c>
      <c r="K363" s="121">
        <v>43125</v>
      </c>
      <c r="L363" s="119">
        <v>1236</v>
      </c>
      <c r="M363" s="119" t="s">
        <v>851</v>
      </c>
    </row>
    <row r="364" spans="1:13">
      <c r="A364" s="119" t="s">
        <v>852</v>
      </c>
      <c r="B364" s="119" t="s">
        <v>397</v>
      </c>
      <c r="C364" s="119">
        <v>384.45</v>
      </c>
      <c r="D364" s="119">
        <v>386</v>
      </c>
      <c r="E364" s="119">
        <v>380.9</v>
      </c>
      <c r="F364" s="119">
        <v>384.05</v>
      </c>
      <c r="G364" s="119">
        <v>384</v>
      </c>
      <c r="H364" s="119">
        <v>384.7</v>
      </c>
      <c r="I364" s="119">
        <v>76726</v>
      </c>
      <c r="J364" s="119">
        <v>29496159.449999999</v>
      </c>
      <c r="K364" s="121">
        <v>43125</v>
      </c>
      <c r="L364" s="119">
        <v>725</v>
      </c>
      <c r="M364" s="119" t="s">
        <v>853</v>
      </c>
    </row>
    <row r="365" spans="1:13">
      <c r="A365" s="119" t="s">
        <v>854</v>
      </c>
      <c r="B365" s="119" t="s">
        <v>397</v>
      </c>
      <c r="C365" s="119">
        <v>564</v>
      </c>
      <c r="D365" s="119">
        <v>569</v>
      </c>
      <c r="E365" s="119">
        <v>555.25</v>
      </c>
      <c r="F365" s="119">
        <v>559.6</v>
      </c>
      <c r="G365" s="119">
        <v>560</v>
      </c>
      <c r="H365" s="119">
        <v>569</v>
      </c>
      <c r="I365" s="119">
        <v>6378</v>
      </c>
      <c r="J365" s="119">
        <v>3593642.2</v>
      </c>
      <c r="K365" s="121">
        <v>43125</v>
      </c>
      <c r="L365" s="119">
        <v>519</v>
      </c>
      <c r="M365" s="119" t="s">
        <v>855</v>
      </c>
    </row>
    <row r="366" spans="1:13">
      <c r="A366" s="119" t="s">
        <v>856</v>
      </c>
      <c r="B366" s="119" t="s">
        <v>397</v>
      </c>
      <c r="C366" s="119">
        <v>125</v>
      </c>
      <c r="D366" s="119">
        <v>125.9</v>
      </c>
      <c r="E366" s="119">
        <v>121</v>
      </c>
      <c r="F366" s="119">
        <v>122.5</v>
      </c>
      <c r="G366" s="119">
        <v>122</v>
      </c>
      <c r="H366" s="119">
        <v>123.65</v>
      </c>
      <c r="I366" s="119">
        <v>18293</v>
      </c>
      <c r="J366" s="119">
        <v>2256642.15</v>
      </c>
      <c r="K366" s="121">
        <v>43125</v>
      </c>
      <c r="L366" s="119">
        <v>342</v>
      </c>
      <c r="M366" s="119" t="s">
        <v>857</v>
      </c>
    </row>
    <row r="367" spans="1:13">
      <c r="A367" s="119" t="s">
        <v>858</v>
      </c>
      <c r="B367" s="119" t="s">
        <v>397</v>
      </c>
      <c r="C367" s="119">
        <v>153.4</v>
      </c>
      <c r="D367" s="119">
        <v>158.5</v>
      </c>
      <c r="E367" s="119">
        <v>153</v>
      </c>
      <c r="F367" s="119">
        <v>157.30000000000001</v>
      </c>
      <c r="G367" s="119">
        <v>157.75</v>
      </c>
      <c r="H367" s="119">
        <v>153.85</v>
      </c>
      <c r="I367" s="119">
        <v>7498516</v>
      </c>
      <c r="J367" s="119">
        <v>1174391048.8499999</v>
      </c>
      <c r="K367" s="121">
        <v>43125</v>
      </c>
      <c r="L367" s="119">
        <v>29643</v>
      </c>
      <c r="M367" s="119" t="s">
        <v>859</v>
      </c>
    </row>
    <row r="368" spans="1:13">
      <c r="A368" s="119" t="s">
        <v>2607</v>
      </c>
      <c r="B368" s="119" t="s">
        <v>397</v>
      </c>
      <c r="C368" s="119">
        <v>268.39999999999998</v>
      </c>
      <c r="D368" s="119">
        <v>268.55</v>
      </c>
      <c r="E368" s="119">
        <v>262.05</v>
      </c>
      <c r="F368" s="119">
        <v>262.55</v>
      </c>
      <c r="G368" s="119">
        <v>262.55</v>
      </c>
      <c r="H368" s="119">
        <v>265</v>
      </c>
      <c r="I368" s="119">
        <v>951</v>
      </c>
      <c r="J368" s="119">
        <v>251642.5</v>
      </c>
      <c r="K368" s="121">
        <v>43125</v>
      </c>
      <c r="L368" s="119">
        <v>19</v>
      </c>
      <c r="M368" s="119" t="s">
        <v>2608</v>
      </c>
    </row>
    <row r="369" spans="1:13">
      <c r="A369" s="119" t="s">
        <v>860</v>
      </c>
      <c r="B369" s="119" t="s">
        <v>397</v>
      </c>
      <c r="C369" s="119">
        <v>1812.45</v>
      </c>
      <c r="D369" s="119">
        <v>1842</v>
      </c>
      <c r="E369" s="119">
        <v>1806.05</v>
      </c>
      <c r="F369" s="119">
        <v>1815.25</v>
      </c>
      <c r="G369" s="119">
        <v>1810</v>
      </c>
      <c r="H369" s="119">
        <v>1812.35</v>
      </c>
      <c r="I369" s="119">
        <v>478</v>
      </c>
      <c r="J369" s="119">
        <v>871846.75</v>
      </c>
      <c r="K369" s="121">
        <v>43125</v>
      </c>
      <c r="L369" s="119">
        <v>115</v>
      </c>
      <c r="M369" s="119" t="s">
        <v>861</v>
      </c>
    </row>
    <row r="370" spans="1:13">
      <c r="A370" s="119" t="s">
        <v>2968</v>
      </c>
      <c r="B370" s="119" t="s">
        <v>397</v>
      </c>
      <c r="C370" s="119">
        <v>555</v>
      </c>
      <c r="D370" s="119">
        <v>563.85</v>
      </c>
      <c r="E370" s="119">
        <v>552.25</v>
      </c>
      <c r="F370" s="119">
        <v>556.5</v>
      </c>
      <c r="G370" s="119">
        <v>558</v>
      </c>
      <c r="H370" s="119">
        <v>564.15</v>
      </c>
      <c r="I370" s="119">
        <v>170027</v>
      </c>
      <c r="J370" s="119">
        <v>94877050.700000003</v>
      </c>
      <c r="K370" s="121">
        <v>43125</v>
      </c>
      <c r="L370" s="119">
        <v>5477</v>
      </c>
      <c r="M370" s="119" t="s">
        <v>2969</v>
      </c>
    </row>
    <row r="371" spans="1:13">
      <c r="A371" s="119" t="s">
        <v>2978</v>
      </c>
      <c r="B371" s="119" t="s">
        <v>397</v>
      </c>
      <c r="C371" s="119">
        <v>687.35</v>
      </c>
      <c r="D371" s="119">
        <v>695</v>
      </c>
      <c r="E371" s="119">
        <v>685.1</v>
      </c>
      <c r="F371" s="119">
        <v>690</v>
      </c>
      <c r="G371" s="119">
        <v>688.25</v>
      </c>
      <c r="H371" s="119">
        <v>686.75</v>
      </c>
      <c r="I371" s="119">
        <v>24323</v>
      </c>
      <c r="J371" s="119">
        <v>16798478.600000001</v>
      </c>
      <c r="K371" s="121">
        <v>43125</v>
      </c>
      <c r="L371" s="119">
        <v>1344</v>
      </c>
      <c r="M371" s="119" t="s">
        <v>2979</v>
      </c>
    </row>
    <row r="372" spans="1:13">
      <c r="A372" s="119" t="s">
        <v>862</v>
      </c>
      <c r="B372" s="119" t="s">
        <v>397</v>
      </c>
      <c r="C372" s="119">
        <v>44.2</v>
      </c>
      <c r="D372" s="119">
        <v>44.45</v>
      </c>
      <c r="E372" s="119">
        <v>42.85</v>
      </c>
      <c r="F372" s="119">
        <v>43.1</v>
      </c>
      <c r="G372" s="119">
        <v>43</v>
      </c>
      <c r="H372" s="119">
        <v>44.1</v>
      </c>
      <c r="I372" s="119">
        <v>4149975</v>
      </c>
      <c r="J372" s="119">
        <v>180157388.15000001</v>
      </c>
      <c r="K372" s="121">
        <v>43125</v>
      </c>
      <c r="L372" s="119">
        <v>11398</v>
      </c>
      <c r="M372" s="119" t="s">
        <v>863</v>
      </c>
    </row>
    <row r="373" spans="1:13">
      <c r="A373" s="119" t="s">
        <v>864</v>
      </c>
      <c r="B373" s="119" t="s">
        <v>397</v>
      </c>
      <c r="C373" s="119">
        <v>185</v>
      </c>
      <c r="D373" s="119">
        <v>186</v>
      </c>
      <c r="E373" s="119">
        <v>182</v>
      </c>
      <c r="F373" s="119">
        <v>182.95</v>
      </c>
      <c r="G373" s="119">
        <v>182.6</v>
      </c>
      <c r="H373" s="119">
        <v>184.9</v>
      </c>
      <c r="I373" s="119">
        <v>78513</v>
      </c>
      <c r="J373" s="119">
        <v>14375737.25</v>
      </c>
      <c r="K373" s="121">
        <v>43125</v>
      </c>
      <c r="L373" s="119">
        <v>3433</v>
      </c>
      <c r="M373" s="119" t="s">
        <v>865</v>
      </c>
    </row>
    <row r="374" spans="1:13">
      <c r="A374" s="119" t="s">
        <v>866</v>
      </c>
      <c r="B374" s="119" t="s">
        <v>397</v>
      </c>
      <c r="C374" s="119">
        <v>244.3</v>
      </c>
      <c r="D374" s="119">
        <v>249</v>
      </c>
      <c r="E374" s="119">
        <v>240</v>
      </c>
      <c r="F374" s="119">
        <v>243.5</v>
      </c>
      <c r="G374" s="119">
        <v>244.4</v>
      </c>
      <c r="H374" s="119">
        <v>243.7</v>
      </c>
      <c r="I374" s="119">
        <v>128199</v>
      </c>
      <c r="J374" s="119">
        <v>31203405.050000001</v>
      </c>
      <c r="K374" s="121">
        <v>43125</v>
      </c>
      <c r="L374" s="119">
        <v>1903</v>
      </c>
      <c r="M374" s="119" t="s">
        <v>867</v>
      </c>
    </row>
    <row r="375" spans="1:13">
      <c r="A375" s="119" t="s">
        <v>69</v>
      </c>
      <c r="B375" s="119" t="s">
        <v>397</v>
      </c>
      <c r="C375" s="119">
        <v>486.1</v>
      </c>
      <c r="D375" s="119">
        <v>499</v>
      </c>
      <c r="E375" s="119">
        <v>479.4</v>
      </c>
      <c r="F375" s="119">
        <v>493.75</v>
      </c>
      <c r="G375" s="119">
        <v>491.3</v>
      </c>
      <c r="H375" s="119">
        <v>484.95</v>
      </c>
      <c r="I375" s="119">
        <v>11190753</v>
      </c>
      <c r="J375" s="119">
        <v>5498705152.6999998</v>
      </c>
      <c r="K375" s="121">
        <v>43125</v>
      </c>
      <c r="L375" s="119">
        <v>91250</v>
      </c>
      <c r="M375" s="119" t="s">
        <v>868</v>
      </c>
    </row>
    <row r="376" spans="1:13">
      <c r="A376" s="119" t="s">
        <v>3021</v>
      </c>
      <c r="B376" s="119" t="s">
        <v>397</v>
      </c>
      <c r="C376" s="119">
        <v>47</v>
      </c>
      <c r="D376" s="119">
        <v>48.5</v>
      </c>
      <c r="E376" s="119">
        <v>46</v>
      </c>
      <c r="F376" s="119">
        <v>47.3</v>
      </c>
      <c r="G376" s="119">
        <v>47.45</v>
      </c>
      <c r="H376" s="119">
        <v>46.5</v>
      </c>
      <c r="I376" s="119">
        <v>34861</v>
      </c>
      <c r="J376" s="119">
        <v>1650543.35</v>
      </c>
      <c r="K376" s="121">
        <v>43125</v>
      </c>
      <c r="L376" s="119">
        <v>476</v>
      </c>
      <c r="M376" s="119" t="s">
        <v>3022</v>
      </c>
    </row>
    <row r="377" spans="1:13">
      <c r="A377" s="119" t="s">
        <v>3023</v>
      </c>
      <c r="B377" s="119" t="s">
        <v>397</v>
      </c>
      <c r="C377" s="119">
        <v>369.9</v>
      </c>
      <c r="D377" s="119">
        <v>369.9</v>
      </c>
      <c r="E377" s="119">
        <v>351.15</v>
      </c>
      <c r="F377" s="119">
        <v>355.4</v>
      </c>
      <c r="G377" s="119">
        <v>355</v>
      </c>
      <c r="H377" s="119">
        <v>367.7</v>
      </c>
      <c r="I377" s="119">
        <v>19024</v>
      </c>
      <c r="J377" s="119">
        <v>6806041.75</v>
      </c>
      <c r="K377" s="121">
        <v>43125</v>
      </c>
      <c r="L377" s="119">
        <v>651</v>
      </c>
      <c r="M377" s="119" t="s">
        <v>3024</v>
      </c>
    </row>
    <row r="378" spans="1:13">
      <c r="A378" s="119" t="s">
        <v>869</v>
      </c>
      <c r="B378" s="119" t="s">
        <v>397</v>
      </c>
      <c r="C378" s="119">
        <v>3.7</v>
      </c>
      <c r="D378" s="119">
        <v>3.8</v>
      </c>
      <c r="E378" s="119">
        <v>3.6</v>
      </c>
      <c r="F378" s="119">
        <v>3.65</v>
      </c>
      <c r="G378" s="119">
        <v>3.65</v>
      </c>
      <c r="H378" s="119">
        <v>3.7</v>
      </c>
      <c r="I378" s="119">
        <v>5377406</v>
      </c>
      <c r="J378" s="119">
        <v>19696339.899999999</v>
      </c>
      <c r="K378" s="121">
        <v>43125</v>
      </c>
      <c r="L378" s="119">
        <v>1381</v>
      </c>
      <c r="M378" s="119" t="s">
        <v>870</v>
      </c>
    </row>
    <row r="379" spans="1:13">
      <c r="A379" s="119" t="s">
        <v>871</v>
      </c>
      <c r="B379" s="119" t="s">
        <v>397</v>
      </c>
      <c r="C379" s="119">
        <v>421.75</v>
      </c>
      <c r="D379" s="119">
        <v>426</v>
      </c>
      <c r="E379" s="119">
        <v>420.2</v>
      </c>
      <c r="F379" s="119">
        <v>422.65</v>
      </c>
      <c r="G379" s="119">
        <v>422</v>
      </c>
      <c r="H379" s="119">
        <v>422.3</v>
      </c>
      <c r="I379" s="119">
        <v>7503</v>
      </c>
      <c r="J379" s="119">
        <v>3178804.95</v>
      </c>
      <c r="K379" s="121">
        <v>43125</v>
      </c>
      <c r="L379" s="119">
        <v>205</v>
      </c>
      <c r="M379" s="119" t="s">
        <v>872</v>
      </c>
    </row>
    <row r="380" spans="1:13">
      <c r="A380" s="119" t="s">
        <v>873</v>
      </c>
      <c r="B380" s="119" t="s">
        <v>397</v>
      </c>
      <c r="C380" s="119">
        <v>415.1</v>
      </c>
      <c r="D380" s="119">
        <v>418.95</v>
      </c>
      <c r="E380" s="119">
        <v>412</v>
      </c>
      <c r="F380" s="119">
        <v>418</v>
      </c>
      <c r="G380" s="119">
        <v>417.95</v>
      </c>
      <c r="H380" s="119">
        <v>414.8</v>
      </c>
      <c r="I380" s="119">
        <v>3659</v>
      </c>
      <c r="J380" s="119">
        <v>1522966.45</v>
      </c>
      <c r="K380" s="121">
        <v>43125</v>
      </c>
      <c r="L380" s="119">
        <v>164</v>
      </c>
      <c r="M380" s="119" t="s">
        <v>874</v>
      </c>
    </row>
    <row r="381" spans="1:13">
      <c r="A381" s="119" t="s">
        <v>875</v>
      </c>
      <c r="B381" s="119" t="s">
        <v>397</v>
      </c>
      <c r="C381" s="119">
        <v>160.69999999999999</v>
      </c>
      <c r="D381" s="119">
        <v>167.85</v>
      </c>
      <c r="E381" s="119">
        <v>160.19999999999999</v>
      </c>
      <c r="F381" s="119">
        <v>165.4</v>
      </c>
      <c r="G381" s="119">
        <v>167.15</v>
      </c>
      <c r="H381" s="119">
        <v>161.05000000000001</v>
      </c>
      <c r="I381" s="119">
        <v>267983</v>
      </c>
      <c r="J381" s="119">
        <v>44125356.149999999</v>
      </c>
      <c r="K381" s="121">
        <v>43125</v>
      </c>
      <c r="L381" s="119">
        <v>2902</v>
      </c>
      <c r="M381" s="119" t="s">
        <v>876</v>
      </c>
    </row>
    <row r="382" spans="1:13">
      <c r="A382" s="119" t="s">
        <v>877</v>
      </c>
      <c r="B382" s="119" t="s">
        <v>397</v>
      </c>
      <c r="C382" s="119">
        <v>42.15</v>
      </c>
      <c r="D382" s="119">
        <v>43.45</v>
      </c>
      <c r="E382" s="119">
        <v>40.65</v>
      </c>
      <c r="F382" s="119">
        <v>41.75</v>
      </c>
      <c r="G382" s="119">
        <v>41.25</v>
      </c>
      <c r="H382" s="119">
        <v>42.35</v>
      </c>
      <c r="I382" s="119">
        <v>86246</v>
      </c>
      <c r="J382" s="119">
        <v>3628594.1</v>
      </c>
      <c r="K382" s="121">
        <v>43125</v>
      </c>
      <c r="L382" s="119">
        <v>705</v>
      </c>
      <c r="M382" s="119" t="s">
        <v>878</v>
      </c>
    </row>
    <row r="383" spans="1:13">
      <c r="A383" s="119" t="s">
        <v>879</v>
      </c>
      <c r="B383" s="119" t="s">
        <v>397</v>
      </c>
      <c r="C383" s="119">
        <v>1018.5</v>
      </c>
      <c r="D383" s="119">
        <v>1088.05</v>
      </c>
      <c r="E383" s="119">
        <v>1010</v>
      </c>
      <c r="F383" s="119">
        <v>1020.1</v>
      </c>
      <c r="G383" s="119">
        <v>1025</v>
      </c>
      <c r="H383" s="119">
        <v>1018.5</v>
      </c>
      <c r="I383" s="119">
        <v>43331</v>
      </c>
      <c r="J383" s="119">
        <v>45443651.700000003</v>
      </c>
      <c r="K383" s="121">
        <v>43125</v>
      </c>
      <c r="L383" s="119">
        <v>3064</v>
      </c>
      <c r="M383" s="119" t="s">
        <v>880</v>
      </c>
    </row>
    <row r="384" spans="1:13">
      <c r="A384" s="119" t="s">
        <v>881</v>
      </c>
      <c r="B384" s="119" t="s">
        <v>397</v>
      </c>
      <c r="C384" s="119">
        <v>135.6</v>
      </c>
      <c r="D384" s="119">
        <v>137.5</v>
      </c>
      <c r="E384" s="119">
        <v>134.19999999999999</v>
      </c>
      <c r="F384" s="119">
        <v>134.69999999999999</v>
      </c>
      <c r="G384" s="119">
        <v>134.4</v>
      </c>
      <c r="H384" s="119">
        <v>135.75</v>
      </c>
      <c r="I384" s="119">
        <v>763538</v>
      </c>
      <c r="J384" s="119">
        <v>103384698.84999999</v>
      </c>
      <c r="K384" s="121">
        <v>43125</v>
      </c>
      <c r="L384" s="119">
        <v>6811</v>
      </c>
      <c r="M384" s="119" t="s">
        <v>882</v>
      </c>
    </row>
    <row r="385" spans="1:13">
      <c r="A385" s="119" t="s">
        <v>883</v>
      </c>
      <c r="B385" s="119" t="s">
        <v>397</v>
      </c>
      <c r="C385" s="119">
        <v>215.6</v>
      </c>
      <c r="D385" s="119">
        <v>221.7</v>
      </c>
      <c r="E385" s="119">
        <v>215.1</v>
      </c>
      <c r="F385" s="119">
        <v>220.55</v>
      </c>
      <c r="G385" s="119">
        <v>220.6</v>
      </c>
      <c r="H385" s="119">
        <v>216.35</v>
      </c>
      <c r="I385" s="119">
        <v>489511</v>
      </c>
      <c r="J385" s="119">
        <v>107342446.2</v>
      </c>
      <c r="K385" s="121">
        <v>43125</v>
      </c>
      <c r="L385" s="119">
        <v>5262</v>
      </c>
      <c r="M385" s="119" t="s">
        <v>2427</v>
      </c>
    </row>
    <row r="386" spans="1:13">
      <c r="A386" s="119" t="s">
        <v>390</v>
      </c>
      <c r="B386" s="119" t="s">
        <v>397</v>
      </c>
      <c r="C386" s="119">
        <v>235.7</v>
      </c>
      <c r="D386" s="119">
        <v>236.7</v>
      </c>
      <c r="E386" s="119">
        <v>233</v>
      </c>
      <c r="F386" s="119">
        <v>235.5</v>
      </c>
      <c r="G386" s="119">
        <v>235.5</v>
      </c>
      <c r="H386" s="119">
        <v>235.9</v>
      </c>
      <c r="I386" s="119">
        <v>63634</v>
      </c>
      <c r="J386" s="119">
        <v>14997696.699999999</v>
      </c>
      <c r="K386" s="121">
        <v>43125</v>
      </c>
      <c r="L386" s="119">
        <v>818</v>
      </c>
      <c r="M386" s="119" t="s">
        <v>884</v>
      </c>
    </row>
    <row r="387" spans="1:13">
      <c r="A387" s="119" t="s">
        <v>885</v>
      </c>
      <c r="B387" s="119" t="s">
        <v>397</v>
      </c>
      <c r="C387" s="119">
        <v>158.9</v>
      </c>
      <c r="D387" s="119">
        <v>160.5</v>
      </c>
      <c r="E387" s="119">
        <v>158</v>
      </c>
      <c r="F387" s="119">
        <v>158.35</v>
      </c>
      <c r="G387" s="119">
        <v>158</v>
      </c>
      <c r="H387" s="119">
        <v>158.9</v>
      </c>
      <c r="I387" s="119">
        <v>6014</v>
      </c>
      <c r="J387" s="119">
        <v>957721.5</v>
      </c>
      <c r="K387" s="121">
        <v>43125</v>
      </c>
      <c r="L387" s="119">
        <v>149</v>
      </c>
      <c r="M387" s="119" t="s">
        <v>886</v>
      </c>
    </row>
    <row r="388" spans="1:13">
      <c r="A388" s="119" t="s">
        <v>3110</v>
      </c>
      <c r="B388" s="119" t="s">
        <v>397</v>
      </c>
      <c r="C388" s="119">
        <v>1.05</v>
      </c>
      <c r="D388" s="119">
        <v>1.05</v>
      </c>
      <c r="E388" s="119">
        <v>1.05</v>
      </c>
      <c r="F388" s="119">
        <v>1.05</v>
      </c>
      <c r="G388" s="119">
        <v>1.05</v>
      </c>
      <c r="H388" s="119">
        <v>1</v>
      </c>
      <c r="I388" s="119">
        <v>1425</v>
      </c>
      <c r="J388" s="119">
        <v>1496.25</v>
      </c>
      <c r="K388" s="121">
        <v>43125</v>
      </c>
      <c r="L388" s="119">
        <v>4</v>
      </c>
      <c r="M388" s="119" t="s">
        <v>3111</v>
      </c>
    </row>
    <row r="389" spans="1:13">
      <c r="A389" s="119" t="s">
        <v>887</v>
      </c>
      <c r="B389" s="119" t="s">
        <v>397</v>
      </c>
      <c r="C389" s="119">
        <v>314.5</v>
      </c>
      <c r="D389" s="119">
        <v>315</v>
      </c>
      <c r="E389" s="119">
        <v>293.10000000000002</v>
      </c>
      <c r="F389" s="119">
        <v>297</v>
      </c>
      <c r="G389" s="119">
        <v>297</v>
      </c>
      <c r="H389" s="119">
        <v>310.8</v>
      </c>
      <c r="I389" s="119">
        <v>150966</v>
      </c>
      <c r="J389" s="119">
        <v>45708316.600000001</v>
      </c>
      <c r="K389" s="121">
        <v>43125</v>
      </c>
      <c r="L389" s="119">
        <v>1972</v>
      </c>
      <c r="M389" s="119" t="s">
        <v>888</v>
      </c>
    </row>
    <row r="390" spans="1:13">
      <c r="A390" s="119" t="s">
        <v>889</v>
      </c>
      <c r="B390" s="119" t="s">
        <v>397</v>
      </c>
      <c r="C390" s="119">
        <v>81</v>
      </c>
      <c r="D390" s="119">
        <v>81</v>
      </c>
      <c r="E390" s="119">
        <v>76.5</v>
      </c>
      <c r="F390" s="119">
        <v>77</v>
      </c>
      <c r="G390" s="119">
        <v>77</v>
      </c>
      <c r="H390" s="119">
        <v>81.849999999999994</v>
      </c>
      <c r="I390" s="119">
        <v>1005870</v>
      </c>
      <c r="J390" s="119">
        <v>78219075.299999997</v>
      </c>
      <c r="K390" s="121">
        <v>43125</v>
      </c>
      <c r="L390" s="119">
        <v>7887</v>
      </c>
      <c r="M390" s="119" t="s">
        <v>890</v>
      </c>
    </row>
    <row r="391" spans="1:13">
      <c r="A391" s="119" t="s">
        <v>2439</v>
      </c>
      <c r="B391" s="119" t="s">
        <v>397</v>
      </c>
      <c r="C391" s="119">
        <v>119</v>
      </c>
      <c r="D391" s="119">
        <v>119</v>
      </c>
      <c r="E391" s="119">
        <v>115.25</v>
      </c>
      <c r="F391" s="119">
        <v>116.2</v>
      </c>
      <c r="G391" s="119">
        <v>116</v>
      </c>
      <c r="H391" s="119">
        <v>116.95</v>
      </c>
      <c r="I391" s="119">
        <v>381338</v>
      </c>
      <c r="J391" s="119">
        <v>44547990.149999999</v>
      </c>
      <c r="K391" s="121">
        <v>43125</v>
      </c>
      <c r="L391" s="119">
        <v>4732</v>
      </c>
      <c r="M391" s="119" t="s">
        <v>891</v>
      </c>
    </row>
    <row r="392" spans="1:13">
      <c r="A392" s="119" t="s">
        <v>2272</v>
      </c>
      <c r="B392" s="119" t="s">
        <v>397</v>
      </c>
      <c r="C392" s="119">
        <v>1000</v>
      </c>
      <c r="D392" s="119">
        <v>1015</v>
      </c>
      <c r="E392" s="119">
        <v>980.25</v>
      </c>
      <c r="F392" s="119">
        <v>999.4</v>
      </c>
      <c r="G392" s="119">
        <v>991</v>
      </c>
      <c r="H392" s="119">
        <v>996.15</v>
      </c>
      <c r="I392" s="119">
        <v>71631</v>
      </c>
      <c r="J392" s="119">
        <v>71382984.5</v>
      </c>
      <c r="K392" s="121">
        <v>43125</v>
      </c>
      <c r="L392" s="119">
        <v>1706</v>
      </c>
      <c r="M392" s="119" t="s">
        <v>442</v>
      </c>
    </row>
    <row r="393" spans="1:13">
      <c r="A393" s="119" t="s">
        <v>198</v>
      </c>
      <c r="B393" s="119" t="s">
        <v>397</v>
      </c>
      <c r="C393" s="119">
        <v>437.9</v>
      </c>
      <c r="D393" s="119">
        <v>437.9</v>
      </c>
      <c r="E393" s="119">
        <v>413.1</v>
      </c>
      <c r="F393" s="119">
        <v>414.9</v>
      </c>
      <c r="G393" s="119">
        <v>415.25</v>
      </c>
      <c r="H393" s="119">
        <v>429.75</v>
      </c>
      <c r="I393" s="119">
        <v>99649</v>
      </c>
      <c r="J393" s="119">
        <v>41871243.200000003</v>
      </c>
      <c r="K393" s="121">
        <v>43125</v>
      </c>
      <c r="L393" s="119">
        <v>2901</v>
      </c>
      <c r="M393" s="119" t="s">
        <v>892</v>
      </c>
    </row>
    <row r="394" spans="1:13">
      <c r="A394" s="119" t="s">
        <v>2273</v>
      </c>
      <c r="B394" s="119" t="s">
        <v>397</v>
      </c>
      <c r="C394" s="119">
        <v>421.2</v>
      </c>
      <c r="D394" s="119">
        <v>427.9</v>
      </c>
      <c r="E394" s="119">
        <v>405.65</v>
      </c>
      <c r="F394" s="119">
        <v>413.5</v>
      </c>
      <c r="G394" s="119">
        <v>409.9</v>
      </c>
      <c r="H394" s="119">
        <v>426.35</v>
      </c>
      <c r="I394" s="119">
        <v>50101</v>
      </c>
      <c r="J394" s="119">
        <v>20905720.949999999</v>
      </c>
      <c r="K394" s="121">
        <v>43125</v>
      </c>
      <c r="L394" s="119">
        <v>2469</v>
      </c>
      <c r="M394" s="119" t="s">
        <v>462</v>
      </c>
    </row>
    <row r="395" spans="1:13">
      <c r="A395" s="119" t="s">
        <v>893</v>
      </c>
      <c r="B395" s="119" t="s">
        <v>397</v>
      </c>
      <c r="C395" s="119">
        <v>353.9</v>
      </c>
      <c r="D395" s="119">
        <v>355.6</v>
      </c>
      <c r="E395" s="119">
        <v>347.3</v>
      </c>
      <c r="F395" s="119">
        <v>348.95</v>
      </c>
      <c r="G395" s="119">
        <v>349.5</v>
      </c>
      <c r="H395" s="119">
        <v>352.1</v>
      </c>
      <c r="I395" s="119">
        <v>386823</v>
      </c>
      <c r="J395" s="119">
        <v>135259372.69999999</v>
      </c>
      <c r="K395" s="121">
        <v>43125</v>
      </c>
      <c r="L395" s="119">
        <v>7671</v>
      </c>
      <c r="M395" s="119" t="s">
        <v>894</v>
      </c>
    </row>
    <row r="396" spans="1:13">
      <c r="A396" s="119" t="s">
        <v>895</v>
      </c>
      <c r="B396" s="119" t="s">
        <v>397</v>
      </c>
      <c r="C396" s="119">
        <v>444.8</v>
      </c>
      <c r="D396" s="119">
        <v>450</v>
      </c>
      <c r="E396" s="119">
        <v>441</v>
      </c>
      <c r="F396" s="119">
        <v>444.4</v>
      </c>
      <c r="G396" s="119">
        <v>445</v>
      </c>
      <c r="H396" s="119">
        <v>446.25</v>
      </c>
      <c r="I396" s="119">
        <v>57218</v>
      </c>
      <c r="J396" s="119">
        <v>25509236.149999999</v>
      </c>
      <c r="K396" s="121">
        <v>43125</v>
      </c>
      <c r="L396" s="119">
        <v>3075</v>
      </c>
      <c r="M396" s="119" t="s">
        <v>896</v>
      </c>
    </row>
    <row r="397" spans="1:13">
      <c r="A397" s="119" t="s">
        <v>2830</v>
      </c>
      <c r="B397" s="119" t="s">
        <v>397</v>
      </c>
      <c r="C397" s="119">
        <v>776.15</v>
      </c>
      <c r="D397" s="119">
        <v>789.05</v>
      </c>
      <c r="E397" s="119">
        <v>769.95</v>
      </c>
      <c r="F397" s="119">
        <v>772</v>
      </c>
      <c r="G397" s="119">
        <v>771</v>
      </c>
      <c r="H397" s="119">
        <v>775.15</v>
      </c>
      <c r="I397" s="119">
        <v>160024</v>
      </c>
      <c r="J397" s="119">
        <v>124074861.34999999</v>
      </c>
      <c r="K397" s="121">
        <v>43125</v>
      </c>
      <c r="L397" s="119">
        <v>4020</v>
      </c>
      <c r="M397" s="119" t="s">
        <v>2831</v>
      </c>
    </row>
    <row r="398" spans="1:13">
      <c r="A398" s="119" t="s">
        <v>897</v>
      </c>
      <c r="B398" s="119" t="s">
        <v>397</v>
      </c>
      <c r="C398" s="119">
        <v>6698</v>
      </c>
      <c r="D398" s="119">
        <v>6698</v>
      </c>
      <c r="E398" s="119">
        <v>6560</v>
      </c>
      <c r="F398" s="119">
        <v>6637</v>
      </c>
      <c r="G398" s="119">
        <v>6667</v>
      </c>
      <c r="H398" s="119">
        <v>6627.35</v>
      </c>
      <c r="I398" s="119">
        <v>986</v>
      </c>
      <c r="J398" s="119">
        <v>6529726.7999999998</v>
      </c>
      <c r="K398" s="121">
        <v>43125</v>
      </c>
      <c r="L398" s="119">
        <v>397</v>
      </c>
      <c r="M398" s="119" t="s">
        <v>898</v>
      </c>
    </row>
    <row r="399" spans="1:13">
      <c r="A399" s="119" t="s">
        <v>899</v>
      </c>
      <c r="B399" s="119" t="s">
        <v>397</v>
      </c>
      <c r="C399" s="119">
        <v>39.200000000000003</v>
      </c>
      <c r="D399" s="119">
        <v>39.200000000000003</v>
      </c>
      <c r="E399" s="119">
        <v>37.799999999999997</v>
      </c>
      <c r="F399" s="119">
        <v>38.049999999999997</v>
      </c>
      <c r="G399" s="119">
        <v>37.9</v>
      </c>
      <c r="H399" s="119">
        <v>38.6</v>
      </c>
      <c r="I399" s="119">
        <v>117921</v>
      </c>
      <c r="J399" s="119">
        <v>4526111.8</v>
      </c>
      <c r="K399" s="121">
        <v>43125</v>
      </c>
      <c r="L399" s="119">
        <v>738</v>
      </c>
      <c r="M399" s="119" t="s">
        <v>900</v>
      </c>
    </row>
    <row r="400" spans="1:13">
      <c r="A400" s="119" t="s">
        <v>901</v>
      </c>
      <c r="B400" s="119" t="s">
        <v>397</v>
      </c>
      <c r="C400" s="119">
        <v>127</v>
      </c>
      <c r="D400" s="119">
        <v>127.1</v>
      </c>
      <c r="E400" s="119">
        <v>123.1</v>
      </c>
      <c r="F400" s="119">
        <v>124.15</v>
      </c>
      <c r="G400" s="119">
        <v>123.9</v>
      </c>
      <c r="H400" s="119">
        <v>127</v>
      </c>
      <c r="I400" s="119">
        <v>75356</v>
      </c>
      <c r="J400" s="119">
        <v>9422436.6999999993</v>
      </c>
      <c r="K400" s="121">
        <v>43125</v>
      </c>
      <c r="L400" s="119">
        <v>735</v>
      </c>
      <c r="M400" s="119" t="s">
        <v>902</v>
      </c>
    </row>
    <row r="401" spans="1:13">
      <c r="A401" s="119" t="s">
        <v>903</v>
      </c>
      <c r="B401" s="119" t="s">
        <v>397</v>
      </c>
      <c r="C401" s="119">
        <v>66.650000000000006</v>
      </c>
      <c r="D401" s="119">
        <v>67.900000000000006</v>
      </c>
      <c r="E401" s="119">
        <v>66.05</v>
      </c>
      <c r="F401" s="119">
        <v>66.25</v>
      </c>
      <c r="G401" s="119">
        <v>66.3</v>
      </c>
      <c r="H401" s="119">
        <v>66.45</v>
      </c>
      <c r="I401" s="119">
        <v>1418407</v>
      </c>
      <c r="J401" s="119">
        <v>94555209.150000006</v>
      </c>
      <c r="K401" s="121">
        <v>43125</v>
      </c>
      <c r="L401" s="119">
        <v>8718</v>
      </c>
      <c r="M401" s="119" t="s">
        <v>904</v>
      </c>
    </row>
    <row r="402" spans="1:13">
      <c r="A402" s="119" t="s">
        <v>2324</v>
      </c>
      <c r="B402" s="119" t="s">
        <v>397</v>
      </c>
      <c r="C402" s="119">
        <v>645</v>
      </c>
      <c r="D402" s="119">
        <v>657</v>
      </c>
      <c r="E402" s="119">
        <v>621.04999999999995</v>
      </c>
      <c r="F402" s="119">
        <v>639</v>
      </c>
      <c r="G402" s="119">
        <v>639</v>
      </c>
      <c r="H402" s="119">
        <v>634.9</v>
      </c>
      <c r="I402" s="119">
        <v>757</v>
      </c>
      <c r="J402" s="119">
        <v>483061.3</v>
      </c>
      <c r="K402" s="121">
        <v>43125</v>
      </c>
      <c r="L402" s="119">
        <v>72</v>
      </c>
      <c r="M402" s="119" t="s">
        <v>2325</v>
      </c>
    </row>
    <row r="403" spans="1:13">
      <c r="A403" s="119" t="s">
        <v>905</v>
      </c>
      <c r="B403" s="119" t="s">
        <v>397</v>
      </c>
      <c r="C403" s="119">
        <v>2445</v>
      </c>
      <c r="D403" s="119">
        <v>2478</v>
      </c>
      <c r="E403" s="119">
        <v>2440</v>
      </c>
      <c r="F403" s="119">
        <v>2466.6999999999998</v>
      </c>
      <c r="G403" s="119">
        <v>2472.0500000000002</v>
      </c>
      <c r="H403" s="119">
        <v>2450.15</v>
      </c>
      <c r="I403" s="119">
        <v>13345</v>
      </c>
      <c r="J403" s="119">
        <v>32781976.300000001</v>
      </c>
      <c r="K403" s="121">
        <v>43125</v>
      </c>
      <c r="L403" s="119">
        <v>1199</v>
      </c>
      <c r="M403" s="119" t="s">
        <v>906</v>
      </c>
    </row>
    <row r="404" spans="1:13">
      <c r="A404" s="119" t="s">
        <v>70</v>
      </c>
      <c r="B404" s="119" t="s">
        <v>397</v>
      </c>
      <c r="C404" s="119">
        <v>641.95000000000005</v>
      </c>
      <c r="D404" s="119">
        <v>647</v>
      </c>
      <c r="E404" s="119">
        <v>630.15</v>
      </c>
      <c r="F404" s="119">
        <v>634.25</v>
      </c>
      <c r="G404" s="119">
        <v>632</v>
      </c>
      <c r="H404" s="119">
        <v>640.1</v>
      </c>
      <c r="I404" s="119">
        <v>1822288</v>
      </c>
      <c r="J404" s="119">
        <v>1165924833.55</v>
      </c>
      <c r="K404" s="121">
        <v>43125</v>
      </c>
      <c r="L404" s="119">
        <v>27122</v>
      </c>
      <c r="M404" s="119" t="s">
        <v>907</v>
      </c>
    </row>
    <row r="405" spans="1:13">
      <c r="A405" s="119" t="s">
        <v>908</v>
      </c>
      <c r="B405" s="119" t="s">
        <v>397</v>
      </c>
      <c r="C405" s="119">
        <v>161.94999999999999</v>
      </c>
      <c r="D405" s="119">
        <v>163.95</v>
      </c>
      <c r="E405" s="119">
        <v>160</v>
      </c>
      <c r="F405" s="119">
        <v>161.19999999999999</v>
      </c>
      <c r="G405" s="119">
        <v>161.1</v>
      </c>
      <c r="H405" s="119">
        <v>160.19999999999999</v>
      </c>
      <c r="I405" s="119">
        <v>30451</v>
      </c>
      <c r="J405" s="119">
        <v>4913230.95</v>
      </c>
      <c r="K405" s="121">
        <v>43125</v>
      </c>
      <c r="L405" s="119">
        <v>1038</v>
      </c>
      <c r="M405" s="119" t="s">
        <v>909</v>
      </c>
    </row>
    <row r="406" spans="1:13">
      <c r="A406" s="119" t="s">
        <v>910</v>
      </c>
      <c r="B406" s="119" t="s">
        <v>397</v>
      </c>
      <c r="C406" s="119">
        <v>967.7</v>
      </c>
      <c r="D406" s="119">
        <v>980.75</v>
      </c>
      <c r="E406" s="119">
        <v>950</v>
      </c>
      <c r="F406" s="119">
        <v>954.55</v>
      </c>
      <c r="G406" s="119">
        <v>954</v>
      </c>
      <c r="H406" s="119">
        <v>962</v>
      </c>
      <c r="I406" s="119">
        <v>23170</v>
      </c>
      <c r="J406" s="119">
        <v>22360037.75</v>
      </c>
      <c r="K406" s="121">
        <v>43125</v>
      </c>
      <c r="L406" s="119">
        <v>1334</v>
      </c>
      <c r="M406" s="119" t="s">
        <v>911</v>
      </c>
    </row>
    <row r="407" spans="1:13">
      <c r="A407" s="119" t="s">
        <v>912</v>
      </c>
      <c r="B407" s="119" t="s">
        <v>397</v>
      </c>
      <c r="C407" s="119">
        <v>151.05000000000001</v>
      </c>
      <c r="D407" s="119">
        <v>153.4</v>
      </c>
      <c r="E407" s="119">
        <v>148.9</v>
      </c>
      <c r="F407" s="119">
        <v>152.5</v>
      </c>
      <c r="G407" s="119">
        <v>150.55000000000001</v>
      </c>
      <c r="H407" s="119">
        <v>151.05000000000001</v>
      </c>
      <c r="I407" s="119">
        <v>249114</v>
      </c>
      <c r="J407" s="119">
        <v>37495449.700000003</v>
      </c>
      <c r="K407" s="121">
        <v>43125</v>
      </c>
      <c r="L407" s="119">
        <v>2782</v>
      </c>
      <c r="M407" s="119" t="s">
        <v>913</v>
      </c>
    </row>
    <row r="408" spans="1:13">
      <c r="A408" s="119" t="s">
        <v>71</v>
      </c>
      <c r="B408" s="119" t="s">
        <v>397</v>
      </c>
      <c r="C408" s="119">
        <v>23.35</v>
      </c>
      <c r="D408" s="119">
        <v>23.4</v>
      </c>
      <c r="E408" s="119">
        <v>22.35</v>
      </c>
      <c r="F408" s="119">
        <v>22.75</v>
      </c>
      <c r="G408" s="119">
        <v>22.55</v>
      </c>
      <c r="H408" s="119">
        <v>23.1</v>
      </c>
      <c r="I408" s="119">
        <v>55849465</v>
      </c>
      <c r="J408" s="119">
        <v>1281000514.7</v>
      </c>
      <c r="K408" s="121">
        <v>43125</v>
      </c>
      <c r="L408" s="119">
        <v>23133</v>
      </c>
      <c r="M408" s="119" t="s">
        <v>914</v>
      </c>
    </row>
    <row r="409" spans="1:13">
      <c r="A409" s="119" t="s">
        <v>2297</v>
      </c>
      <c r="B409" s="119" t="s">
        <v>397</v>
      </c>
      <c r="C409" s="119">
        <v>451.85</v>
      </c>
      <c r="D409" s="119">
        <v>451.85</v>
      </c>
      <c r="E409" s="119">
        <v>443</v>
      </c>
      <c r="F409" s="119">
        <v>446.95</v>
      </c>
      <c r="G409" s="119">
        <v>448</v>
      </c>
      <c r="H409" s="119">
        <v>448.45</v>
      </c>
      <c r="I409" s="119">
        <v>67377</v>
      </c>
      <c r="J409" s="119">
        <v>30155925.550000001</v>
      </c>
      <c r="K409" s="121">
        <v>43125</v>
      </c>
      <c r="L409" s="119">
        <v>2041</v>
      </c>
      <c r="M409" s="119" t="s">
        <v>2298</v>
      </c>
    </row>
    <row r="410" spans="1:13">
      <c r="A410" s="119" t="s">
        <v>915</v>
      </c>
      <c r="B410" s="119" t="s">
        <v>397</v>
      </c>
      <c r="C410" s="119">
        <v>508.6</v>
      </c>
      <c r="D410" s="119">
        <v>509.8</v>
      </c>
      <c r="E410" s="119">
        <v>492.1</v>
      </c>
      <c r="F410" s="119">
        <v>497.75</v>
      </c>
      <c r="G410" s="119">
        <v>497.75</v>
      </c>
      <c r="H410" s="119">
        <v>508.2</v>
      </c>
      <c r="I410" s="119">
        <v>896477</v>
      </c>
      <c r="J410" s="119">
        <v>447995842.64999998</v>
      </c>
      <c r="K410" s="121">
        <v>43125</v>
      </c>
      <c r="L410" s="119">
        <v>13639</v>
      </c>
      <c r="M410" s="119" t="s">
        <v>916</v>
      </c>
    </row>
    <row r="411" spans="1:13">
      <c r="A411" s="119" t="s">
        <v>2687</v>
      </c>
      <c r="B411" s="119" t="s">
        <v>397</v>
      </c>
      <c r="C411" s="119">
        <v>985</v>
      </c>
      <c r="D411" s="119">
        <v>1029</v>
      </c>
      <c r="E411" s="119">
        <v>985</v>
      </c>
      <c r="F411" s="119">
        <v>998.15</v>
      </c>
      <c r="G411" s="119">
        <v>995.4</v>
      </c>
      <c r="H411" s="119">
        <v>992.15</v>
      </c>
      <c r="I411" s="119">
        <v>183095</v>
      </c>
      <c r="J411" s="119">
        <v>185014658.90000001</v>
      </c>
      <c r="K411" s="121">
        <v>43125</v>
      </c>
      <c r="L411" s="119">
        <v>7147</v>
      </c>
      <c r="M411" s="119" t="s">
        <v>2688</v>
      </c>
    </row>
    <row r="412" spans="1:13">
      <c r="A412" s="119" t="s">
        <v>917</v>
      </c>
      <c r="B412" s="119" t="s">
        <v>397</v>
      </c>
      <c r="C412" s="119">
        <v>643.95000000000005</v>
      </c>
      <c r="D412" s="119">
        <v>649</v>
      </c>
      <c r="E412" s="119">
        <v>622.04999999999995</v>
      </c>
      <c r="F412" s="119">
        <v>626.79999999999995</v>
      </c>
      <c r="G412" s="119">
        <v>626</v>
      </c>
      <c r="H412" s="119">
        <v>626.54999999999995</v>
      </c>
      <c r="I412" s="119">
        <v>8381</v>
      </c>
      <c r="J412" s="119">
        <v>5320677.75</v>
      </c>
      <c r="K412" s="121">
        <v>43125</v>
      </c>
      <c r="L412" s="119">
        <v>489</v>
      </c>
      <c r="M412" s="119" t="s">
        <v>918</v>
      </c>
    </row>
    <row r="413" spans="1:13">
      <c r="A413" s="119" t="s">
        <v>919</v>
      </c>
      <c r="B413" s="119" t="s">
        <v>397</v>
      </c>
      <c r="C413" s="119">
        <v>990</v>
      </c>
      <c r="D413" s="119">
        <v>990</v>
      </c>
      <c r="E413" s="119">
        <v>957.4</v>
      </c>
      <c r="F413" s="119">
        <v>962.75</v>
      </c>
      <c r="G413" s="119">
        <v>964.95</v>
      </c>
      <c r="H413" s="119">
        <v>977.9</v>
      </c>
      <c r="I413" s="119">
        <v>71396</v>
      </c>
      <c r="J413" s="119">
        <v>69163229.099999994</v>
      </c>
      <c r="K413" s="121">
        <v>43125</v>
      </c>
      <c r="L413" s="119">
        <v>2869</v>
      </c>
      <c r="M413" s="119" t="s">
        <v>920</v>
      </c>
    </row>
    <row r="414" spans="1:13">
      <c r="A414" s="119" t="s">
        <v>2791</v>
      </c>
      <c r="B414" s="119" t="s">
        <v>397</v>
      </c>
      <c r="C414" s="119">
        <v>591.75</v>
      </c>
      <c r="D414" s="119">
        <v>591.75</v>
      </c>
      <c r="E414" s="119">
        <v>580</v>
      </c>
      <c r="F414" s="119">
        <v>582.70000000000005</v>
      </c>
      <c r="G414" s="119">
        <v>583.5</v>
      </c>
      <c r="H414" s="119">
        <v>588.29999999999995</v>
      </c>
      <c r="I414" s="119">
        <v>77250</v>
      </c>
      <c r="J414" s="119">
        <v>45135983.700000003</v>
      </c>
      <c r="K414" s="121">
        <v>43125</v>
      </c>
      <c r="L414" s="119">
        <v>2361</v>
      </c>
      <c r="M414" s="119" t="s">
        <v>2792</v>
      </c>
    </row>
    <row r="415" spans="1:13">
      <c r="A415" s="119" t="s">
        <v>350</v>
      </c>
      <c r="B415" s="119" t="s">
        <v>397</v>
      </c>
      <c r="C415" s="119">
        <v>1125</v>
      </c>
      <c r="D415" s="119">
        <v>1126.05</v>
      </c>
      <c r="E415" s="119">
        <v>1064.0999999999999</v>
      </c>
      <c r="F415" s="119">
        <v>1075</v>
      </c>
      <c r="G415" s="119">
        <v>1072.8499999999999</v>
      </c>
      <c r="H415" s="119">
        <v>1117.5999999999999</v>
      </c>
      <c r="I415" s="119">
        <v>1106813</v>
      </c>
      <c r="J415" s="119">
        <v>1196845581.55</v>
      </c>
      <c r="K415" s="121">
        <v>43125</v>
      </c>
      <c r="L415" s="119">
        <v>28782</v>
      </c>
      <c r="M415" s="119" t="s">
        <v>921</v>
      </c>
    </row>
    <row r="416" spans="1:13">
      <c r="A416" s="119" t="s">
        <v>72</v>
      </c>
      <c r="B416" s="119" t="s">
        <v>397</v>
      </c>
      <c r="C416" s="119">
        <v>618.04999999999995</v>
      </c>
      <c r="D416" s="119">
        <v>632.4</v>
      </c>
      <c r="E416" s="119">
        <v>615</v>
      </c>
      <c r="F416" s="119">
        <v>620.04999999999995</v>
      </c>
      <c r="G416" s="119">
        <v>618.9</v>
      </c>
      <c r="H416" s="119">
        <v>625.20000000000005</v>
      </c>
      <c r="I416" s="119">
        <v>550180</v>
      </c>
      <c r="J416" s="119">
        <v>342029297.05000001</v>
      </c>
      <c r="K416" s="121">
        <v>43125</v>
      </c>
      <c r="L416" s="119">
        <v>12192</v>
      </c>
      <c r="M416" s="119" t="s">
        <v>922</v>
      </c>
    </row>
    <row r="417" spans="1:13">
      <c r="A417" s="119" t="s">
        <v>923</v>
      </c>
      <c r="B417" s="119" t="s">
        <v>397</v>
      </c>
      <c r="C417" s="119">
        <v>838</v>
      </c>
      <c r="D417" s="119">
        <v>838</v>
      </c>
      <c r="E417" s="119">
        <v>815</v>
      </c>
      <c r="F417" s="119">
        <v>819</v>
      </c>
      <c r="G417" s="119">
        <v>817</v>
      </c>
      <c r="H417" s="119">
        <v>837.8</v>
      </c>
      <c r="I417" s="119">
        <v>84519</v>
      </c>
      <c r="J417" s="119">
        <v>69646574.25</v>
      </c>
      <c r="K417" s="121">
        <v>43125</v>
      </c>
      <c r="L417" s="119">
        <v>4805</v>
      </c>
      <c r="M417" s="119" t="s">
        <v>924</v>
      </c>
    </row>
    <row r="418" spans="1:13">
      <c r="A418" s="119" t="s">
        <v>2527</v>
      </c>
      <c r="B418" s="119" t="s">
        <v>397</v>
      </c>
      <c r="C418" s="119">
        <v>122.05</v>
      </c>
      <c r="D418" s="119">
        <v>123.4</v>
      </c>
      <c r="E418" s="119">
        <v>117.25</v>
      </c>
      <c r="F418" s="119">
        <v>118.7</v>
      </c>
      <c r="G418" s="119">
        <v>118.8</v>
      </c>
      <c r="H418" s="119">
        <v>121.5</v>
      </c>
      <c r="I418" s="119">
        <v>82870</v>
      </c>
      <c r="J418" s="119">
        <v>9962705</v>
      </c>
      <c r="K418" s="121">
        <v>43125</v>
      </c>
      <c r="L418" s="119">
        <v>1034</v>
      </c>
      <c r="M418" s="119" t="s">
        <v>2528</v>
      </c>
    </row>
    <row r="419" spans="1:13">
      <c r="A419" s="119" t="s">
        <v>2801</v>
      </c>
      <c r="B419" s="119" t="s">
        <v>397</v>
      </c>
      <c r="C419" s="119">
        <v>2721</v>
      </c>
      <c r="D419" s="119">
        <v>2745.05</v>
      </c>
      <c r="E419" s="119">
        <v>2721</v>
      </c>
      <c r="F419" s="119">
        <v>2733.3</v>
      </c>
      <c r="G419" s="119">
        <v>2735.15</v>
      </c>
      <c r="H419" s="119">
        <v>2713.4</v>
      </c>
      <c r="I419" s="119">
        <v>25196</v>
      </c>
      <c r="J419" s="119">
        <v>68950340</v>
      </c>
      <c r="K419" s="121">
        <v>43125</v>
      </c>
      <c r="L419" s="119">
        <v>1619</v>
      </c>
      <c r="M419" s="119" t="s">
        <v>2802</v>
      </c>
    </row>
    <row r="420" spans="1:13">
      <c r="A420" s="119" t="s">
        <v>925</v>
      </c>
      <c r="B420" s="119" t="s">
        <v>397</v>
      </c>
      <c r="C420" s="119">
        <v>79.3</v>
      </c>
      <c r="D420" s="119">
        <v>81.150000000000006</v>
      </c>
      <c r="E420" s="119">
        <v>78.45</v>
      </c>
      <c r="F420" s="119">
        <v>79.5</v>
      </c>
      <c r="G420" s="119">
        <v>79</v>
      </c>
      <c r="H420" s="119">
        <v>79.25</v>
      </c>
      <c r="I420" s="119">
        <v>19423</v>
      </c>
      <c r="J420" s="119">
        <v>1549407</v>
      </c>
      <c r="K420" s="121">
        <v>43125</v>
      </c>
      <c r="L420" s="119">
        <v>335</v>
      </c>
      <c r="M420" s="119" t="s">
        <v>926</v>
      </c>
    </row>
    <row r="421" spans="1:13">
      <c r="A421" s="119" t="s">
        <v>2892</v>
      </c>
      <c r="B421" s="119" t="s">
        <v>397</v>
      </c>
      <c r="C421" s="119">
        <v>225.85</v>
      </c>
      <c r="D421" s="119">
        <v>226</v>
      </c>
      <c r="E421" s="119">
        <v>215.5</v>
      </c>
      <c r="F421" s="119">
        <v>217.05</v>
      </c>
      <c r="G421" s="119">
        <v>216</v>
      </c>
      <c r="H421" s="119">
        <v>224.45</v>
      </c>
      <c r="I421" s="119">
        <v>57733</v>
      </c>
      <c r="J421" s="119">
        <v>12739413.300000001</v>
      </c>
      <c r="K421" s="121">
        <v>43125</v>
      </c>
      <c r="L421" s="119">
        <v>932</v>
      </c>
      <c r="M421" s="119" t="s">
        <v>2893</v>
      </c>
    </row>
    <row r="422" spans="1:13">
      <c r="A422" s="119" t="s">
        <v>2803</v>
      </c>
      <c r="B422" s="119" t="s">
        <v>397</v>
      </c>
      <c r="C422" s="119">
        <v>277.95</v>
      </c>
      <c r="D422" s="119">
        <v>278.64999999999998</v>
      </c>
      <c r="E422" s="119">
        <v>276.45</v>
      </c>
      <c r="F422" s="119">
        <v>277.7</v>
      </c>
      <c r="G422" s="119">
        <v>277.45</v>
      </c>
      <c r="H422" s="119">
        <v>275.10000000000002</v>
      </c>
      <c r="I422" s="119">
        <v>4265</v>
      </c>
      <c r="J422" s="119">
        <v>1183857.6000000001</v>
      </c>
      <c r="K422" s="121">
        <v>43125</v>
      </c>
      <c r="L422" s="119">
        <v>87</v>
      </c>
      <c r="M422" s="119" t="s">
        <v>2804</v>
      </c>
    </row>
    <row r="423" spans="1:13">
      <c r="A423" s="119" t="s">
        <v>2805</v>
      </c>
      <c r="B423" s="119" t="s">
        <v>397</v>
      </c>
      <c r="C423" s="119">
        <v>2670.05</v>
      </c>
      <c r="D423" s="119">
        <v>2709</v>
      </c>
      <c r="E423" s="119">
        <v>2670.05</v>
      </c>
      <c r="F423" s="119">
        <v>2702.65</v>
      </c>
      <c r="G423" s="119">
        <v>2705</v>
      </c>
      <c r="H423" s="119">
        <v>2660.2</v>
      </c>
      <c r="I423" s="119">
        <v>6005</v>
      </c>
      <c r="J423" s="119">
        <v>16185320.550000001</v>
      </c>
      <c r="K423" s="121">
        <v>43125</v>
      </c>
      <c r="L423" s="119">
        <v>331</v>
      </c>
      <c r="M423" s="119" t="s">
        <v>2806</v>
      </c>
    </row>
    <row r="424" spans="1:13">
      <c r="A424" s="119" t="s">
        <v>927</v>
      </c>
      <c r="B424" s="119" t="s">
        <v>397</v>
      </c>
      <c r="C424" s="119">
        <v>125.85</v>
      </c>
      <c r="D424" s="119">
        <v>132.1</v>
      </c>
      <c r="E424" s="119">
        <v>123.1</v>
      </c>
      <c r="F424" s="119">
        <v>128</v>
      </c>
      <c r="G424" s="119">
        <v>126.65</v>
      </c>
      <c r="H424" s="119">
        <v>125.75</v>
      </c>
      <c r="I424" s="119">
        <v>240206</v>
      </c>
      <c r="J424" s="119">
        <v>30906954.350000001</v>
      </c>
      <c r="K424" s="121">
        <v>43125</v>
      </c>
      <c r="L424" s="119">
        <v>3771</v>
      </c>
      <c r="M424" s="119" t="s">
        <v>928</v>
      </c>
    </row>
    <row r="425" spans="1:13">
      <c r="A425" s="119" t="s">
        <v>2894</v>
      </c>
      <c r="B425" s="119" t="s">
        <v>397</v>
      </c>
      <c r="C425" s="119">
        <v>600</v>
      </c>
      <c r="D425" s="119">
        <v>600.25</v>
      </c>
      <c r="E425" s="119">
        <v>564.65</v>
      </c>
      <c r="F425" s="119">
        <v>598.04999999999995</v>
      </c>
      <c r="G425" s="119">
        <v>596</v>
      </c>
      <c r="H425" s="119">
        <v>571.70000000000005</v>
      </c>
      <c r="I425" s="119">
        <v>968186</v>
      </c>
      <c r="J425" s="119">
        <v>570229788.54999995</v>
      </c>
      <c r="K425" s="121">
        <v>43125</v>
      </c>
      <c r="L425" s="119">
        <v>13926</v>
      </c>
      <c r="M425" s="119" t="s">
        <v>2895</v>
      </c>
    </row>
    <row r="426" spans="1:13">
      <c r="A426" s="119" t="s">
        <v>318</v>
      </c>
      <c r="B426" s="119" t="s">
        <v>397</v>
      </c>
      <c r="C426" s="119">
        <v>148.6</v>
      </c>
      <c r="D426" s="119">
        <v>153.80000000000001</v>
      </c>
      <c r="E426" s="119">
        <v>148.6</v>
      </c>
      <c r="F426" s="119">
        <v>152.35</v>
      </c>
      <c r="G426" s="119">
        <v>152.1</v>
      </c>
      <c r="H426" s="119">
        <v>148.30000000000001</v>
      </c>
      <c r="I426" s="119">
        <v>406495</v>
      </c>
      <c r="J426" s="119">
        <v>61327195.299999997</v>
      </c>
      <c r="K426" s="121">
        <v>43125</v>
      </c>
      <c r="L426" s="119">
        <v>3301</v>
      </c>
      <c r="M426" s="119" t="s">
        <v>929</v>
      </c>
    </row>
    <row r="427" spans="1:13">
      <c r="A427" s="119" t="s">
        <v>2214</v>
      </c>
      <c r="B427" s="119" t="s">
        <v>397</v>
      </c>
      <c r="C427" s="119">
        <v>208.05</v>
      </c>
      <c r="D427" s="119">
        <v>209.5</v>
      </c>
      <c r="E427" s="119">
        <v>203</v>
      </c>
      <c r="F427" s="119">
        <v>203.85</v>
      </c>
      <c r="G427" s="119">
        <v>206.75</v>
      </c>
      <c r="H427" s="119">
        <v>210</v>
      </c>
      <c r="I427" s="119">
        <v>17029</v>
      </c>
      <c r="J427" s="119">
        <v>3501372.7</v>
      </c>
      <c r="K427" s="121">
        <v>43125</v>
      </c>
      <c r="L427" s="119">
        <v>403</v>
      </c>
      <c r="M427" s="119" t="s">
        <v>2215</v>
      </c>
    </row>
    <row r="428" spans="1:13">
      <c r="A428" s="119" t="s">
        <v>355</v>
      </c>
      <c r="B428" s="119" t="s">
        <v>397</v>
      </c>
      <c r="C428" s="119">
        <v>140.80000000000001</v>
      </c>
      <c r="D428" s="119">
        <v>140.85</v>
      </c>
      <c r="E428" s="119">
        <v>135.75</v>
      </c>
      <c r="F428" s="119">
        <v>136.85</v>
      </c>
      <c r="G428" s="119">
        <v>136.5</v>
      </c>
      <c r="H428" s="119">
        <v>140</v>
      </c>
      <c r="I428" s="119">
        <v>1818376</v>
      </c>
      <c r="J428" s="119">
        <v>250471808.75</v>
      </c>
      <c r="K428" s="121">
        <v>43125</v>
      </c>
      <c r="L428" s="119">
        <v>8560</v>
      </c>
      <c r="M428" s="119" t="s">
        <v>930</v>
      </c>
    </row>
    <row r="429" spans="1:13">
      <c r="A429" s="119" t="s">
        <v>931</v>
      </c>
      <c r="B429" s="119" t="s">
        <v>397</v>
      </c>
      <c r="C429" s="119">
        <v>784.4</v>
      </c>
      <c r="D429" s="119">
        <v>809</v>
      </c>
      <c r="E429" s="119">
        <v>775.3</v>
      </c>
      <c r="F429" s="119">
        <v>793.1</v>
      </c>
      <c r="G429" s="119">
        <v>795</v>
      </c>
      <c r="H429" s="119">
        <v>779.85</v>
      </c>
      <c r="I429" s="119">
        <v>1358054</v>
      </c>
      <c r="J429" s="119">
        <v>1080054383</v>
      </c>
      <c r="K429" s="121">
        <v>43125</v>
      </c>
      <c r="L429" s="119">
        <v>29953</v>
      </c>
      <c r="M429" s="119" t="s">
        <v>932</v>
      </c>
    </row>
    <row r="430" spans="1:13">
      <c r="A430" s="119" t="s">
        <v>73</v>
      </c>
      <c r="B430" s="119" t="s">
        <v>397</v>
      </c>
      <c r="C430" s="119">
        <v>1195</v>
      </c>
      <c r="D430" s="119">
        <v>1211.8499999999999</v>
      </c>
      <c r="E430" s="119">
        <v>1183.9000000000001</v>
      </c>
      <c r="F430" s="119">
        <v>1193</v>
      </c>
      <c r="G430" s="119">
        <v>1189.3499999999999</v>
      </c>
      <c r="H430" s="119">
        <v>1200.05</v>
      </c>
      <c r="I430" s="119">
        <v>886429</v>
      </c>
      <c r="J430" s="119">
        <v>1060459356.15</v>
      </c>
      <c r="K430" s="121">
        <v>43125</v>
      </c>
      <c r="L430" s="119">
        <v>26290</v>
      </c>
      <c r="M430" s="119" t="s">
        <v>2296</v>
      </c>
    </row>
    <row r="431" spans="1:13">
      <c r="A431" s="119" t="s">
        <v>392</v>
      </c>
      <c r="B431" s="119" t="s">
        <v>397</v>
      </c>
      <c r="C431" s="119">
        <v>181.5</v>
      </c>
      <c r="D431" s="119">
        <v>182</v>
      </c>
      <c r="E431" s="119">
        <v>176.7</v>
      </c>
      <c r="F431" s="119">
        <v>179.6</v>
      </c>
      <c r="G431" s="119">
        <v>178.6</v>
      </c>
      <c r="H431" s="119">
        <v>179.65</v>
      </c>
      <c r="I431" s="119">
        <v>201804</v>
      </c>
      <c r="J431" s="119">
        <v>36262376.200000003</v>
      </c>
      <c r="K431" s="121">
        <v>43125</v>
      </c>
      <c r="L431" s="119">
        <v>4445</v>
      </c>
      <c r="M431" s="119" t="s">
        <v>933</v>
      </c>
    </row>
    <row r="432" spans="1:13">
      <c r="A432" s="119" t="s">
        <v>934</v>
      </c>
      <c r="B432" s="119" t="s">
        <v>397</v>
      </c>
      <c r="C432" s="119">
        <v>136.75</v>
      </c>
      <c r="D432" s="119">
        <v>143.85</v>
      </c>
      <c r="E432" s="119">
        <v>136.55000000000001</v>
      </c>
      <c r="F432" s="119">
        <v>141.5</v>
      </c>
      <c r="G432" s="119">
        <v>141.65</v>
      </c>
      <c r="H432" s="119">
        <v>136.35</v>
      </c>
      <c r="I432" s="119">
        <v>1427956</v>
      </c>
      <c r="J432" s="119">
        <v>200829660.65000001</v>
      </c>
      <c r="K432" s="121">
        <v>43125</v>
      </c>
      <c r="L432" s="119">
        <v>12390</v>
      </c>
      <c r="M432" s="119" t="s">
        <v>935</v>
      </c>
    </row>
    <row r="433" spans="1:13">
      <c r="A433" s="119" t="s">
        <v>936</v>
      </c>
      <c r="B433" s="119" t="s">
        <v>397</v>
      </c>
      <c r="C433" s="119">
        <v>1181</v>
      </c>
      <c r="D433" s="119">
        <v>1206.8</v>
      </c>
      <c r="E433" s="119">
        <v>1162</v>
      </c>
      <c r="F433" s="119">
        <v>1189</v>
      </c>
      <c r="G433" s="119">
        <v>1206.8</v>
      </c>
      <c r="H433" s="119">
        <v>1185.5</v>
      </c>
      <c r="I433" s="119">
        <v>1436</v>
      </c>
      <c r="J433" s="119">
        <v>1710146.3</v>
      </c>
      <c r="K433" s="121">
        <v>43125</v>
      </c>
      <c r="L433" s="119">
        <v>191</v>
      </c>
      <c r="M433" s="119" t="s">
        <v>937</v>
      </c>
    </row>
    <row r="434" spans="1:13">
      <c r="A434" s="119" t="s">
        <v>938</v>
      </c>
      <c r="B434" s="119" t="s">
        <v>397</v>
      </c>
      <c r="C434" s="119">
        <v>387.75</v>
      </c>
      <c r="D434" s="119">
        <v>387.75</v>
      </c>
      <c r="E434" s="119">
        <v>376</v>
      </c>
      <c r="F434" s="119">
        <v>379.45</v>
      </c>
      <c r="G434" s="119">
        <v>380</v>
      </c>
      <c r="H434" s="119">
        <v>387.75</v>
      </c>
      <c r="I434" s="119">
        <v>15337</v>
      </c>
      <c r="J434" s="119">
        <v>5850017.1500000004</v>
      </c>
      <c r="K434" s="121">
        <v>43125</v>
      </c>
      <c r="L434" s="119">
        <v>996</v>
      </c>
      <c r="M434" s="119" t="s">
        <v>939</v>
      </c>
    </row>
    <row r="435" spans="1:13">
      <c r="A435" s="119" t="s">
        <v>940</v>
      </c>
      <c r="B435" s="119" t="s">
        <v>397</v>
      </c>
      <c r="C435" s="119">
        <v>12.8</v>
      </c>
      <c r="D435" s="119">
        <v>14</v>
      </c>
      <c r="E435" s="119">
        <v>12.1</v>
      </c>
      <c r="F435" s="119">
        <v>13.1</v>
      </c>
      <c r="G435" s="119">
        <v>13</v>
      </c>
      <c r="H435" s="119">
        <v>12.9</v>
      </c>
      <c r="I435" s="119">
        <v>2072054</v>
      </c>
      <c r="J435" s="119">
        <v>27225543.449999999</v>
      </c>
      <c r="K435" s="121">
        <v>43125</v>
      </c>
      <c r="L435" s="119">
        <v>3335</v>
      </c>
      <c r="M435" s="119" t="s">
        <v>941</v>
      </c>
    </row>
    <row r="436" spans="1:13">
      <c r="A436" s="119" t="s">
        <v>942</v>
      </c>
      <c r="B436" s="119" t="s">
        <v>397</v>
      </c>
      <c r="C436" s="119">
        <v>555.75</v>
      </c>
      <c r="D436" s="119">
        <v>555.79999999999995</v>
      </c>
      <c r="E436" s="119">
        <v>545</v>
      </c>
      <c r="F436" s="119">
        <v>545.5</v>
      </c>
      <c r="G436" s="119">
        <v>545</v>
      </c>
      <c r="H436" s="119">
        <v>549.65</v>
      </c>
      <c r="I436" s="119">
        <v>4037</v>
      </c>
      <c r="J436" s="119">
        <v>2213783.85</v>
      </c>
      <c r="K436" s="121">
        <v>43125</v>
      </c>
      <c r="L436" s="119">
        <v>198</v>
      </c>
      <c r="M436" s="119" t="s">
        <v>943</v>
      </c>
    </row>
    <row r="437" spans="1:13">
      <c r="A437" s="119" t="s">
        <v>2387</v>
      </c>
      <c r="B437" s="119" t="s">
        <v>397</v>
      </c>
      <c r="C437" s="119">
        <v>1574.95</v>
      </c>
      <c r="D437" s="119">
        <v>1590</v>
      </c>
      <c r="E437" s="119">
        <v>1525.5</v>
      </c>
      <c r="F437" s="119">
        <v>1548.1</v>
      </c>
      <c r="G437" s="119">
        <v>1550</v>
      </c>
      <c r="H437" s="119">
        <v>1552</v>
      </c>
      <c r="I437" s="119">
        <v>288</v>
      </c>
      <c r="J437" s="119">
        <v>450150.75</v>
      </c>
      <c r="K437" s="121">
        <v>43125</v>
      </c>
      <c r="L437" s="119">
        <v>66</v>
      </c>
      <c r="M437" s="119" t="s">
        <v>2388</v>
      </c>
    </row>
    <row r="438" spans="1:13">
      <c r="A438" s="119" t="s">
        <v>944</v>
      </c>
      <c r="B438" s="119" t="s">
        <v>397</v>
      </c>
      <c r="C438" s="119">
        <v>572</v>
      </c>
      <c r="D438" s="119">
        <v>601.5</v>
      </c>
      <c r="E438" s="119">
        <v>563.04999999999995</v>
      </c>
      <c r="F438" s="119">
        <v>593.04999999999995</v>
      </c>
      <c r="G438" s="119">
        <v>594</v>
      </c>
      <c r="H438" s="119">
        <v>571.70000000000005</v>
      </c>
      <c r="I438" s="119">
        <v>1128072</v>
      </c>
      <c r="J438" s="119">
        <v>666271113.54999995</v>
      </c>
      <c r="K438" s="121">
        <v>43125</v>
      </c>
      <c r="L438" s="119">
        <v>24240</v>
      </c>
      <c r="M438" s="119" t="s">
        <v>945</v>
      </c>
    </row>
    <row r="439" spans="1:13">
      <c r="A439" s="119" t="s">
        <v>2896</v>
      </c>
      <c r="B439" s="119" t="s">
        <v>397</v>
      </c>
      <c r="C439" s="119">
        <v>35.4</v>
      </c>
      <c r="D439" s="119">
        <v>35.4</v>
      </c>
      <c r="E439" s="119">
        <v>34.5</v>
      </c>
      <c r="F439" s="119">
        <v>34.9</v>
      </c>
      <c r="G439" s="119">
        <v>35</v>
      </c>
      <c r="H439" s="119">
        <v>34.65</v>
      </c>
      <c r="I439" s="119">
        <v>30891</v>
      </c>
      <c r="J439" s="119">
        <v>1074308.05</v>
      </c>
      <c r="K439" s="121">
        <v>43125</v>
      </c>
      <c r="L439" s="119">
        <v>191</v>
      </c>
      <c r="M439" s="119" t="s">
        <v>2897</v>
      </c>
    </row>
    <row r="440" spans="1:13">
      <c r="A440" s="119" t="s">
        <v>316</v>
      </c>
      <c r="B440" s="119" t="s">
        <v>397</v>
      </c>
      <c r="C440" s="119">
        <v>154</v>
      </c>
      <c r="D440" s="119">
        <v>154.94999999999999</v>
      </c>
      <c r="E440" s="119">
        <v>148.05000000000001</v>
      </c>
      <c r="F440" s="119">
        <v>149.05000000000001</v>
      </c>
      <c r="G440" s="119">
        <v>148.80000000000001</v>
      </c>
      <c r="H440" s="119">
        <v>153.85</v>
      </c>
      <c r="I440" s="119">
        <v>2095005</v>
      </c>
      <c r="J440" s="119">
        <v>317472482.85000002</v>
      </c>
      <c r="K440" s="121">
        <v>43125</v>
      </c>
      <c r="L440" s="119">
        <v>11722</v>
      </c>
      <c r="M440" s="119" t="s">
        <v>946</v>
      </c>
    </row>
    <row r="441" spans="1:13">
      <c r="A441" s="119" t="s">
        <v>182</v>
      </c>
      <c r="B441" s="119" t="s">
        <v>397</v>
      </c>
      <c r="C441" s="119">
        <v>6551.1</v>
      </c>
      <c r="D441" s="119">
        <v>6657.15</v>
      </c>
      <c r="E441" s="119">
        <v>6399.95</v>
      </c>
      <c r="F441" s="119">
        <v>6477.05</v>
      </c>
      <c r="G441" s="119">
        <v>6405</v>
      </c>
      <c r="H441" s="119">
        <v>6602.05</v>
      </c>
      <c r="I441" s="119">
        <v>19864</v>
      </c>
      <c r="J441" s="119">
        <v>131338866.90000001</v>
      </c>
      <c r="K441" s="121">
        <v>43125</v>
      </c>
      <c r="L441" s="119">
        <v>2372</v>
      </c>
      <c r="M441" s="119" t="s">
        <v>947</v>
      </c>
    </row>
    <row r="442" spans="1:13">
      <c r="A442" s="119" t="s">
        <v>199</v>
      </c>
      <c r="B442" s="119" t="s">
        <v>397</v>
      </c>
      <c r="C442" s="119">
        <v>209.9</v>
      </c>
      <c r="D442" s="119">
        <v>210.3</v>
      </c>
      <c r="E442" s="119">
        <v>207</v>
      </c>
      <c r="F442" s="119">
        <v>208</v>
      </c>
      <c r="G442" s="119">
        <v>208.5</v>
      </c>
      <c r="H442" s="119">
        <v>209.5</v>
      </c>
      <c r="I442" s="119">
        <v>145330</v>
      </c>
      <c r="J442" s="119">
        <v>30336710.149999999</v>
      </c>
      <c r="K442" s="121">
        <v>43125</v>
      </c>
      <c r="L442" s="119">
        <v>12784</v>
      </c>
      <c r="M442" s="119" t="s">
        <v>948</v>
      </c>
    </row>
    <row r="443" spans="1:13">
      <c r="A443" s="119" t="s">
        <v>2689</v>
      </c>
      <c r="B443" s="119" t="s">
        <v>397</v>
      </c>
      <c r="C443" s="119">
        <v>34.75</v>
      </c>
      <c r="D443" s="119">
        <v>36</v>
      </c>
      <c r="E443" s="119">
        <v>33.75</v>
      </c>
      <c r="F443" s="119">
        <v>34.049999999999997</v>
      </c>
      <c r="G443" s="119">
        <v>34.200000000000003</v>
      </c>
      <c r="H443" s="119">
        <v>35.35</v>
      </c>
      <c r="I443" s="119">
        <v>487379</v>
      </c>
      <c r="J443" s="119">
        <v>16767284.25</v>
      </c>
      <c r="K443" s="121">
        <v>43125</v>
      </c>
      <c r="L443" s="119">
        <v>1492</v>
      </c>
      <c r="M443" s="119" t="s">
        <v>2690</v>
      </c>
    </row>
    <row r="444" spans="1:13">
      <c r="A444" s="119" t="s">
        <v>949</v>
      </c>
      <c r="B444" s="119" t="s">
        <v>397</v>
      </c>
      <c r="C444" s="119">
        <v>15</v>
      </c>
      <c r="D444" s="119">
        <v>15</v>
      </c>
      <c r="E444" s="119">
        <v>14.35</v>
      </c>
      <c r="F444" s="119">
        <v>14.45</v>
      </c>
      <c r="G444" s="119">
        <v>14.4</v>
      </c>
      <c r="H444" s="119">
        <v>14.8</v>
      </c>
      <c r="I444" s="119">
        <v>186207</v>
      </c>
      <c r="J444" s="119">
        <v>2720547.6</v>
      </c>
      <c r="K444" s="121">
        <v>43125</v>
      </c>
      <c r="L444" s="119">
        <v>486</v>
      </c>
      <c r="M444" s="119" t="s">
        <v>950</v>
      </c>
    </row>
    <row r="445" spans="1:13">
      <c r="A445" s="119" t="s">
        <v>951</v>
      </c>
      <c r="B445" s="119" t="s">
        <v>397</v>
      </c>
      <c r="C445" s="119">
        <v>6.05</v>
      </c>
      <c r="D445" s="119">
        <v>6.05</v>
      </c>
      <c r="E445" s="119">
        <v>5.85</v>
      </c>
      <c r="F445" s="119">
        <v>5.9</v>
      </c>
      <c r="G445" s="119">
        <v>5.9</v>
      </c>
      <c r="H445" s="119">
        <v>6</v>
      </c>
      <c r="I445" s="119">
        <v>5341233</v>
      </c>
      <c r="J445" s="119">
        <v>31680871.600000001</v>
      </c>
      <c r="K445" s="121">
        <v>43125</v>
      </c>
      <c r="L445" s="119">
        <v>2377</v>
      </c>
      <c r="M445" s="119" t="s">
        <v>952</v>
      </c>
    </row>
    <row r="446" spans="1:13">
      <c r="A446" s="119" t="s">
        <v>2316</v>
      </c>
      <c r="B446" s="119" t="s">
        <v>397</v>
      </c>
      <c r="C446" s="119">
        <v>20.45</v>
      </c>
      <c r="D446" s="119">
        <v>20.45</v>
      </c>
      <c r="E446" s="119">
        <v>18.100000000000001</v>
      </c>
      <c r="F446" s="119">
        <v>18.850000000000001</v>
      </c>
      <c r="G446" s="119">
        <v>19.2</v>
      </c>
      <c r="H446" s="119">
        <v>18.95</v>
      </c>
      <c r="I446" s="119">
        <v>10990</v>
      </c>
      <c r="J446" s="119">
        <v>207968.6</v>
      </c>
      <c r="K446" s="121">
        <v>43125</v>
      </c>
      <c r="L446" s="119">
        <v>68</v>
      </c>
      <c r="M446" s="119" t="s">
        <v>2317</v>
      </c>
    </row>
    <row r="447" spans="1:13">
      <c r="A447" s="119" t="s">
        <v>2584</v>
      </c>
      <c r="B447" s="119" t="s">
        <v>397</v>
      </c>
      <c r="C447" s="119">
        <v>177.6</v>
      </c>
      <c r="D447" s="119">
        <v>187.4</v>
      </c>
      <c r="E447" s="119">
        <v>172.25</v>
      </c>
      <c r="F447" s="119">
        <v>180.2</v>
      </c>
      <c r="G447" s="119">
        <v>180.1</v>
      </c>
      <c r="H447" s="119">
        <v>175.1</v>
      </c>
      <c r="I447" s="119">
        <v>2900441</v>
      </c>
      <c r="J447" s="119">
        <v>517157316.05000001</v>
      </c>
      <c r="K447" s="121">
        <v>43125</v>
      </c>
      <c r="L447" s="119">
        <v>7561</v>
      </c>
      <c r="M447" s="119" t="s">
        <v>2585</v>
      </c>
    </row>
    <row r="448" spans="1:13">
      <c r="A448" s="119" t="s">
        <v>953</v>
      </c>
      <c r="B448" s="119" t="s">
        <v>397</v>
      </c>
      <c r="C448" s="119">
        <v>123.9</v>
      </c>
      <c r="D448" s="119">
        <v>130.6</v>
      </c>
      <c r="E448" s="119">
        <v>120.8</v>
      </c>
      <c r="F448" s="119">
        <v>126.35</v>
      </c>
      <c r="G448" s="119">
        <v>125.55</v>
      </c>
      <c r="H448" s="119">
        <v>123.85</v>
      </c>
      <c r="I448" s="119">
        <v>275043</v>
      </c>
      <c r="J448" s="119">
        <v>34645308.75</v>
      </c>
      <c r="K448" s="121">
        <v>43125</v>
      </c>
      <c r="L448" s="119">
        <v>4091</v>
      </c>
      <c r="M448" s="119" t="s">
        <v>954</v>
      </c>
    </row>
    <row r="449" spans="1:13">
      <c r="A449" s="119" t="s">
        <v>955</v>
      </c>
      <c r="B449" s="119" t="s">
        <v>397</v>
      </c>
      <c r="C449" s="119">
        <v>848.25</v>
      </c>
      <c r="D449" s="119">
        <v>859.95</v>
      </c>
      <c r="E449" s="119">
        <v>821.5</v>
      </c>
      <c r="F449" s="119">
        <v>825.4</v>
      </c>
      <c r="G449" s="119">
        <v>827</v>
      </c>
      <c r="H449" s="119">
        <v>847.6</v>
      </c>
      <c r="I449" s="119">
        <v>126280</v>
      </c>
      <c r="J449" s="119">
        <v>105604918</v>
      </c>
      <c r="K449" s="121">
        <v>43125</v>
      </c>
      <c r="L449" s="119">
        <v>6792</v>
      </c>
      <c r="M449" s="119" t="s">
        <v>956</v>
      </c>
    </row>
    <row r="450" spans="1:13">
      <c r="A450" s="119" t="s">
        <v>2223</v>
      </c>
      <c r="B450" s="119" t="s">
        <v>397</v>
      </c>
      <c r="C450" s="119">
        <v>233.95</v>
      </c>
      <c r="D450" s="119">
        <v>234.95</v>
      </c>
      <c r="E450" s="119">
        <v>228.2</v>
      </c>
      <c r="F450" s="119">
        <v>232.45</v>
      </c>
      <c r="G450" s="119">
        <v>231.15</v>
      </c>
      <c r="H450" s="119">
        <v>232.15</v>
      </c>
      <c r="I450" s="119">
        <v>6482</v>
      </c>
      <c r="J450" s="119">
        <v>1501311.65</v>
      </c>
      <c r="K450" s="121">
        <v>43125</v>
      </c>
      <c r="L450" s="119">
        <v>186</v>
      </c>
      <c r="M450" s="119" t="s">
        <v>2224</v>
      </c>
    </row>
    <row r="451" spans="1:13">
      <c r="A451" s="119" t="s">
        <v>957</v>
      </c>
      <c r="B451" s="119" t="s">
        <v>397</v>
      </c>
      <c r="C451" s="119">
        <v>877.55</v>
      </c>
      <c r="D451" s="119">
        <v>877.55</v>
      </c>
      <c r="E451" s="119">
        <v>841</v>
      </c>
      <c r="F451" s="119">
        <v>845.25</v>
      </c>
      <c r="G451" s="119">
        <v>843.55</v>
      </c>
      <c r="H451" s="119">
        <v>874.1</v>
      </c>
      <c r="I451" s="119">
        <v>81626</v>
      </c>
      <c r="J451" s="119">
        <v>70072647.25</v>
      </c>
      <c r="K451" s="121">
        <v>43125</v>
      </c>
      <c r="L451" s="119">
        <v>3930</v>
      </c>
      <c r="M451" s="119" t="s">
        <v>958</v>
      </c>
    </row>
    <row r="452" spans="1:13">
      <c r="A452" s="119" t="s">
        <v>959</v>
      </c>
      <c r="B452" s="119" t="s">
        <v>397</v>
      </c>
      <c r="C452" s="119">
        <v>884</v>
      </c>
      <c r="D452" s="119">
        <v>888</v>
      </c>
      <c r="E452" s="119">
        <v>855.1</v>
      </c>
      <c r="F452" s="119">
        <v>867.35</v>
      </c>
      <c r="G452" s="119">
        <v>868</v>
      </c>
      <c r="H452" s="119">
        <v>883.05</v>
      </c>
      <c r="I452" s="119">
        <v>13822</v>
      </c>
      <c r="J452" s="119">
        <v>12015069.449999999</v>
      </c>
      <c r="K452" s="121">
        <v>43125</v>
      </c>
      <c r="L452" s="119">
        <v>1446</v>
      </c>
      <c r="M452" s="119" t="s">
        <v>960</v>
      </c>
    </row>
    <row r="453" spans="1:13">
      <c r="A453" s="119" t="s">
        <v>2898</v>
      </c>
      <c r="B453" s="119" t="s">
        <v>397</v>
      </c>
      <c r="C453" s="119">
        <v>1.25</v>
      </c>
      <c r="D453" s="119">
        <v>1.3</v>
      </c>
      <c r="E453" s="119">
        <v>1.25</v>
      </c>
      <c r="F453" s="119">
        <v>1.25</v>
      </c>
      <c r="G453" s="119">
        <v>1.25</v>
      </c>
      <c r="H453" s="119">
        <v>1.3</v>
      </c>
      <c r="I453" s="119">
        <v>5578452</v>
      </c>
      <c r="J453" s="119">
        <v>7110962.5999999996</v>
      </c>
      <c r="K453" s="121">
        <v>43125</v>
      </c>
      <c r="L453" s="119">
        <v>454</v>
      </c>
      <c r="M453" s="119" t="s">
        <v>2899</v>
      </c>
    </row>
    <row r="454" spans="1:13">
      <c r="A454" s="119" t="s">
        <v>2900</v>
      </c>
      <c r="B454" s="119" t="s">
        <v>397</v>
      </c>
      <c r="C454" s="119">
        <v>1.2</v>
      </c>
      <c r="D454" s="119">
        <v>1.3</v>
      </c>
      <c r="E454" s="119">
        <v>1.2</v>
      </c>
      <c r="F454" s="119">
        <v>1.3</v>
      </c>
      <c r="G454" s="119">
        <v>1.25</v>
      </c>
      <c r="H454" s="119">
        <v>1.25</v>
      </c>
      <c r="I454" s="119">
        <v>106892</v>
      </c>
      <c r="J454" s="119">
        <v>134284.1</v>
      </c>
      <c r="K454" s="121">
        <v>43125</v>
      </c>
      <c r="L454" s="119">
        <v>84</v>
      </c>
      <c r="M454" s="119" t="s">
        <v>2901</v>
      </c>
    </row>
    <row r="455" spans="1:13">
      <c r="A455" s="119" t="s">
        <v>961</v>
      </c>
      <c r="B455" s="119" t="s">
        <v>397</v>
      </c>
      <c r="C455" s="119">
        <v>899.9</v>
      </c>
      <c r="D455" s="119">
        <v>907.95</v>
      </c>
      <c r="E455" s="119">
        <v>883</v>
      </c>
      <c r="F455" s="119">
        <v>900.7</v>
      </c>
      <c r="G455" s="119">
        <v>900</v>
      </c>
      <c r="H455" s="119">
        <v>895.2</v>
      </c>
      <c r="I455" s="119">
        <v>9029</v>
      </c>
      <c r="J455" s="119">
        <v>8070607.2999999998</v>
      </c>
      <c r="K455" s="121">
        <v>43125</v>
      </c>
      <c r="L455" s="119">
        <v>475</v>
      </c>
      <c r="M455" s="119" t="s">
        <v>962</v>
      </c>
    </row>
    <row r="456" spans="1:13">
      <c r="A456" s="119" t="s">
        <v>963</v>
      </c>
      <c r="B456" s="119" t="s">
        <v>397</v>
      </c>
      <c r="C456" s="119">
        <v>85.6</v>
      </c>
      <c r="D456" s="119">
        <v>87</v>
      </c>
      <c r="E456" s="119">
        <v>84</v>
      </c>
      <c r="F456" s="119">
        <v>84.3</v>
      </c>
      <c r="G456" s="119">
        <v>84.75</v>
      </c>
      <c r="H456" s="119">
        <v>85.65</v>
      </c>
      <c r="I456" s="119">
        <v>66002</v>
      </c>
      <c r="J456" s="119">
        <v>5621770.0499999998</v>
      </c>
      <c r="K456" s="121">
        <v>43125</v>
      </c>
      <c r="L456" s="119">
        <v>652</v>
      </c>
      <c r="M456" s="119" t="s">
        <v>964</v>
      </c>
    </row>
    <row r="457" spans="1:13">
      <c r="A457" s="119" t="s">
        <v>965</v>
      </c>
      <c r="B457" s="119" t="s">
        <v>397</v>
      </c>
      <c r="C457" s="119">
        <v>87.2</v>
      </c>
      <c r="D457" s="119">
        <v>90.9</v>
      </c>
      <c r="E457" s="119">
        <v>86.45</v>
      </c>
      <c r="F457" s="119">
        <v>87.2</v>
      </c>
      <c r="G457" s="119">
        <v>88</v>
      </c>
      <c r="H457" s="119">
        <v>86.7</v>
      </c>
      <c r="I457" s="119">
        <v>167876</v>
      </c>
      <c r="J457" s="119">
        <v>14873331.199999999</v>
      </c>
      <c r="K457" s="121">
        <v>43125</v>
      </c>
      <c r="L457" s="119">
        <v>1514</v>
      </c>
      <c r="M457" s="119" t="s">
        <v>2389</v>
      </c>
    </row>
    <row r="458" spans="1:13">
      <c r="A458" s="119" t="s">
        <v>966</v>
      </c>
      <c r="B458" s="119" t="s">
        <v>397</v>
      </c>
      <c r="C458" s="119">
        <v>1037.9000000000001</v>
      </c>
      <c r="D458" s="119">
        <v>1037.9000000000001</v>
      </c>
      <c r="E458" s="119">
        <v>998</v>
      </c>
      <c r="F458" s="119">
        <v>1000.3</v>
      </c>
      <c r="G458" s="119">
        <v>1002.85</v>
      </c>
      <c r="H458" s="119">
        <v>1010.75</v>
      </c>
      <c r="I458" s="119">
        <v>1534</v>
      </c>
      <c r="J458" s="119">
        <v>1539200.85</v>
      </c>
      <c r="K458" s="121">
        <v>43125</v>
      </c>
      <c r="L458" s="119">
        <v>195</v>
      </c>
      <c r="M458" s="119" t="s">
        <v>967</v>
      </c>
    </row>
    <row r="459" spans="1:13">
      <c r="A459" s="119" t="s">
        <v>968</v>
      </c>
      <c r="B459" s="119" t="s">
        <v>397</v>
      </c>
      <c r="C459" s="119">
        <v>44.75</v>
      </c>
      <c r="D459" s="119">
        <v>45.05</v>
      </c>
      <c r="E459" s="119">
        <v>43.5</v>
      </c>
      <c r="F459" s="119">
        <v>43.9</v>
      </c>
      <c r="G459" s="119">
        <v>43.75</v>
      </c>
      <c r="H459" s="119">
        <v>44.75</v>
      </c>
      <c r="I459" s="119">
        <v>1193050</v>
      </c>
      <c r="J459" s="119">
        <v>52553785.299999997</v>
      </c>
      <c r="K459" s="121">
        <v>43125</v>
      </c>
      <c r="L459" s="119">
        <v>4956</v>
      </c>
      <c r="M459" s="119" t="s">
        <v>969</v>
      </c>
    </row>
    <row r="460" spans="1:13">
      <c r="A460" s="119" t="s">
        <v>970</v>
      </c>
      <c r="B460" s="119" t="s">
        <v>397</v>
      </c>
      <c r="C460" s="119">
        <v>811</v>
      </c>
      <c r="D460" s="119">
        <v>811</v>
      </c>
      <c r="E460" s="119">
        <v>783.55</v>
      </c>
      <c r="F460" s="119">
        <v>787</v>
      </c>
      <c r="G460" s="119">
        <v>789.8</v>
      </c>
      <c r="H460" s="119">
        <v>802.9</v>
      </c>
      <c r="I460" s="119">
        <v>12735</v>
      </c>
      <c r="J460" s="119">
        <v>10116800</v>
      </c>
      <c r="K460" s="121">
        <v>43125</v>
      </c>
      <c r="L460" s="119">
        <v>1032</v>
      </c>
      <c r="M460" s="119" t="s">
        <v>971</v>
      </c>
    </row>
    <row r="461" spans="1:13">
      <c r="A461" s="119" t="s">
        <v>74</v>
      </c>
      <c r="B461" s="119" t="s">
        <v>397</v>
      </c>
      <c r="C461" s="119">
        <v>575</v>
      </c>
      <c r="D461" s="119">
        <v>590.5</v>
      </c>
      <c r="E461" s="119">
        <v>573.79999999999995</v>
      </c>
      <c r="F461" s="119">
        <v>580.54999999999995</v>
      </c>
      <c r="G461" s="119">
        <v>580</v>
      </c>
      <c r="H461" s="119">
        <v>576.25</v>
      </c>
      <c r="I461" s="119">
        <v>2121732</v>
      </c>
      <c r="J461" s="119">
        <v>1236180224.5999999</v>
      </c>
      <c r="K461" s="121">
        <v>43125</v>
      </c>
      <c r="L461" s="119">
        <v>36214</v>
      </c>
      <c r="M461" s="119" t="s">
        <v>972</v>
      </c>
    </row>
    <row r="462" spans="1:13">
      <c r="A462" s="119" t="s">
        <v>973</v>
      </c>
      <c r="B462" s="119" t="s">
        <v>397</v>
      </c>
      <c r="C462" s="119">
        <v>66.849999999999994</v>
      </c>
      <c r="D462" s="119">
        <v>66.849999999999994</v>
      </c>
      <c r="E462" s="119">
        <v>64.8</v>
      </c>
      <c r="F462" s="119">
        <v>65.099999999999994</v>
      </c>
      <c r="G462" s="119">
        <v>64.849999999999994</v>
      </c>
      <c r="H462" s="119">
        <v>66.349999999999994</v>
      </c>
      <c r="I462" s="119">
        <v>596036</v>
      </c>
      <c r="J462" s="119">
        <v>39090779.25</v>
      </c>
      <c r="K462" s="121">
        <v>43125</v>
      </c>
      <c r="L462" s="119">
        <v>3826</v>
      </c>
      <c r="M462" s="119" t="s">
        <v>974</v>
      </c>
    </row>
    <row r="463" spans="1:13">
      <c r="A463" s="119" t="s">
        <v>2691</v>
      </c>
      <c r="B463" s="119" t="s">
        <v>397</v>
      </c>
      <c r="C463" s="119">
        <v>47.5</v>
      </c>
      <c r="D463" s="119">
        <v>47.5</v>
      </c>
      <c r="E463" s="119">
        <v>46.05</v>
      </c>
      <c r="F463" s="119">
        <v>46.6</v>
      </c>
      <c r="G463" s="119">
        <v>46.25</v>
      </c>
      <c r="H463" s="119">
        <v>46.4</v>
      </c>
      <c r="I463" s="119">
        <v>42657</v>
      </c>
      <c r="J463" s="119">
        <v>1984784.85</v>
      </c>
      <c r="K463" s="121">
        <v>43125</v>
      </c>
      <c r="L463" s="119">
        <v>387</v>
      </c>
      <c r="M463" s="119" t="s">
        <v>2692</v>
      </c>
    </row>
    <row r="464" spans="1:13">
      <c r="A464" s="119" t="s">
        <v>975</v>
      </c>
      <c r="B464" s="119" t="s">
        <v>397</v>
      </c>
      <c r="C464" s="119">
        <v>40.75</v>
      </c>
      <c r="D464" s="119">
        <v>40.9</v>
      </c>
      <c r="E464" s="119">
        <v>39.6</v>
      </c>
      <c r="F464" s="119">
        <v>39.85</v>
      </c>
      <c r="G464" s="119">
        <v>39.9</v>
      </c>
      <c r="H464" s="119">
        <v>40.5</v>
      </c>
      <c r="I464" s="119">
        <v>11035283</v>
      </c>
      <c r="J464" s="119">
        <v>442321678.14999998</v>
      </c>
      <c r="K464" s="121">
        <v>43125</v>
      </c>
      <c r="L464" s="119">
        <v>17851</v>
      </c>
      <c r="M464" s="119" t="s">
        <v>976</v>
      </c>
    </row>
    <row r="465" spans="1:13">
      <c r="A465" s="119" t="s">
        <v>977</v>
      </c>
      <c r="B465" s="119" t="s">
        <v>397</v>
      </c>
      <c r="C465" s="119">
        <v>304</v>
      </c>
      <c r="D465" s="119">
        <v>304.45</v>
      </c>
      <c r="E465" s="119">
        <v>293.05</v>
      </c>
      <c r="F465" s="119">
        <v>297</v>
      </c>
      <c r="G465" s="119">
        <v>297</v>
      </c>
      <c r="H465" s="119">
        <v>299.39999999999998</v>
      </c>
      <c r="I465" s="119">
        <v>101136</v>
      </c>
      <c r="J465" s="119">
        <v>30023895.949999999</v>
      </c>
      <c r="K465" s="121">
        <v>43125</v>
      </c>
      <c r="L465" s="119">
        <v>843</v>
      </c>
      <c r="M465" s="119" t="s">
        <v>978</v>
      </c>
    </row>
    <row r="466" spans="1:13">
      <c r="A466" s="119" t="s">
        <v>980</v>
      </c>
      <c r="B466" s="119" t="s">
        <v>397</v>
      </c>
      <c r="C466" s="119">
        <v>58.8</v>
      </c>
      <c r="D466" s="119">
        <v>59.4</v>
      </c>
      <c r="E466" s="119">
        <v>57.2</v>
      </c>
      <c r="F466" s="119">
        <v>57.65</v>
      </c>
      <c r="G466" s="119">
        <v>57.5</v>
      </c>
      <c r="H466" s="119">
        <v>58.55</v>
      </c>
      <c r="I466" s="119">
        <v>2046604</v>
      </c>
      <c r="J466" s="119">
        <v>119000259.59999999</v>
      </c>
      <c r="K466" s="121">
        <v>43125</v>
      </c>
      <c r="L466" s="119">
        <v>7939</v>
      </c>
      <c r="M466" s="119" t="s">
        <v>981</v>
      </c>
    </row>
    <row r="467" spans="1:13">
      <c r="A467" s="119" t="s">
        <v>75</v>
      </c>
      <c r="B467" s="119" t="s">
        <v>397</v>
      </c>
      <c r="C467" s="119">
        <v>1018.8</v>
      </c>
      <c r="D467" s="119">
        <v>1020</v>
      </c>
      <c r="E467" s="119">
        <v>990.05</v>
      </c>
      <c r="F467" s="119">
        <v>1009.55</v>
      </c>
      <c r="G467" s="119">
        <v>1020</v>
      </c>
      <c r="H467" s="119">
        <v>1018.45</v>
      </c>
      <c r="I467" s="119">
        <v>2653727</v>
      </c>
      <c r="J467" s="119">
        <v>2668184643.8000002</v>
      </c>
      <c r="K467" s="121">
        <v>43125</v>
      </c>
      <c r="L467" s="119">
        <v>69123</v>
      </c>
      <c r="M467" s="119" t="s">
        <v>982</v>
      </c>
    </row>
    <row r="468" spans="1:13">
      <c r="A468" s="119" t="s">
        <v>76</v>
      </c>
      <c r="B468" s="119" t="s">
        <v>397</v>
      </c>
      <c r="C468" s="119">
        <v>1917</v>
      </c>
      <c r="D468" s="119">
        <v>1922.5</v>
      </c>
      <c r="E468" s="119">
        <v>1883.5</v>
      </c>
      <c r="F468" s="119">
        <v>1908.3</v>
      </c>
      <c r="G468" s="119">
        <v>1903.35</v>
      </c>
      <c r="H468" s="119">
        <v>1911.2</v>
      </c>
      <c r="I468" s="119">
        <v>4622281</v>
      </c>
      <c r="J468" s="119">
        <v>8796388862.9500008</v>
      </c>
      <c r="K468" s="121">
        <v>43125</v>
      </c>
      <c r="L468" s="119">
        <v>95179</v>
      </c>
      <c r="M468" s="119" t="s">
        <v>983</v>
      </c>
    </row>
    <row r="469" spans="1:13">
      <c r="A469" s="119" t="s">
        <v>77</v>
      </c>
      <c r="B469" s="119" t="s">
        <v>397</v>
      </c>
      <c r="C469" s="119">
        <v>1953.9</v>
      </c>
      <c r="D469" s="119">
        <v>1980</v>
      </c>
      <c r="E469" s="119">
        <v>1950.5</v>
      </c>
      <c r="F469" s="119">
        <v>1974.95</v>
      </c>
      <c r="G469" s="119">
        <v>1969</v>
      </c>
      <c r="H469" s="119">
        <v>1957.65</v>
      </c>
      <c r="I469" s="119">
        <v>2180917</v>
      </c>
      <c r="J469" s="119">
        <v>4293844957.4499998</v>
      </c>
      <c r="K469" s="121">
        <v>43125</v>
      </c>
      <c r="L469" s="119">
        <v>33097</v>
      </c>
      <c r="M469" s="119" t="s">
        <v>984</v>
      </c>
    </row>
    <row r="470" spans="1:13">
      <c r="A470" s="119" t="s">
        <v>2940</v>
      </c>
      <c r="B470" s="119" t="s">
        <v>397</v>
      </c>
      <c r="C470" s="119">
        <v>455</v>
      </c>
      <c r="D470" s="119">
        <v>460</v>
      </c>
      <c r="E470" s="119">
        <v>447</v>
      </c>
      <c r="F470" s="119">
        <v>448.5</v>
      </c>
      <c r="G470" s="119">
        <v>447.5</v>
      </c>
      <c r="H470" s="119">
        <v>455.25</v>
      </c>
      <c r="I470" s="119">
        <v>1194340</v>
      </c>
      <c r="J470" s="119">
        <v>539779093.54999995</v>
      </c>
      <c r="K470" s="121">
        <v>43125</v>
      </c>
      <c r="L470" s="119">
        <v>52499</v>
      </c>
      <c r="M470" s="119" t="s">
        <v>2941</v>
      </c>
    </row>
    <row r="471" spans="1:13">
      <c r="A471" s="119" t="s">
        <v>2807</v>
      </c>
      <c r="B471" s="119" t="s">
        <v>397</v>
      </c>
      <c r="C471" s="119">
        <v>2791.05</v>
      </c>
      <c r="D471" s="119">
        <v>2809.95</v>
      </c>
      <c r="E471" s="119">
        <v>2786.15</v>
      </c>
      <c r="F471" s="119">
        <v>2795.65</v>
      </c>
      <c r="G471" s="119">
        <v>2795.5</v>
      </c>
      <c r="H471" s="119">
        <v>2784.85</v>
      </c>
      <c r="I471" s="119">
        <v>1445</v>
      </c>
      <c r="J471" s="119">
        <v>4046983.25</v>
      </c>
      <c r="K471" s="121">
        <v>43125</v>
      </c>
      <c r="L471" s="119">
        <v>191</v>
      </c>
      <c r="M471" s="119" t="s">
        <v>2808</v>
      </c>
    </row>
    <row r="472" spans="1:13">
      <c r="A472" s="119" t="s">
        <v>985</v>
      </c>
      <c r="B472" s="119" t="s">
        <v>397</v>
      </c>
      <c r="C472" s="119">
        <v>1134</v>
      </c>
      <c r="D472" s="119">
        <v>1134.31</v>
      </c>
      <c r="E472" s="119">
        <v>1122.97</v>
      </c>
      <c r="F472" s="119">
        <v>1124.8</v>
      </c>
      <c r="G472" s="119">
        <v>1124.8</v>
      </c>
      <c r="H472" s="119">
        <v>1139.25</v>
      </c>
      <c r="I472" s="119">
        <v>1603</v>
      </c>
      <c r="J472" s="119">
        <v>1808215.57</v>
      </c>
      <c r="K472" s="121">
        <v>43125</v>
      </c>
      <c r="L472" s="119">
        <v>18</v>
      </c>
      <c r="M472" s="119" t="s">
        <v>986</v>
      </c>
    </row>
    <row r="473" spans="1:13">
      <c r="A473" s="119" t="s">
        <v>3244</v>
      </c>
      <c r="B473" s="119" t="s">
        <v>397</v>
      </c>
      <c r="C473" s="119">
        <v>3789.99</v>
      </c>
      <c r="D473" s="119">
        <v>3789.99</v>
      </c>
      <c r="E473" s="119">
        <v>3633.62</v>
      </c>
      <c r="F473" s="119">
        <v>3762</v>
      </c>
      <c r="G473" s="119">
        <v>3762</v>
      </c>
      <c r="H473" s="119">
        <v>3577</v>
      </c>
      <c r="I473" s="119">
        <v>4</v>
      </c>
      <c r="J473" s="119">
        <v>14975.58</v>
      </c>
      <c r="K473" s="121">
        <v>43125</v>
      </c>
      <c r="L473" s="119">
        <v>4</v>
      </c>
      <c r="M473" s="119" t="s">
        <v>3245</v>
      </c>
    </row>
    <row r="474" spans="1:13">
      <c r="A474" s="119" t="s">
        <v>78</v>
      </c>
      <c r="B474" s="119" t="s">
        <v>397</v>
      </c>
      <c r="C474" s="119">
        <v>59</v>
      </c>
      <c r="D474" s="119">
        <v>60.65</v>
      </c>
      <c r="E474" s="119">
        <v>58.65</v>
      </c>
      <c r="F474" s="119">
        <v>59.35</v>
      </c>
      <c r="G474" s="119">
        <v>59.45</v>
      </c>
      <c r="H474" s="119">
        <v>59.35</v>
      </c>
      <c r="I474" s="119">
        <v>12306840</v>
      </c>
      <c r="J474" s="119">
        <v>732765525.35000002</v>
      </c>
      <c r="K474" s="121">
        <v>43125</v>
      </c>
      <c r="L474" s="119">
        <v>31055</v>
      </c>
      <c r="M474" s="119" t="s">
        <v>987</v>
      </c>
    </row>
    <row r="475" spans="1:13">
      <c r="A475" s="119" t="s">
        <v>988</v>
      </c>
      <c r="B475" s="119" t="s">
        <v>397</v>
      </c>
      <c r="C475" s="119">
        <v>2860</v>
      </c>
      <c r="D475" s="119">
        <v>2944.65</v>
      </c>
      <c r="E475" s="119">
        <v>2810</v>
      </c>
      <c r="F475" s="119">
        <v>2863.4</v>
      </c>
      <c r="G475" s="119">
        <v>2863.4</v>
      </c>
      <c r="H475" s="119">
        <v>2832.3</v>
      </c>
      <c r="I475" s="119">
        <v>441169</v>
      </c>
      <c r="J475" s="119">
        <v>1273409907.9000001</v>
      </c>
      <c r="K475" s="121">
        <v>43125</v>
      </c>
      <c r="L475" s="119">
        <v>29751</v>
      </c>
      <c r="M475" s="119" t="s">
        <v>989</v>
      </c>
    </row>
    <row r="476" spans="1:13">
      <c r="A476" s="119" t="s">
        <v>990</v>
      </c>
      <c r="B476" s="119" t="s">
        <v>397</v>
      </c>
      <c r="C476" s="119">
        <v>166</v>
      </c>
      <c r="D476" s="119">
        <v>166</v>
      </c>
      <c r="E476" s="119">
        <v>161.4</v>
      </c>
      <c r="F476" s="119">
        <v>162.35</v>
      </c>
      <c r="G476" s="119">
        <v>162</v>
      </c>
      <c r="H476" s="119">
        <v>165.15</v>
      </c>
      <c r="I476" s="119">
        <v>119004</v>
      </c>
      <c r="J476" s="119">
        <v>19344639.699999999</v>
      </c>
      <c r="K476" s="121">
        <v>43125</v>
      </c>
      <c r="L476" s="119">
        <v>1942</v>
      </c>
      <c r="M476" s="119" t="s">
        <v>991</v>
      </c>
    </row>
    <row r="477" spans="1:13">
      <c r="A477" s="119" t="s">
        <v>992</v>
      </c>
      <c r="B477" s="119" t="s">
        <v>397</v>
      </c>
      <c r="C477" s="119">
        <v>146.05000000000001</v>
      </c>
      <c r="D477" s="119">
        <v>147.55000000000001</v>
      </c>
      <c r="E477" s="119">
        <v>144.1</v>
      </c>
      <c r="F477" s="119">
        <v>145.1</v>
      </c>
      <c r="G477" s="119">
        <v>145.15</v>
      </c>
      <c r="H477" s="119">
        <v>145.9</v>
      </c>
      <c r="I477" s="119">
        <v>9268</v>
      </c>
      <c r="J477" s="119">
        <v>1352462.5</v>
      </c>
      <c r="K477" s="121">
        <v>43125</v>
      </c>
      <c r="L477" s="119">
        <v>238</v>
      </c>
      <c r="M477" s="119" t="s">
        <v>993</v>
      </c>
    </row>
    <row r="478" spans="1:13">
      <c r="A478" s="119" t="s">
        <v>994</v>
      </c>
      <c r="B478" s="119" t="s">
        <v>397</v>
      </c>
      <c r="C478" s="119">
        <v>843.7</v>
      </c>
      <c r="D478" s="119">
        <v>844</v>
      </c>
      <c r="E478" s="119">
        <v>801.7</v>
      </c>
      <c r="F478" s="119">
        <v>803</v>
      </c>
      <c r="G478" s="119">
        <v>807.9</v>
      </c>
      <c r="H478" s="119">
        <v>821.45</v>
      </c>
      <c r="I478" s="119">
        <v>32296</v>
      </c>
      <c r="J478" s="119">
        <v>26370060.300000001</v>
      </c>
      <c r="K478" s="121">
        <v>43125</v>
      </c>
      <c r="L478" s="119">
        <v>1861</v>
      </c>
      <c r="M478" s="119" t="s">
        <v>2782</v>
      </c>
    </row>
    <row r="479" spans="1:13">
      <c r="A479" s="119" t="s">
        <v>79</v>
      </c>
      <c r="B479" s="119" t="s">
        <v>397</v>
      </c>
      <c r="C479" s="119">
        <v>3659.9</v>
      </c>
      <c r="D479" s="119">
        <v>3659.9</v>
      </c>
      <c r="E479" s="119">
        <v>3561</v>
      </c>
      <c r="F479" s="119">
        <v>3571.2</v>
      </c>
      <c r="G479" s="119">
        <v>3586.5</v>
      </c>
      <c r="H479" s="119">
        <v>3645.5</v>
      </c>
      <c r="I479" s="119">
        <v>487836</v>
      </c>
      <c r="J479" s="119">
        <v>1750090436.3499999</v>
      </c>
      <c r="K479" s="121">
        <v>43125</v>
      </c>
      <c r="L479" s="119">
        <v>31439</v>
      </c>
      <c r="M479" s="119" t="s">
        <v>995</v>
      </c>
    </row>
    <row r="480" spans="1:13">
      <c r="A480" s="119" t="s">
        <v>996</v>
      </c>
      <c r="B480" s="119" t="s">
        <v>397</v>
      </c>
      <c r="C480" s="119">
        <v>1620.1</v>
      </c>
      <c r="D480" s="119">
        <v>1740</v>
      </c>
      <c r="E480" s="119">
        <v>1620.1</v>
      </c>
      <c r="F480" s="119">
        <v>1650.7</v>
      </c>
      <c r="G480" s="119">
        <v>1655.2</v>
      </c>
      <c r="H480" s="119">
        <v>1632.45</v>
      </c>
      <c r="I480" s="119">
        <v>28777</v>
      </c>
      <c r="J480" s="119">
        <v>48462878.700000003</v>
      </c>
      <c r="K480" s="121">
        <v>43125</v>
      </c>
      <c r="L480" s="119">
        <v>2771</v>
      </c>
      <c r="M480" s="119" t="s">
        <v>997</v>
      </c>
    </row>
    <row r="481" spans="1:13">
      <c r="A481" s="119" t="s">
        <v>80</v>
      </c>
      <c r="B481" s="119" t="s">
        <v>397</v>
      </c>
      <c r="C481" s="119">
        <v>389.9</v>
      </c>
      <c r="D481" s="119">
        <v>391.8</v>
      </c>
      <c r="E481" s="119">
        <v>377.15</v>
      </c>
      <c r="F481" s="119">
        <v>381.35</v>
      </c>
      <c r="G481" s="119">
        <v>380.4</v>
      </c>
      <c r="H481" s="119">
        <v>389.95</v>
      </c>
      <c r="I481" s="119">
        <v>2220846</v>
      </c>
      <c r="J481" s="119">
        <v>852575827.04999995</v>
      </c>
      <c r="K481" s="121">
        <v>43125</v>
      </c>
      <c r="L481" s="119">
        <v>27986</v>
      </c>
      <c r="M481" s="119" t="s">
        <v>998</v>
      </c>
    </row>
    <row r="482" spans="1:13">
      <c r="A482" s="119" t="s">
        <v>999</v>
      </c>
      <c r="B482" s="119" t="s">
        <v>397</v>
      </c>
      <c r="C482" s="119">
        <v>31.05</v>
      </c>
      <c r="D482" s="119">
        <v>31.35</v>
      </c>
      <c r="E482" s="119">
        <v>30.45</v>
      </c>
      <c r="F482" s="119">
        <v>30.75</v>
      </c>
      <c r="G482" s="119">
        <v>30.75</v>
      </c>
      <c r="H482" s="119">
        <v>30.85</v>
      </c>
      <c r="I482" s="119">
        <v>4765152</v>
      </c>
      <c r="J482" s="119">
        <v>147032533.40000001</v>
      </c>
      <c r="K482" s="121">
        <v>43125</v>
      </c>
      <c r="L482" s="119">
        <v>6336</v>
      </c>
      <c r="M482" s="119" t="s">
        <v>1000</v>
      </c>
    </row>
    <row r="483" spans="1:13">
      <c r="A483" s="119" t="s">
        <v>1001</v>
      </c>
      <c r="B483" s="119" t="s">
        <v>397</v>
      </c>
      <c r="C483" s="119">
        <v>978</v>
      </c>
      <c r="D483" s="119">
        <v>991.1</v>
      </c>
      <c r="E483" s="119">
        <v>958.15</v>
      </c>
      <c r="F483" s="119">
        <v>972.2</v>
      </c>
      <c r="G483" s="119">
        <v>962.05</v>
      </c>
      <c r="H483" s="119">
        <v>976.6</v>
      </c>
      <c r="I483" s="119">
        <v>25005</v>
      </c>
      <c r="J483" s="119">
        <v>24366221.300000001</v>
      </c>
      <c r="K483" s="121">
        <v>43125</v>
      </c>
      <c r="L483" s="119">
        <v>4140</v>
      </c>
      <c r="M483" s="119" t="s">
        <v>1002</v>
      </c>
    </row>
    <row r="484" spans="1:13">
      <c r="A484" s="119" t="s">
        <v>2327</v>
      </c>
      <c r="B484" s="119" t="s">
        <v>397</v>
      </c>
      <c r="C484" s="119">
        <v>13.3</v>
      </c>
      <c r="D484" s="119">
        <v>14.1</v>
      </c>
      <c r="E484" s="119">
        <v>13.1</v>
      </c>
      <c r="F484" s="119">
        <v>13.9</v>
      </c>
      <c r="G484" s="119">
        <v>13.85</v>
      </c>
      <c r="H484" s="119">
        <v>13.55</v>
      </c>
      <c r="I484" s="119">
        <v>238352</v>
      </c>
      <c r="J484" s="119">
        <v>3298301.4</v>
      </c>
      <c r="K484" s="121">
        <v>43125</v>
      </c>
      <c r="L484" s="119">
        <v>540</v>
      </c>
      <c r="M484" s="119" t="s">
        <v>2328</v>
      </c>
    </row>
    <row r="485" spans="1:13">
      <c r="A485" s="119" t="s">
        <v>1003</v>
      </c>
      <c r="B485" s="119" t="s">
        <v>397</v>
      </c>
      <c r="C485" s="119">
        <v>229.9</v>
      </c>
      <c r="D485" s="119">
        <v>229.9</v>
      </c>
      <c r="E485" s="119">
        <v>226.25</v>
      </c>
      <c r="F485" s="119">
        <v>227.2</v>
      </c>
      <c r="G485" s="119">
        <v>227.5</v>
      </c>
      <c r="H485" s="119">
        <v>227.7</v>
      </c>
      <c r="I485" s="119">
        <v>22505</v>
      </c>
      <c r="J485" s="119">
        <v>5123662.3</v>
      </c>
      <c r="K485" s="121">
        <v>43125</v>
      </c>
      <c r="L485" s="119">
        <v>422</v>
      </c>
      <c r="M485" s="119" t="s">
        <v>1004</v>
      </c>
    </row>
    <row r="486" spans="1:13">
      <c r="A486" s="119" t="s">
        <v>1005</v>
      </c>
      <c r="B486" s="119" t="s">
        <v>397</v>
      </c>
      <c r="C486" s="119">
        <v>1710</v>
      </c>
      <c r="D486" s="119">
        <v>1864.9</v>
      </c>
      <c r="E486" s="119">
        <v>1677.05</v>
      </c>
      <c r="F486" s="119">
        <v>1801.85</v>
      </c>
      <c r="G486" s="119">
        <v>1819.9</v>
      </c>
      <c r="H486" s="119">
        <v>1710.6</v>
      </c>
      <c r="I486" s="119">
        <v>97661</v>
      </c>
      <c r="J486" s="119">
        <v>175749325.69999999</v>
      </c>
      <c r="K486" s="121">
        <v>43125</v>
      </c>
      <c r="L486" s="119">
        <v>8036</v>
      </c>
      <c r="M486" s="119" t="s">
        <v>1006</v>
      </c>
    </row>
    <row r="487" spans="1:13">
      <c r="A487" s="119" t="s">
        <v>2219</v>
      </c>
      <c r="B487" s="119" t="s">
        <v>397</v>
      </c>
      <c r="C487" s="119">
        <v>39</v>
      </c>
      <c r="D487" s="119">
        <v>39.549999999999997</v>
      </c>
      <c r="E487" s="119">
        <v>38.549999999999997</v>
      </c>
      <c r="F487" s="119">
        <v>38.799999999999997</v>
      </c>
      <c r="G487" s="119">
        <v>38.950000000000003</v>
      </c>
      <c r="H487" s="119">
        <v>39.549999999999997</v>
      </c>
      <c r="I487" s="119">
        <v>48444</v>
      </c>
      <c r="J487" s="119">
        <v>1887221.05</v>
      </c>
      <c r="K487" s="121">
        <v>43125</v>
      </c>
      <c r="L487" s="119">
        <v>312</v>
      </c>
      <c r="M487" s="119" t="s">
        <v>2220</v>
      </c>
    </row>
    <row r="488" spans="1:13">
      <c r="A488" s="119" t="s">
        <v>1007</v>
      </c>
      <c r="B488" s="119" t="s">
        <v>397</v>
      </c>
      <c r="C488" s="119">
        <v>374.4</v>
      </c>
      <c r="D488" s="119">
        <v>381.5</v>
      </c>
      <c r="E488" s="119">
        <v>370.5</v>
      </c>
      <c r="F488" s="119">
        <v>376.85</v>
      </c>
      <c r="G488" s="119">
        <v>377</v>
      </c>
      <c r="H488" s="119">
        <v>372.3</v>
      </c>
      <c r="I488" s="119">
        <v>63260</v>
      </c>
      <c r="J488" s="119">
        <v>23833016.949999999</v>
      </c>
      <c r="K488" s="121">
        <v>43125</v>
      </c>
      <c r="L488" s="119">
        <v>2646</v>
      </c>
      <c r="M488" s="119" t="s">
        <v>1008</v>
      </c>
    </row>
    <row r="489" spans="1:13">
      <c r="A489" s="119" t="s">
        <v>81</v>
      </c>
      <c r="B489" s="119" t="s">
        <v>397</v>
      </c>
      <c r="C489" s="119">
        <v>259.3</v>
      </c>
      <c r="D489" s="119">
        <v>266.85000000000002</v>
      </c>
      <c r="E489" s="119">
        <v>256.39999999999998</v>
      </c>
      <c r="F489" s="119">
        <v>258.95</v>
      </c>
      <c r="G489" s="119">
        <v>259.60000000000002</v>
      </c>
      <c r="H489" s="119">
        <v>258.7</v>
      </c>
      <c r="I489" s="119">
        <v>15254979</v>
      </c>
      <c r="J489" s="119">
        <v>3972219231.1500001</v>
      </c>
      <c r="K489" s="121">
        <v>43125</v>
      </c>
      <c r="L489" s="119">
        <v>87883</v>
      </c>
      <c r="M489" s="119" t="s">
        <v>1009</v>
      </c>
    </row>
    <row r="490" spans="1:13">
      <c r="A490" s="119" t="s">
        <v>1010</v>
      </c>
      <c r="B490" s="119" t="s">
        <v>397</v>
      </c>
      <c r="C490" s="119">
        <v>510</v>
      </c>
      <c r="D490" s="119">
        <v>517.75</v>
      </c>
      <c r="E490" s="119">
        <v>505</v>
      </c>
      <c r="F490" s="119">
        <v>506.75</v>
      </c>
      <c r="G490" s="119">
        <v>511</v>
      </c>
      <c r="H490" s="119">
        <v>508.05</v>
      </c>
      <c r="I490" s="119">
        <v>2817</v>
      </c>
      <c r="J490" s="119">
        <v>1434186.5</v>
      </c>
      <c r="K490" s="121">
        <v>43125</v>
      </c>
      <c r="L490" s="119">
        <v>229</v>
      </c>
      <c r="M490" s="119" t="s">
        <v>2511</v>
      </c>
    </row>
    <row r="491" spans="1:13">
      <c r="A491" s="119" t="s">
        <v>1011</v>
      </c>
      <c r="B491" s="119" t="s">
        <v>397</v>
      </c>
      <c r="C491" s="119">
        <v>88.1</v>
      </c>
      <c r="D491" s="119">
        <v>90.45</v>
      </c>
      <c r="E491" s="119">
        <v>87.05</v>
      </c>
      <c r="F491" s="119">
        <v>87.25</v>
      </c>
      <c r="G491" s="119">
        <v>87.45</v>
      </c>
      <c r="H491" s="119">
        <v>87.4</v>
      </c>
      <c r="I491" s="119">
        <v>3017334</v>
      </c>
      <c r="J491" s="119">
        <v>266984800.90000001</v>
      </c>
      <c r="K491" s="121">
        <v>43125</v>
      </c>
      <c r="L491" s="119">
        <v>11997</v>
      </c>
      <c r="M491" s="119" t="s">
        <v>1012</v>
      </c>
    </row>
    <row r="492" spans="1:13">
      <c r="A492" s="119" t="s">
        <v>1013</v>
      </c>
      <c r="B492" s="119" t="s">
        <v>397</v>
      </c>
      <c r="C492" s="119">
        <v>138.1</v>
      </c>
      <c r="D492" s="119">
        <v>139.69999999999999</v>
      </c>
      <c r="E492" s="119">
        <v>133.5</v>
      </c>
      <c r="F492" s="119">
        <v>134.44999999999999</v>
      </c>
      <c r="G492" s="119">
        <v>134.69999999999999</v>
      </c>
      <c r="H492" s="119">
        <v>137.4</v>
      </c>
      <c r="I492" s="119">
        <v>1094898</v>
      </c>
      <c r="J492" s="119">
        <v>149320424.19999999</v>
      </c>
      <c r="K492" s="121">
        <v>43125</v>
      </c>
      <c r="L492" s="119">
        <v>8291</v>
      </c>
      <c r="M492" s="119" t="s">
        <v>1014</v>
      </c>
    </row>
    <row r="493" spans="1:13">
      <c r="A493" s="119" t="s">
        <v>82</v>
      </c>
      <c r="B493" s="119" t="s">
        <v>397</v>
      </c>
      <c r="C493" s="119">
        <v>390</v>
      </c>
      <c r="D493" s="119">
        <v>395.85</v>
      </c>
      <c r="E493" s="119">
        <v>382.45</v>
      </c>
      <c r="F493" s="119">
        <v>384.15</v>
      </c>
      <c r="G493" s="119">
        <v>383.6</v>
      </c>
      <c r="H493" s="119">
        <v>389.15</v>
      </c>
      <c r="I493" s="119">
        <v>8740013</v>
      </c>
      <c r="J493" s="119">
        <v>3376432125.8499999</v>
      </c>
      <c r="K493" s="121">
        <v>43125</v>
      </c>
      <c r="L493" s="119">
        <v>146148</v>
      </c>
      <c r="M493" s="119" t="s">
        <v>1015</v>
      </c>
    </row>
    <row r="494" spans="1:13">
      <c r="A494" s="119" t="s">
        <v>3112</v>
      </c>
      <c r="B494" s="119" t="s">
        <v>397</v>
      </c>
      <c r="C494" s="119">
        <v>14.85</v>
      </c>
      <c r="D494" s="119">
        <v>16.350000000000001</v>
      </c>
      <c r="E494" s="119">
        <v>14.85</v>
      </c>
      <c r="F494" s="119">
        <v>16.350000000000001</v>
      </c>
      <c r="G494" s="119">
        <v>16.350000000000001</v>
      </c>
      <c r="H494" s="119">
        <v>15.6</v>
      </c>
      <c r="I494" s="119">
        <v>76860</v>
      </c>
      <c r="J494" s="119">
        <v>1247005</v>
      </c>
      <c r="K494" s="121">
        <v>43125</v>
      </c>
      <c r="L494" s="119">
        <v>165</v>
      </c>
      <c r="M494" s="119" t="s">
        <v>3113</v>
      </c>
    </row>
    <row r="495" spans="1:13">
      <c r="A495" s="119" t="s">
        <v>1016</v>
      </c>
      <c r="B495" s="119" t="s">
        <v>397</v>
      </c>
      <c r="C495" s="119">
        <v>730</v>
      </c>
      <c r="D495" s="119">
        <v>747</v>
      </c>
      <c r="E495" s="119">
        <v>725.25</v>
      </c>
      <c r="F495" s="119">
        <v>730.15</v>
      </c>
      <c r="G495" s="119">
        <v>727.1</v>
      </c>
      <c r="H495" s="119">
        <v>741.9</v>
      </c>
      <c r="I495" s="119">
        <v>5036</v>
      </c>
      <c r="J495" s="119">
        <v>3711049.8</v>
      </c>
      <c r="K495" s="121">
        <v>43125</v>
      </c>
      <c r="L495" s="119">
        <v>416</v>
      </c>
      <c r="M495" s="119" t="s">
        <v>1017</v>
      </c>
    </row>
    <row r="496" spans="1:13">
      <c r="A496" s="119" t="s">
        <v>83</v>
      </c>
      <c r="B496" s="119" t="s">
        <v>397</v>
      </c>
      <c r="C496" s="119">
        <v>1368.9</v>
      </c>
      <c r="D496" s="119">
        <v>1378</v>
      </c>
      <c r="E496" s="119">
        <v>1359.55</v>
      </c>
      <c r="F496" s="119">
        <v>1372.75</v>
      </c>
      <c r="G496" s="119">
        <v>1370.25</v>
      </c>
      <c r="H496" s="119">
        <v>1365.9</v>
      </c>
      <c r="I496" s="119">
        <v>2125894</v>
      </c>
      <c r="J496" s="119">
        <v>2914917384.5</v>
      </c>
      <c r="K496" s="121">
        <v>43125</v>
      </c>
      <c r="L496" s="119">
        <v>40884</v>
      </c>
      <c r="M496" s="119" t="s">
        <v>1018</v>
      </c>
    </row>
    <row r="497" spans="1:13">
      <c r="A497" s="119" t="s">
        <v>84</v>
      </c>
      <c r="B497" s="119" t="s">
        <v>397</v>
      </c>
      <c r="C497" s="119">
        <v>298.55</v>
      </c>
      <c r="D497" s="119">
        <v>301</v>
      </c>
      <c r="E497" s="119">
        <v>294.89999999999998</v>
      </c>
      <c r="F497" s="119">
        <v>298.55</v>
      </c>
      <c r="G497" s="119">
        <v>300.5</v>
      </c>
      <c r="H497" s="119">
        <v>293.05</v>
      </c>
      <c r="I497" s="119">
        <v>3727672</v>
      </c>
      <c r="J497" s="119">
        <v>1112395627.25</v>
      </c>
      <c r="K497" s="121">
        <v>43125</v>
      </c>
      <c r="L497" s="119">
        <v>24551</v>
      </c>
      <c r="M497" s="119" t="s">
        <v>1019</v>
      </c>
    </row>
    <row r="498" spans="1:13">
      <c r="A498" s="119" t="s">
        <v>2902</v>
      </c>
      <c r="B498" s="119" t="s">
        <v>397</v>
      </c>
      <c r="C498" s="119">
        <v>128</v>
      </c>
      <c r="D498" s="119">
        <v>136.94999999999999</v>
      </c>
      <c r="E498" s="119">
        <v>124</v>
      </c>
      <c r="F498" s="119">
        <v>125.85</v>
      </c>
      <c r="G498" s="119">
        <v>125</v>
      </c>
      <c r="H498" s="119">
        <v>127.95</v>
      </c>
      <c r="I498" s="119">
        <v>3851</v>
      </c>
      <c r="J498" s="119">
        <v>494097.6</v>
      </c>
      <c r="K498" s="121">
        <v>43125</v>
      </c>
      <c r="L498" s="119">
        <v>91</v>
      </c>
      <c r="M498" s="119" t="s">
        <v>2903</v>
      </c>
    </row>
    <row r="499" spans="1:13">
      <c r="A499" s="119" t="s">
        <v>2507</v>
      </c>
      <c r="B499" s="119" t="s">
        <v>397</v>
      </c>
      <c r="C499" s="119">
        <v>180.5</v>
      </c>
      <c r="D499" s="119">
        <v>182.3</v>
      </c>
      <c r="E499" s="119">
        <v>177.25</v>
      </c>
      <c r="F499" s="119">
        <v>177.35</v>
      </c>
      <c r="G499" s="119">
        <v>177.35</v>
      </c>
      <c r="H499" s="119">
        <v>179.5</v>
      </c>
      <c r="I499" s="119">
        <v>87258</v>
      </c>
      <c r="J499" s="119">
        <v>15799475.85</v>
      </c>
      <c r="K499" s="121">
        <v>43125</v>
      </c>
      <c r="L499" s="119">
        <v>56</v>
      </c>
      <c r="M499" s="119" t="s">
        <v>1023</v>
      </c>
    </row>
    <row r="500" spans="1:13">
      <c r="A500" s="119" t="s">
        <v>1021</v>
      </c>
      <c r="B500" s="119" t="s">
        <v>397</v>
      </c>
      <c r="C500" s="119">
        <v>510.15</v>
      </c>
      <c r="D500" s="119">
        <v>529.70000000000005</v>
      </c>
      <c r="E500" s="119">
        <v>505.8</v>
      </c>
      <c r="F500" s="119">
        <v>512.20000000000005</v>
      </c>
      <c r="G500" s="119">
        <v>505.8</v>
      </c>
      <c r="H500" s="119">
        <v>511.45</v>
      </c>
      <c r="I500" s="119">
        <v>8554</v>
      </c>
      <c r="J500" s="119">
        <v>4431243.55</v>
      </c>
      <c r="K500" s="121">
        <v>43125</v>
      </c>
      <c r="L500" s="119">
        <v>994</v>
      </c>
      <c r="M500" s="119" t="s">
        <v>1022</v>
      </c>
    </row>
    <row r="501" spans="1:13">
      <c r="A501" s="119" t="s">
        <v>1024</v>
      </c>
      <c r="B501" s="119" t="s">
        <v>397</v>
      </c>
      <c r="C501" s="119">
        <v>263</v>
      </c>
      <c r="D501" s="119">
        <v>263.8</v>
      </c>
      <c r="E501" s="119">
        <v>257.05</v>
      </c>
      <c r="F501" s="119">
        <v>259.05</v>
      </c>
      <c r="G501" s="119">
        <v>259.2</v>
      </c>
      <c r="H501" s="119">
        <v>262.89999999999998</v>
      </c>
      <c r="I501" s="119">
        <v>5901</v>
      </c>
      <c r="J501" s="119">
        <v>1533005.4</v>
      </c>
      <c r="K501" s="121">
        <v>43125</v>
      </c>
      <c r="L501" s="119">
        <v>218</v>
      </c>
      <c r="M501" s="119" t="s">
        <v>1025</v>
      </c>
    </row>
    <row r="502" spans="1:13">
      <c r="A502" s="119" t="s">
        <v>3145</v>
      </c>
      <c r="B502" s="119" t="s">
        <v>397</v>
      </c>
      <c r="C502" s="119">
        <v>3100</v>
      </c>
      <c r="D502" s="119">
        <v>3260</v>
      </c>
      <c r="E502" s="119">
        <v>3035.25</v>
      </c>
      <c r="F502" s="119">
        <v>3200</v>
      </c>
      <c r="G502" s="119">
        <v>3200</v>
      </c>
      <c r="H502" s="119">
        <v>3100</v>
      </c>
      <c r="I502" s="119">
        <v>55</v>
      </c>
      <c r="J502" s="119">
        <v>175772.35</v>
      </c>
      <c r="K502" s="121">
        <v>43125</v>
      </c>
      <c r="L502" s="119">
        <v>12</v>
      </c>
      <c r="M502" s="119" t="s">
        <v>2973</v>
      </c>
    </row>
    <row r="503" spans="1:13">
      <c r="A503" s="119" t="s">
        <v>1026</v>
      </c>
      <c r="B503" s="119" t="s">
        <v>397</v>
      </c>
      <c r="C503" s="119">
        <v>17650</v>
      </c>
      <c r="D503" s="119">
        <v>17894.95</v>
      </c>
      <c r="E503" s="119">
        <v>17168</v>
      </c>
      <c r="F503" s="119">
        <v>17195.400000000001</v>
      </c>
      <c r="G503" s="119">
        <v>17200</v>
      </c>
      <c r="H503" s="119">
        <v>17494.650000000001</v>
      </c>
      <c r="I503" s="119">
        <v>1733</v>
      </c>
      <c r="J503" s="119">
        <v>30166020.600000001</v>
      </c>
      <c r="K503" s="121">
        <v>43125</v>
      </c>
      <c r="L503" s="119">
        <v>743</v>
      </c>
      <c r="M503" s="119" t="s">
        <v>1027</v>
      </c>
    </row>
    <row r="504" spans="1:13">
      <c r="A504" s="119" t="s">
        <v>1028</v>
      </c>
      <c r="B504" s="119" t="s">
        <v>397</v>
      </c>
      <c r="C504" s="119">
        <v>1406.9</v>
      </c>
      <c r="D504" s="119">
        <v>1409</v>
      </c>
      <c r="E504" s="119">
        <v>1381</v>
      </c>
      <c r="F504" s="119">
        <v>1388.25</v>
      </c>
      <c r="G504" s="119">
        <v>1388.5</v>
      </c>
      <c r="H504" s="119">
        <v>1394.8</v>
      </c>
      <c r="I504" s="119">
        <v>3559</v>
      </c>
      <c r="J504" s="119">
        <v>4972683.05</v>
      </c>
      <c r="K504" s="121">
        <v>43125</v>
      </c>
      <c r="L504" s="119">
        <v>246</v>
      </c>
      <c r="M504" s="119" t="s">
        <v>1029</v>
      </c>
    </row>
    <row r="505" spans="1:13">
      <c r="A505" s="119" t="s">
        <v>1030</v>
      </c>
      <c r="B505" s="119" t="s">
        <v>397</v>
      </c>
      <c r="C505" s="119">
        <v>21.85</v>
      </c>
      <c r="D505" s="119">
        <v>23.45</v>
      </c>
      <c r="E505" s="119">
        <v>21.8</v>
      </c>
      <c r="F505" s="119">
        <v>23.2</v>
      </c>
      <c r="G505" s="119">
        <v>23.4</v>
      </c>
      <c r="H505" s="119">
        <v>21.7</v>
      </c>
      <c r="I505" s="119">
        <v>2001593</v>
      </c>
      <c r="J505" s="119">
        <v>45732181.450000003</v>
      </c>
      <c r="K505" s="121">
        <v>43125</v>
      </c>
      <c r="L505" s="119">
        <v>3971</v>
      </c>
      <c r="M505" s="119" t="s">
        <v>1031</v>
      </c>
    </row>
    <row r="506" spans="1:13">
      <c r="A506" s="119" t="s">
        <v>2293</v>
      </c>
      <c r="B506" s="119" t="s">
        <v>397</v>
      </c>
      <c r="C506" s="119">
        <v>143.35</v>
      </c>
      <c r="D506" s="119">
        <v>148.75</v>
      </c>
      <c r="E506" s="119">
        <v>143</v>
      </c>
      <c r="F506" s="119">
        <v>145.1</v>
      </c>
      <c r="G506" s="119">
        <v>144.19999999999999</v>
      </c>
      <c r="H506" s="119">
        <v>143.35</v>
      </c>
      <c r="I506" s="119">
        <v>47822</v>
      </c>
      <c r="J506" s="119">
        <v>6966378.3499999996</v>
      </c>
      <c r="K506" s="121">
        <v>43125</v>
      </c>
      <c r="L506" s="119">
        <v>1118</v>
      </c>
      <c r="M506" s="119" t="s">
        <v>2294</v>
      </c>
    </row>
    <row r="507" spans="1:13">
      <c r="A507" s="119" t="s">
        <v>2245</v>
      </c>
      <c r="B507" s="119" t="s">
        <v>397</v>
      </c>
      <c r="C507" s="119">
        <v>184.6</v>
      </c>
      <c r="D507" s="119">
        <v>189.9</v>
      </c>
      <c r="E507" s="119">
        <v>183.05</v>
      </c>
      <c r="F507" s="119">
        <v>187.2</v>
      </c>
      <c r="G507" s="119">
        <v>187.25</v>
      </c>
      <c r="H507" s="119">
        <v>181.8</v>
      </c>
      <c r="I507" s="119">
        <v>2242505</v>
      </c>
      <c r="J507" s="119">
        <v>419599772.94999999</v>
      </c>
      <c r="K507" s="121">
        <v>43125</v>
      </c>
      <c r="L507" s="119">
        <v>16716</v>
      </c>
      <c r="M507" s="119" t="s">
        <v>979</v>
      </c>
    </row>
    <row r="508" spans="1:13">
      <c r="A508" s="119" t="s">
        <v>303</v>
      </c>
      <c r="B508" s="119" t="s">
        <v>397</v>
      </c>
      <c r="C508" s="119">
        <v>482.9</v>
      </c>
      <c r="D508" s="119">
        <v>483.8</v>
      </c>
      <c r="E508" s="119">
        <v>464</v>
      </c>
      <c r="F508" s="119">
        <v>466.9</v>
      </c>
      <c r="G508" s="119">
        <v>467.05</v>
      </c>
      <c r="H508" s="119">
        <v>479.05</v>
      </c>
      <c r="I508" s="119">
        <v>61469</v>
      </c>
      <c r="J508" s="119">
        <v>29017100.899999999</v>
      </c>
      <c r="K508" s="121">
        <v>43125</v>
      </c>
      <c r="L508" s="119">
        <v>3158</v>
      </c>
      <c r="M508" s="119" t="s">
        <v>1032</v>
      </c>
    </row>
    <row r="509" spans="1:13">
      <c r="A509" s="119" t="s">
        <v>1033</v>
      </c>
      <c r="B509" s="119" t="s">
        <v>397</v>
      </c>
      <c r="C509" s="119">
        <v>106.2</v>
      </c>
      <c r="D509" s="119">
        <v>107.55</v>
      </c>
      <c r="E509" s="119">
        <v>104.5</v>
      </c>
      <c r="F509" s="119">
        <v>105.2</v>
      </c>
      <c r="G509" s="119">
        <v>105</v>
      </c>
      <c r="H509" s="119">
        <v>107.2</v>
      </c>
      <c r="I509" s="119">
        <v>299007</v>
      </c>
      <c r="J509" s="119">
        <v>31673585.050000001</v>
      </c>
      <c r="K509" s="121">
        <v>43125</v>
      </c>
      <c r="L509" s="119">
        <v>2422</v>
      </c>
      <c r="M509" s="119" t="s">
        <v>1034</v>
      </c>
    </row>
    <row r="510" spans="1:13">
      <c r="A510" s="119" t="s">
        <v>1035</v>
      </c>
      <c r="B510" s="119" t="s">
        <v>397</v>
      </c>
      <c r="C510" s="119">
        <v>127.9</v>
      </c>
      <c r="D510" s="119">
        <v>129.19999999999999</v>
      </c>
      <c r="E510" s="119">
        <v>125.5</v>
      </c>
      <c r="F510" s="119">
        <v>125.85</v>
      </c>
      <c r="G510" s="119">
        <v>126</v>
      </c>
      <c r="H510" s="119">
        <v>127.75</v>
      </c>
      <c r="I510" s="119">
        <v>371803</v>
      </c>
      <c r="J510" s="119">
        <v>47045201.299999997</v>
      </c>
      <c r="K510" s="121">
        <v>43125</v>
      </c>
      <c r="L510" s="119">
        <v>1642</v>
      </c>
      <c r="M510" s="119" t="s">
        <v>1036</v>
      </c>
    </row>
    <row r="511" spans="1:13">
      <c r="A511" s="119" t="s">
        <v>2502</v>
      </c>
      <c r="B511" s="119" t="s">
        <v>397</v>
      </c>
      <c r="C511" s="119">
        <v>83.55</v>
      </c>
      <c r="D511" s="119">
        <v>83.55</v>
      </c>
      <c r="E511" s="119">
        <v>82</v>
      </c>
      <c r="F511" s="119">
        <v>82.2</v>
      </c>
      <c r="G511" s="119">
        <v>82.2</v>
      </c>
      <c r="H511" s="119">
        <v>82.85</v>
      </c>
      <c r="I511" s="119">
        <v>1054435</v>
      </c>
      <c r="J511" s="119">
        <v>87057245.400000006</v>
      </c>
      <c r="K511" s="121">
        <v>43125</v>
      </c>
      <c r="L511" s="119">
        <v>4770</v>
      </c>
      <c r="M511" s="119" t="s">
        <v>2503</v>
      </c>
    </row>
    <row r="512" spans="1:13">
      <c r="A512" s="119" t="s">
        <v>85</v>
      </c>
      <c r="B512" s="119" t="s">
        <v>397</v>
      </c>
      <c r="C512" s="119">
        <v>236</v>
      </c>
      <c r="D512" s="119">
        <v>236.75</v>
      </c>
      <c r="E512" s="119">
        <v>229.4</v>
      </c>
      <c r="F512" s="119">
        <v>231.25</v>
      </c>
      <c r="G512" s="119">
        <v>230.1</v>
      </c>
      <c r="H512" s="119">
        <v>235.55</v>
      </c>
      <c r="I512" s="119">
        <v>3704080</v>
      </c>
      <c r="J512" s="119">
        <v>860020151.85000002</v>
      </c>
      <c r="K512" s="121">
        <v>43125</v>
      </c>
      <c r="L512" s="119">
        <v>19530</v>
      </c>
      <c r="M512" s="119" t="s">
        <v>1037</v>
      </c>
    </row>
    <row r="513" spans="1:13">
      <c r="A513" s="119" t="s">
        <v>86</v>
      </c>
      <c r="B513" s="119" t="s">
        <v>397</v>
      </c>
      <c r="C513" s="119">
        <v>1367.95</v>
      </c>
      <c r="D513" s="119">
        <v>1404.45</v>
      </c>
      <c r="E513" s="119">
        <v>1348.05</v>
      </c>
      <c r="F513" s="119">
        <v>1394</v>
      </c>
      <c r="G513" s="119">
        <v>1399.35</v>
      </c>
      <c r="H513" s="119">
        <v>1362</v>
      </c>
      <c r="I513" s="119">
        <v>3264299</v>
      </c>
      <c r="J513" s="119">
        <v>4527539430.3999996</v>
      </c>
      <c r="K513" s="121">
        <v>43125</v>
      </c>
      <c r="L513" s="119">
        <v>97428</v>
      </c>
      <c r="M513" s="119" t="s">
        <v>1038</v>
      </c>
    </row>
    <row r="514" spans="1:13">
      <c r="A514" s="119" t="s">
        <v>1039</v>
      </c>
      <c r="B514" s="119" t="s">
        <v>397</v>
      </c>
      <c r="C514" s="119">
        <v>273.25</v>
      </c>
      <c r="D514" s="119">
        <v>273.25</v>
      </c>
      <c r="E514" s="119">
        <v>265</v>
      </c>
      <c r="F514" s="119">
        <v>266.85000000000002</v>
      </c>
      <c r="G514" s="119">
        <v>265.8</v>
      </c>
      <c r="H514" s="119">
        <v>272</v>
      </c>
      <c r="I514" s="119">
        <v>618902</v>
      </c>
      <c r="J514" s="119">
        <v>165673748.15000001</v>
      </c>
      <c r="K514" s="121">
        <v>43125</v>
      </c>
      <c r="L514" s="119">
        <v>7470</v>
      </c>
      <c r="M514" s="119" t="s">
        <v>1040</v>
      </c>
    </row>
    <row r="515" spans="1:13">
      <c r="A515" s="119" t="s">
        <v>87</v>
      </c>
      <c r="B515" s="119" t="s">
        <v>397</v>
      </c>
      <c r="C515" s="119">
        <v>352.5</v>
      </c>
      <c r="D515" s="119">
        <v>364.8</v>
      </c>
      <c r="E515" s="119">
        <v>350.7</v>
      </c>
      <c r="F515" s="119">
        <v>360.8</v>
      </c>
      <c r="G515" s="119">
        <v>360</v>
      </c>
      <c r="H515" s="119">
        <v>352.75</v>
      </c>
      <c r="I515" s="119">
        <v>30183655</v>
      </c>
      <c r="J515" s="119">
        <v>10837607955.35</v>
      </c>
      <c r="K515" s="121">
        <v>43125</v>
      </c>
      <c r="L515" s="119">
        <v>110487</v>
      </c>
      <c r="M515" s="119" t="s">
        <v>1041</v>
      </c>
    </row>
    <row r="516" spans="1:13">
      <c r="A516" s="119" t="s">
        <v>2752</v>
      </c>
      <c r="B516" s="119" t="s">
        <v>397</v>
      </c>
      <c r="C516" s="119">
        <v>825.5</v>
      </c>
      <c r="D516" s="119">
        <v>839.9</v>
      </c>
      <c r="E516" s="119">
        <v>815</v>
      </c>
      <c r="F516" s="119">
        <v>828.85</v>
      </c>
      <c r="G516" s="119">
        <v>824</v>
      </c>
      <c r="H516" s="119">
        <v>836.65</v>
      </c>
      <c r="I516" s="119">
        <v>59682</v>
      </c>
      <c r="J516" s="119">
        <v>49614149.299999997</v>
      </c>
      <c r="K516" s="121">
        <v>43125</v>
      </c>
      <c r="L516" s="119">
        <v>5270</v>
      </c>
      <c r="M516" s="119" t="s">
        <v>2753</v>
      </c>
    </row>
    <row r="517" spans="1:13">
      <c r="A517" s="119" t="s">
        <v>2288</v>
      </c>
      <c r="B517" s="119" t="s">
        <v>397</v>
      </c>
      <c r="C517" s="119">
        <v>437</v>
      </c>
      <c r="D517" s="119">
        <v>438.8</v>
      </c>
      <c r="E517" s="119">
        <v>426.35</v>
      </c>
      <c r="F517" s="119">
        <v>429.9</v>
      </c>
      <c r="G517" s="119">
        <v>429.95</v>
      </c>
      <c r="H517" s="119">
        <v>434.6</v>
      </c>
      <c r="I517" s="119">
        <v>4890674</v>
      </c>
      <c r="J517" s="119">
        <v>2105706425.45</v>
      </c>
      <c r="K517" s="121">
        <v>43125</v>
      </c>
      <c r="L517" s="119">
        <v>30910</v>
      </c>
      <c r="M517" s="119" t="s">
        <v>2289</v>
      </c>
    </row>
    <row r="518" spans="1:13">
      <c r="A518" s="119" t="s">
        <v>356</v>
      </c>
      <c r="B518" s="119" t="s">
        <v>397</v>
      </c>
      <c r="C518" s="119">
        <v>111</v>
      </c>
      <c r="D518" s="119">
        <v>114.6</v>
      </c>
      <c r="E518" s="119">
        <v>105.3</v>
      </c>
      <c r="F518" s="119">
        <v>106.85</v>
      </c>
      <c r="G518" s="119">
        <v>106.8</v>
      </c>
      <c r="H518" s="119">
        <v>111.15</v>
      </c>
      <c r="I518" s="119">
        <v>5961965</v>
      </c>
      <c r="J518" s="119">
        <v>653867363.54999995</v>
      </c>
      <c r="K518" s="121">
        <v>43125</v>
      </c>
      <c r="L518" s="119">
        <v>25309</v>
      </c>
      <c r="M518" s="119" t="s">
        <v>2313</v>
      </c>
    </row>
    <row r="519" spans="1:13">
      <c r="A519" s="119" t="s">
        <v>1043</v>
      </c>
      <c r="B519" s="119" t="s">
        <v>397</v>
      </c>
      <c r="C519" s="119">
        <v>3979.85</v>
      </c>
      <c r="D519" s="119">
        <v>3990</v>
      </c>
      <c r="E519" s="119">
        <v>3940.15</v>
      </c>
      <c r="F519" s="119">
        <v>3973.75</v>
      </c>
      <c r="G519" s="119">
        <v>3988</v>
      </c>
      <c r="H519" s="119">
        <v>3964.7</v>
      </c>
      <c r="I519" s="119">
        <v>626</v>
      </c>
      <c r="J519" s="119">
        <v>2485680.7000000002</v>
      </c>
      <c r="K519" s="121">
        <v>43125</v>
      </c>
      <c r="L519" s="119">
        <v>169</v>
      </c>
      <c r="M519" s="119" t="s">
        <v>1044</v>
      </c>
    </row>
    <row r="520" spans="1:13">
      <c r="A520" s="119" t="s">
        <v>88</v>
      </c>
      <c r="B520" s="119" t="s">
        <v>397</v>
      </c>
      <c r="C520" s="119">
        <v>70</v>
      </c>
      <c r="D520" s="119">
        <v>70</v>
      </c>
      <c r="E520" s="119">
        <v>64.349999999999994</v>
      </c>
      <c r="F520" s="119">
        <v>65.099999999999994</v>
      </c>
      <c r="G520" s="119">
        <v>64.75</v>
      </c>
      <c r="H520" s="119">
        <v>65.349999999999994</v>
      </c>
      <c r="I520" s="119">
        <v>45939715</v>
      </c>
      <c r="J520" s="119">
        <v>3056659778.4000001</v>
      </c>
      <c r="K520" s="121">
        <v>43125</v>
      </c>
      <c r="L520" s="119">
        <v>88360</v>
      </c>
      <c r="M520" s="119" t="s">
        <v>1045</v>
      </c>
    </row>
    <row r="521" spans="1:13">
      <c r="A521" s="119" t="s">
        <v>2981</v>
      </c>
      <c r="B521" s="119" t="s">
        <v>397</v>
      </c>
      <c r="C521" s="119">
        <v>2780</v>
      </c>
      <c r="D521" s="119">
        <v>2819</v>
      </c>
      <c r="E521" s="119">
        <v>2780</v>
      </c>
      <c r="F521" s="119">
        <v>2795.45</v>
      </c>
      <c r="G521" s="119">
        <v>2795</v>
      </c>
      <c r="H521" s="119">
        <v>2785.95</v>
      </c>
      <c r="I521" s="119">
        <v>393</v>
      </c>
      <c r="J521" s="119">
        <v>1099330.1000000001</v>
      </c>
      <c r="K521" s="121">
        <v>43125</v>
      </c>
      <c r="L521" s="119">
        <v>41</v>
      </c>
      <c r="M521" s="119" t="s">
        <v>2982</v>
      </c>
    </row>
    <row r="522" spans="1:13">
      <c r="A522" s="119" t="s">
        <v>89</v>
      </c>
      <c r="B522" s="119" t="s">
        <v>397</v>
      </c>
      <c r="C522" s="119">
        <v>91.7</v>
      </c>
      <c r="D522" s="119">
        <v>97.45</v>
      </c>
      <c r="E522" s="119">
        <v>91.7</v>
      </c>
      <c r="F522" s="119">
        <v>95.1</v>
      </c>
      <c r="G522" s="119">
        <v>95.3</v>
      </c>
      <c r="H522" s="119">
        <v>93.9</v>
      </c>
      <c r="I522" s="119">
        <v>25395317</v>
      </c>
      <c r="J522" s="119">
        <v>2426994059.4000001</v>
      </c>
      <c r="K522" s="121">
        <v>43125</v>
      </c>
      <c r="L522" s="119">
        <v>91992</v>
      </c>
      <c r="M522" s="119" t="s">
        <v>1046</v>
      </c>
    </row>
    <row r="523" spans="1:13">
      <c r="A523" s="119" t="s">
        <v>90</v>
      </c>
      <c r="B523" s="119" t="s">
        <v>397</v>
      </c>
      <c r="C523" s="119">
        <v>58.05</v>
      </c>
      <c r="D523" s="119">
        <v>58.45</v>
      </c>
      <c r="E523" s="119">
        <v>56.25</v>
      </c>
      <c r="F523" s="119">
        <v>56.6</v>
      </c>
      <c r="G523" s="119">
        <v>56.45</v>
      </c>
      <c r="H523" s="119">
        <v>58.05</v>
      </c>
      <c r="I523" s="119">
        <v>29061223</v>
      </c>
      <c r="J523" s="119">
        <v>1651988380.8</v>
      </c>
      <c r="K523" s="121">
        <v>43125</v>
      </c>
      <c r="L523" s="119">
        <v>20752</v>
      </c>
      <c r="M523" s="119" t="s">
        <v>1047</v>
      </c>
    </row>
    <row r="524" spans="1:13">
      <c r="A524" s="119" t="s">
        <v>1048</v>
      </c>
      <c r="B524" s="119" t="s">
        <v>397</v>
      </c>
      <c r="C524" s="119">
        <v>59.45</v>
      </c>
      <c r="D524" s="119">
        <v>59.5</v>
      </c>
      <c r="E524" s="119">
        <v>57.95</v>
      </c>
      <c r="F524" s="119">
        <v>58.2</v>
      </c>
      <c r="G524" s="119">
        <v>58.15</v>
      </c>
      <c r="H524" s="119">
        <v>59.15</v>
      </c>
      <c r="I524" s="119">
        <v>12008960</v>
      </c>
      <c r="J524" s="119">
        <v>702335675.60000002</v>
      </c>
      <c r="K524" s="121">
        <v>43125</v>
      </c>
      <c r="L524" s="119">
        <v>18325</v>
      </c>
      <c r="M524" s="119" t="s">
        <v>1049</v>
      </c>
    </row>
    <row r="525" spans="1:13">
      <c r="A525" s="119" t="s">
        <v>3246</v>
      </c>
      <c r="B525" s="119" t="s">
        <v>397</v>
      </c>
      <c r="C525" s="119">
        <v>110.75</v>
      </c>
      <c r="D525" s="119">
        <v>110.75</v>
      </c>
      <c r="E525" s="119">
        <v>110.75</v>
      </c>
      <c r="F525" s="119">
        <v>110.75</v>
      </c>
      <c r="G525" s="119">
        <v>110.75</v>
      </c>
      <c r="H525" s="119">
        <v>111.07</v>
      </c>
      <c r="I525" s="119">
        <v>100</v>
      </c>
      <c r="J525" s="119">
        <v>11075</v>
      </c>
      <c r="K525" s="121">
        <v>43125</v>
      </c>
      <c r="L525" s="119">
        <v>1</v>
      </c>
      <c r="M525" s="119" t="s">
        <v>3247</v>
      </c>
    </row>
    <row r="526" spans="1:13">
      <c r="A526" s="119" t="s">
        <v>2824</v>
      </c>
      <c r="B526" s="119" t="s">
        <v>397</v>
      </c>
      <c r="C526" s="119">
        <v>1585</v>
      </c>
      <c r="D526" s="119">
        <v>1611.7</v>
      </c>
      <c r="E526" s="119">
        <v>1585</v>
      </c>
      <c r="F526" s="119">
        <v>1604.7</v>
      </c>
      <c r="G526" s="119">
        <v>1610</v>
      </c>
      <c r="H526" s="119">
        <v>1600.1</v>
      </c>
      <c r="I526" s="119">
        <v>8681</v>
      </c>
      <c r="J526" s="119">
        <v>13891897.9</v>
      </c>
      <c r="K526" s="121">
        <v>43125</v>
      </c>
      <c r="L526" s="119">
        <v>905</v>
      </c>
      <c r="M526" s="119" t="s">
        <v>2825</v>
      </c>
    </row>
    <row r="527" spans="1:13">
      <c r="A527" s="119" t="s">
        <v>1050</v>
      </c>
      <c r="B527" s="119" t="s">
        <v>397</v>
      </c>
      <c r="C527" s="119">
        <v>1420.1</v>
      </c>
      <c r="D527" s="119">
        <v>1420.1</v>
      </c>
      <c r="E527" s="119">
        <v>1315</v>
      </c>
      <c r="F527" s="119">
        <v>1347.6</v>
      </c>
      <c r="G527" s="119">
        <v>1332</v>
      </c>
      <c r="H527" s="119">
        <v>1385.85</v>
      </c>
      <c r="I527" s="119">
        <v>22946</v>
      </c>
      <c r="J527" s="119">
        <v>31416902</v>
      </c>
      <c r="K527" s="121">
        <v>43125</v>
      </c>
      <c r="L527" s="119">
        <v>1804</v>
      </c>
      <c r="M527" s="119" t="s">
        <v>1051</v>
      </c>
    </row>
    <row r="528" spans="1:13">
      <c r="A528" s="119" t="s">
        <v>91</v>
      </c>
      <c r="B528" s="119" t="s">
        <v>397</v>
      </c>
      <c r="C528" s="119">
        <v>31.5</v>
      </c>
      <c r="D528" s="119">
        <v>31.7</v>
      </c>
      <c r="E528" s="119">
        <v>30.6</v>
      </c>
      <c r="F528" s="119">
        <v>30.75</v>
      </c>
      <c r="G528" s="119">
        <v>30.7</v>
      </c>
      <c r="H528" s="119">
        <v>31.45</v>
      </c>
      <c r="I528" s="119">
        <v>14684907</v>
      </c>
      <c r="J528" s="119">
        <v>456221123.89999998</v>
      </c>
      <c r="K528" s="121">
        <v>43125</v>
      </c>
      <c r="L528" s="119">
        <v>13715</v>
      </c>
      <c r="M528" s="119" t="s">
        <v>1052</v>
      </c>
    </row>
    <row r="529" spans="1:13">
      <c r="A529" s="119" t="s">
        <v>2959</v>
      </c>
      <c r="B529" s="119" t="s">
        <v>397</v>
      </c>
      <c r="C529" s="119">
        <v>312.14999999999998</v>
      </c>
      <c r="D529" s="119">
        <v>317</v>
      </c>
      <c r="E529" s="119">
        <v>303</v>
      </c>
      <c r="F529" s="119">
        <v>304.8</v>
      </c>
      <c r="G529" s="119">
        <v>304</v>
      </c>
      <c r="H529" s="119">
        <v>313</v>
      </c>
      <c r="I529" s="119">
        <v>21634</v>
      </c>
      <c r="J529" s="119">
        <v>6670610.2000000002</v>
      </c>
      <c r="K529" s="121">
        <v>43125</v>
      </c>
      <c r="L529" s="119">
        <v>442</v>
      </c>
      <c r="M529" s="119" t="s">
        <v>2960</v>
      </c>
    </row>
    <row r="530" spans="1:13">
      <c r="A530" s="119" t="s">
        <v>1053</v>
      </c>
      <c r="B530" s="119" t="s">
        <v>397</v>
      </c>
      <c r="C530" s="119">
        <v>841.15</v>
      </c>
      <c r="D530" s="119">
        <v>848</v>
      </c>
      <c r="E530" s="119">
        <v>833.65</v>
      </c>
      <c r="F530" s="119">
        <v>843.05</v>
      </c>
      <c r="G530" s="119">
        <v>843</v>
      </c>
      <c r="H530" s="119">
        <v>839.8</v>
      </c>
      <c r="I530" s="119">
        <v>7478</v>
      </c>
      <c r="J530" s="119">
        <v>6299993.1500000004</v>
      </c>
      <c r="K530" s="121">
        <v>43125</v>
      </c>
      <c r="L530" s="119">
        <v>258</v>
      </c>
      <c r="M530" s="119" t="s">
        <v>1054</v>
      </c>
    </row>
    <row r="531" spans="1:13">
      <c r="A531" s="119" t="s">
        <v>92</v>
      </c>
      <c r="B531" s="119" t="s">
        <v>397</v>
      </c>
      <c r="C531" s="119">
        <v>313.5</v>
      </c>
      <c r="D531" s="119">
        <v>315.95</v>
      </c>
      <c r="E531" s="119">
        <v>306.10000000000002</v>
      </c>
      <c r="F531" s="119">
        <v>307.3</v>
      </c>
      <c r="G531" s="119">
        <v>309.5</v>
      </c>
      <c r="H531" s="119">
        <v>313.25</v>
      </c>
      <c r="I531" s="119">
        <v>2306153</v>
      </c>
      <c r="J531" s="119">
        <v>714584296.79999995</v>
      </c>
      <c r="K531" s="121">
        <v>43125</v>
      </c>
      <c r="L531" s="119">
        <v>25642</v>
      </c>
      <c r="M531" s="119" t="s">
        <v>2864</v>
      </c>
    </row>
    <row r="532" spans="1:13">
      <c r="A532" s="119" t="s">
        <v>1055</v>
      </c>
      <c r="B532" s="119" t="s">
        <v>397</v>
      </c>
      <c r="C532" s="119">
        <v>762.2</v>
      </c>
      <c r="D532" s="119">
        <v>762.2</v>
      </c>
      <c r="E532" s="119">
        <v>740</v>
      </c>
      <c r="F532" s="119">
        <v>749.05</v>
      </c>
      <c r="G532" s="119">
        <v>748.8</v>
      </c>
      <c r="H532" s="119">
        <v>748.55</v>
      </c>
      <c r="I532" s="119">
        <v>21652</v>
      </c>
      <c r="J532" s="119">
        <v>16197886.800000001</v>
      </c>
      <c r="K532" s="121">
        <v>43125</v>
      </c>
      <c r="L532" s="119">
        <v>1136</v>
      </c>
      <c r="M532" s="119" t="s">
        <v>1056</v>
      </c>
    </row>
    <row r="533" spans="1:13">
      <c r="A533" s="119" t="s">
        <v>2854</v>
      </c>
      <c r="B533" s="119" t="s">
        <v>397</v>
      </c>
      <c r="C533" s="119">
        <v>748.7</v>
      </c>
      <c r="D533" s="119">
        <v>748.7</v>
      </c>
      <c r="E533" s="119">
        <v>725.3</v>
      </c>
      <c r="F533" s="119">
        <v>730.35</v>
      </c>
      <c r="G533" s="119">
        <v>731.8</v>
      </c>
      <c r="H533" s="119">
        <v>744.15</v>
      </c>
      <c r="I533" s="119">
        <v>260253</v>
      </c>
      <c r="J533" s="119">
        <v>191518216.75</v>
      </c>
      <c r="K533" s="121">
        <v>43125</v>
      </c>
      <c r="L533" s="119">
        <v>9268</v>
      </c>
      <c r="M533" s="119" t="s">
        <v>2855</v>
      </c>
    </row>
    <row r="534" spans="1:13">
      <c r="A534" s="119" t="s">
        <v>1057</v>
      </c>
      <c r="B534" s="119" t="s">
        <v>397</v>
      </c>
      <c r="C534" s="119">
        <v>82.8</v>
      </c>
      <c r="D534" s="119">
        <v>83.3</v>
      </c>
      <c r="E534" s="119">
        <v>80.099999999999994</v>
      </c>
      <c r="F534" s="119">
        <v>80.400000000000006</v>
      </c>
      <c r="G534" s="119">
        <v>80.400000000000006</v>
      </c>
      <c r="H534" s="119">
        <v>82.4</v>
      </c>
      <c r="I534" s="119">
        <v>238386</v>
      </c>
      <c r="J534" s="119">
        <v>19374262.449999999</v>
      </c>
      <c r="K534" s="121">
        <v>43125</v>
      </c>
      <c r="L534" s="119">
        <v>1613</v>
      </c>
      <c r="M534" s="119" t="s">
        <v>1058</v>
      </c>
    </row>
    <row r="535" spans="1:13">
      <c r="A535" s="119" t="s">
        <v>1059</v>
      </c>
      <c r="B535" s="119" t="s">
        <v>397</v>
      </c>
      <c r="C535" s="119">
        <v>694.95</v>
      </c>
      <c r="D535" s="119">
        <v>710.6</v>
      </c>
      <c r="E535" s="119">
        <v>680.2</v>
      </c>
      <c r="F535" s="119">
        <v>687.9</v>
      </c>
      <c r="G535" s="119">
        <v>685</v>
      </c>
      <c r="H535" s="119">
        <v>693</v>
      </c>
      <c r="I535" s="119">
        <v>68718</v>
      </c>
      <c r="J535" s="119">
        <v>47759369.549999997</v>
      </c>
      <c r="K535" s="121">
        <v>43125</v>
      </c>
      <c r="L535" s="119">
        <v>2475</v>
      </c>
      <c r="M535" s="119" t="s">
        <v>1060</v>
      </c>
    </row>
    <row r="536" spans="1:13">
      <c r="A536" s="119" t="s">
        <v>2384</v>
      </c>
      <c r="B536" s="119" t="s">
        <v>397</v>
      </c>
      <c r="C536" s="119">
        <v>1176</v>
      </c>
      <c r="D536" s="119">
        <v>1194</v>
      </c>
      <c r="E536" s="119">
        <v>1151</v>
      </c>
      <c r="F536" s="119">
        <v>1167.4000000000001</v>
      </c>
      <c r="G536" s="119">
        <v>1160</v>
      </c>
      <c r="H536" s="119">
        <v>1173.4000000000001</v>
      </c>
      <c r="I536" s="119">
        <v>1348</v>
      </c>
      <c r="J536" s="119">
        <v>1573509.8</v>
      </c>
      <c r="K536" s="121">
        <v>43125</v>
      </c>
      <c r="L536" s="119">
        <v>222</v>
      </c>
      <c r="M536" s="119" t="s">
        <v>2385</v>
      </c>
    </row>
    <row r="537" spans="1:13">
      <c r="A537" s="119" t="s">
        <v>1061</v>
      </c>
      <c r="B537" s="119" t="s">
        <v>397</v>
      </c>
      <c r="C537" s="119">
        <v>34.5</v>
      </c>
      <c r="D537" s="119">
        <v>38.5</v>
      </c>
      <c r="E537" s="119">
        <v>33.25</v>
      </c>
      <c r="F537" s="119">
        <v>35.950000000000003</v>
      </c>
      <c r="G537" s="119">
        <v>35.75</v>
      </c>
      <c r="H537" s="119">
        <v>34.299999999999997</v>
      </c>
      <c r="I537" s="119">
        <v>3076370</v>
      </c>
      <c r="J537" s="119">
        <v>111734152.75</v>
      </c>
      <c r="K537" s="121">
        <v>43125</v>
      </c>
      <c r="L537" s="119">
        <v>9470</v>
      </c>
      <c r="M537" s="119" t="s">
        <v>1062</v>
      </c>
    </row>
    <row r="538" spans="1:13">
      <c r="A538" s="119" t="s">
        <v>200</v>
      </c>
      <c r="B538" s="119" t="s">
        <v>397</v>
      </c>
      <c r="C538" s="119">
        <v>152.1</v>
      </c>
      <c r="D538" s="119">
        <v>155.4</v>
      </c>
      <c r="E538" s="119">
        <v>148</v>
      </c>
      <c r="F538" s="119">
        <v>149.4</v>
      </c>
      <c r="G538" s="119">
        <v>149.44999999999999</v>
      </c>
      <c r="H538" s="119">
        <v>151.05000000000001</v>
      </c>
      <c r="I538" s="119">
        <v>1586452</v>
      </c>
      <c r="J538" s="119">
        <v>240512967.44999999</v>
      </c>
      <c r="K538" s="121">
        <v>43125</v>
      </c>
      <c r="L538" s="119">
        <v>19219</v>
      </c>
      <c r="M538" s="119" t="s">
        <v>1063</v>
      </c>
    </row>
    <row r="539" spans="1:13">
      <c r="A539" s="119" t="s">
        <v>93</v>
      </c>
      <c r="B539" s="119" t="s">
        <v>397</v>
      </c>
      <c r="C539" s="119">
        <v>178.8</v>
      </c>
      <c r="D539" s="119">
        <v>181.1</v>
      </c>
      <c r="E539" s="119">
        <v>172.75</v>
      </c>
      <c r="F539" s="119">
        <v>175.1</v>
      </c>
      <c r="G539" s="119">
        <v>175.5</v>
      </c>
      <c r="H539" s="119">
        <v>178.45</v>
      </c>
      <c r="I539" s="119">
        <v>5160815</v>
      </c>
      <c r="J539" s="119">
        <v>911449537.20000005</v>
      </c>
      <c r="K539" s="121">
        <v>43125</v>
      </c>
      <c r="L539" s="119">
        <v>27561</v>
      </c>
      <c r="M539" s="119" t="s">
        <v>1064</v>
      </c>
    </row>
    <row r="540" spans="1:13">
      <c r="A540" s="119" t="s">
        <v>1065</v>
      </c>
      <c r="B540" s="119" t="s">
        <v>397</v>
      </c>
      <c r="C540" s="119">
        <v>513.65</v>
      </c>
      <c r="D540" s="119">
        <v>568.15</v>
      </c>
      <c r="E540" s="119">
        <v>513.65</v>
      </c>
      <c r="F540" s="119">
        <v>552.4</v>
      </c>
      <c r="G540" s="119">
        <v>553.70000000000005</v>
      </c>
      <c r="H540" s="119">
        <v>513.04999999999995</v>
      </c>
      <c r="I540" s="119">
        <v>1020667</v>
      </c>
      <c r="J540" s="119">
        <v>560055448.29999995</v>
      </c>
      <c r="K540" s="121">
        <v>43125</v>
      </c>
      <c r="L540" s="119">
        <v>20356</v>
      </c>
      <c r="M540" s="119" t="s">
        <v>1066</v>
      </c>
    </row>
    <row r="541" spans="1:13">
      <c r="A541" s="119" t="s">
        <v>1067</v>
      </c>
      <c r="B541" s="119" t="s">
        <v>397</v>
      </c>
      <c r="C541" s="119">
        <v>399.95</v>
      </c>
      <c r="D541" s="119">
        <v>399.95</v>
      </c>
      <c r="E541" s="119">
        <v>375.35</v>
      </c>
      <c r="F541" s="119">
        <v>377.75</v>
      </c>
      <c r="G541" s="119">
        <v>376.9</v>
      </c>
      <c r="H541" s="119">
        <v>403.1</v>
      </c>
      <c r="I541" s="119">
        <v>2689763</v>
      </c>
      <c r="J541" s="119">
        <v>1028112852.4</v>
      </c>
      <c r="K541" s="121">
        <v>43125</v>
      </c>
      <c r="L541" s="119">
        <v>35280</v>
      </c>
      <c r="M541" s="119" t="s">
        <v>1068</v>
      </c>
    </row>
    <row r="542" spans="1:13">
      <c r="A542" s="119" t="s">
        <v>1069</v>
      </c>
      <c r="B542" s="119" t="s">
        <v>397</v>
      </c>
      <c r="C542" s="119">
        <v>192.4</v>
      </c>
      <c r="D542" s="119">
        <v>194.6</v>
      </c>
      <c r="E542" s="119">
        <v>188.5</v>
      </c>
      <c r="F542" s="119">
        <v>189.4</v>
      </c>
      <c r="G542" s="119">
        <v>188.5</v>
      </c>
      <c r="H542" s="119">
        <v>193.4</v>
      </c>
      <c r="I542" s="119">
        <v>3160</v>
      </c>
      <c r="J542" s="119">
        <v>602789.25</v>
      </c>
      <c r="K542" s="121">
        <v>43125</v>
      </c>
      <c r="L542" s="119">
        <v>81</v>
      </c>
      <c r="M542" s="119" t="s">
        <v>1070</v>
      </c>
    </row>
    <row r="543" spans="1:13">
      <c r="A543" s="119" t="s">
        <v>1071</v>
      </c>
      <c r="B543" s="119" t="s">
        <v>397</v>
      </c>
      <c r="C543" s="119">
        <v>421.1</v>
      </c>
      <c r="D543" s="119">
        <v>426.75</v>
      </c>
      <c r="E543" s="119">
        <v>416.5</v>
      </c>
      <c r="F543" s="119">
        <v>423.95</v>
      </c>
      <c r="G543" s="119">
        <v>421.2</v>
      </c>
      <c r="H543" s="119">
        <v>414.15</v>
      </c>
      <c r="I543" s="119">
        <v>15856</v>
      </c>
      <c r="J543" s="119">
        <v>6691923.0999999996</v>
      </c>
      <c r="K543" s="121">
        <v>43125</v>
      </c>
      <c r="L543" s="119">
        <v>596</v>
      </c>
      <c r="M543" s="119" t="s">
        <v>1072</v>
      </c>
    </row>
    <row r="544" spans="1:13">
      <c r="A544" s="119" t="s">
        <v>1073</v>
      </c>
      <c r="B544" s="119" t="s">
        <v>397</v>
      </c>
      <c r="C544" s="119">
        <v>1279</v>
      </c>
      <c r="D544" s="119">
        <v>1279</v>
      </c>
      <c r="E544" s="119">
        <v>1226.3499999999999</v>
      </c>
      <c r="F544" s="119">
        <v>1238.05</v>
      </c>
      <c r="G544" s="119">
        <v>1233.5999999999999</v>
      </c>
      <c r="H544" s="119">
        <v>1237.7</v>
      </c>
      <c r="I544" s="119">
        <v>2199086</v>
      </c>
      <c r="J544" s="119">
        <v>2735169201.8000002</v>
      </c>
      <c r="K544" s="121">
        <v>43125</v>
      </c>
      <c r="L544" s="119">
        <v>67358</v>
      </c>
      <c r="M544" s="119" t="s">
        <v>1074</v>
      </c>
    </row>
    <row r="545" spans="1:13">
      <c r="A545" s="119" t="s">
        <v>1075</v>
      </c>
      <c r="B545" s="119" t="s">
        <v>397</v>
      </c>
      <c r="C545" s="119">
        <v>1168.8</v>
      </c>
      <c r="D545" s="119">
        <v>1176.05</v>
      </c>
      <c r="E545" s="119">
        <v>1150</v>
      </c>
      <c r="F545" s="119">
        <v>1160.3</v>
      </c>
      <c r="G545" s="119">
        <v>1160.2</v>
      </c>
      <c r="H545" s="119">
        <v>1167.1500000000001</v>
      </c>
      <c r="I545" s="119">
        <v>10425</v>
      </c>
      <c r="J545" s="119">
        <v>12112571.699999999</v>
      </c>
      <c r="K545" s="121">
        <v>43125</v>
      </c>
      <c r="L545" s="119">
        <v>541</v>
      </c>
      <c r="M545" s="119" t="s">
        <v>1076</v>
      </c>
    </row>
    <row r="546" spans="1:13">
      <c r="A546" s="119" t="s">
        <v>1077</v>
      </c>
      <c r="B546" s="119" t="s">
        <v>397</v>
      </c>
      <c r="C546" s="119">
        <v>301.39999999999998</v>
      </c>
      <c r="D546" s="119">
        <v>305</v>
      </c>
      <c r="E546" s="119">
        <v>288.10000000000002</v>
      </c>
      <c r="F546" s="119">
        <v>297.5</v>
      </c>
      <c r="G546" s="119">
        <v>295.5</v>
      </c>
      <c r="H546" s="119">
        <v>298.89999999999998</v>
      </c>
      <c r="I546" s="119">
        <v>643360</v>
      </c>
      <c r="J546" s="119">
        <v>191227050.84999999</v>
      </c>
      <c r="K546" s="121">
        <v>43125</v>
      </c>
      <c r="L546" s="119">
        <v>11163</v>
      </c>
      <c r="M546" s="119" t="s">
        <v>1078</v>
      </c>
    </row>
    <row r="547" spans="1:13">
      <c r="A547" s="119" t="s">
        <v>1079</v>
      </c>
      <c r="B547" s="119" t="s">
        <v>397</v>
      </c>
      <c r="C547" s="119">
        <v>47.2</v>
      </c>
      <c r="D547" s="119">
        <v>47.6</v>
      </c>
      <c r="E547" s="119">
        <v>45.6</v>
      </c>
      <c r="F547" s="119">
        <v>46.35</v>
      </c>
      <c r="G547" s="119">
        <v>47.6</v>
      </c>
      <c r="H547" s="119">
        <v>47.2</v>
      </c>
      <c r="I547" s="119">
        <v>125190</v>
      </c>
      <c r="J547" s="119">
        <v>5817895</v>
      </c>
      <c r="K547" s="121">
        <v>43125</v>
      </c>
      <c r="L547" s="119">
        <v>678</v>
      </c>
      <c r="M547" s="119" t="s">
        <v>1080</v>
      </c>
    </row>
    <row r="548" spans="1:13">
      <c r="A548" s="119" t="s">
        <v>1081</v>
      </c>
      <c r="B548" s="119" t="s">
        <v>397</v>
      </c>
      <c r="C548" s="119">
        <v>221</v>
      </c>
      <c r="D548" s="119">
        <v>223</v>
      </c>
      <c r="E548" s="119">
        <v>215</v>
      </c>
      <c r="F548" s="119">
        <v>218.05</v>
      </c>
      <c r="G548" s="119">
        <v>215</v>
      </c>
      <c r="H548" s="119">
        <v>216.05</v>
      </c>
      <c r="I548" s="119">
        <v>6267</v>
      </c>
      <c r="J548" s="119">
        <v>1369485.9</v>
      </c>
      <c r="K548" s="121">
        <v>43125</v>
      </c>
      <c r="L548" s="119">
        <v>176</v>
      </c>
      <c r="M548" s="119" t="s">
        <v>1082</v>
      </c>
    </row>
    <row r="549" spans="1:13">
      <c r="A549" s="119" t="s">
        <v>2260</v>
      </c>
      <c r="B549" s="119" t="s">
        <v>397</v>
      </c>
      <c r="C549" s="119">
        <v>88.9</v>
      </c>
      <c r="D549" s="119">
        <v>94.4</v>
      </c>
      <c r="E549" s="119">
        <v>82</v>
      </c>
      <c r="F549" s="119">
        <v>92.6</v>
      </c>
      <c r="G549" s="119">
        <v>91.8</v>
      </c>
      <c r="H549" s="119">
        <v>88.9</v>
      </c>
      <c r="I549" s="119">
        <v>199334</v>
      </c>
      <c r="J549" s="119">
        <v>17710307.550000001</v>
      </c>
      <c r="K549" s="121">
        <v>43125</v>
      </c>
      <c r="L549" s="119">
        <v>2413</v>
      </c>
      <c r="M549" s="119" t="s">
        <v>2261</v>
      </c>
    </row>
    <row r="550" spans="1:13">
      <c r="A550" s="119" t="s">
        <v>1083</v>
      </c>
      <c r="B550" s="119" t="s">
        <v>397</v>
      </c>
      <c r="C550" s="119">
        <v>59.25</v>
      </c>
      <c r="D550" s="119">
        <v>60.4</v>
      </c>
      <c r="E550" s="119">
        <v>58.45</v>
      </c>
      <c r="F550" s="119">
        <v>58.85</v>
      </c>
      <c r="G550" s="119">
        <v>59.2</v>
      </c>
      <c r="H550" s="119">
        <v>58.9</v>
      </c>
      <c r="I550" s="119">
        <v>103889</v>
      </c>
      <c r="J550" s="119">
        <v>6162793.5</v>
      </c>
      <c r="K550" s="121">
        <v>43125</v>
      </c>
      <c r="L550" s="119">
        <v>700</v>
      </c>
      <c r="M550" s="119" t="s">
        <v>1084</v>
      </c>
    </row>
    <row r="551" spans="1:13">
      <c r="A551" s="119" t="s">
        <v>1085</v>
      </c>
      <c r="B551" s="119" t="s">
        <v>397</v>
      </c>
      <c r="C551" s="119">
        <v>218.55</v>
      </c>
      <c r="D551" s="119">
        <v>227.75</v>
      </c>
      <c r="E551" s="119">
        <v>215.3</v>
      </c>
      <c r="F551" s="119">
        <v>219.6</v>
      </c>
      <c r="G551" s="119">
        <v>219.5</v>
      </c>
      <c r="H551" s="119">
        <v>220.3</v>
      </c>
      <c r="I551" s="119">
        <v>6203</v>
      </c>
      <c r="J551" s="119">
        <v>1356848.35</v>
      </c>
      <c r="K551" s="121">
        <v>43125</v>
      </c>
      <c r="L551" s="119">
        <v>125</v>
      </c>
      <c r="M551" s="119" t="s">
        <v>1086</v>
      </c>
    </row>
    <row r="552" spans="1:13">
      <c r="A552" s="119" t="s">
        <v>94</v>
      </c>
      <c r="B552" s="119" t="s">
        <v>397</v>
      </c>
      <c r="C552" s="119">
        <v>1723</v>
      </c>
      <c r="D552" s="119">
        <v>1735.35</v>
      </c>
      <c r="E552" s="119">
        <v>1703.7</v>
      </c>
      <c r="F552" s="119">
        <v>1730.2</v>
      </c>
      <c r="G552" s="119">
        <v>1730</v>
      </c>
      <c r="H552" s="119">
        <v>1717.3</v>
      </c>
      <c r="I552" s="119">
        <v>2169317</v>
      </c>
      <c r="J552" s="119">
        <v>3739156002.9000001</v>
      </c>
      <c r="K552" s="121">
        <v>43125</v>
      </c>
      <c r="L552" s="119">
        <v>66890</v>
      </c>
      <c r="M552" s="119" t="s">
        <v>1087</v>
      </c>
    </row>
    <row r="553" spans="1:13">
      <c r="A553" s="119" t="s">
        <v>1088</v>
      </c>
      <c r="B553" s="119" t="s">
        <v>397</v>
      </c>
      <c r="C553" s="119">
        <v>1059.95</v>
      </c>
      <c r="D553" s="119">
        <v>1059.95</v>
      </c>
      <c r="E553" s="119">
        <v>1036.4000000000001</v>
      </c>
      <c r="F553" s="119">
        <v>1045.3499999999999</v>
      </c>
      <c r="G553" s="119">
        <v>1040</v>
      </c>
      <c r="H553" s="119">
        <v>1054.4000000000001</v>
      </c>
      <c r="I553" s="119">
        <v>4223</v>
      </c>
      <c r="J553" s="119">
        <v>4410687.8499999996</v>
      </c>
      <c r="K553" s="121">
        <v>43125</v>
      </c>
      <c r="L553" s="119">
        <v>336</v>
      </c>
      <c r="M553" s="119" t="s">
        <v>1089</v>
      </c>
    </row>
    <row r="554" spans="1:13">
      <c r="A554" s="119" t="s">
        <v>1090</v>
      </c>
      <c r="B554" s="119" t="s">
        <v>397</v>
      </c>
      <c r="C554" s="119">
        <v>155.65</v>
      </c>
      <c r="D554" s="119">
        <v>163.4</v>
      </c>
      <c r="E554" s="119">
        <v>155.15</v>
      </c>
      <c r="F554" s="119">
        <v>158.19999999999999</v>
      </c>
      <c r="G554" s="119">
        <v>157.15</v>
      </c>
      <c r="H554" s="119">
        <v>154.30000000000001</v>
      </c>
      <c r="I554" s="119">
        <v>10972226</v>
      </c>
      <c r="J554" s="119">
        <v>1748791335.8499999</v>
      </c>
      <c r="K554" s="121">
        <v>43125</v>
      </c>
      <c r="L554" s="119">
        <v>39227</v>
      </c>
      <c r="M554" s="119" t="s">
        <v>2727</v>
      </c>
    </row>
    <row r="555" spans="1:13">
      <c r="A555" s="119" t="s">
        <v>1091</v>
      </c>
      <c r="B555" s="119" t="s">
        <v>397</v>
      </c>
      <c r="C555" s="119">
        <v>366</v>
      </c>
      <c r="D555" s="119">
        <v>383.4</v>
      </c>
      <c r="E555" s="119">
        <v>365.15</v>
      </c>
      <c r="F555" s="119">
        <v>379.45</v>
      </c>
      <c r="G555" s="119">
        <v>378</v>
      </c>
      <c r="H555" s="119">
        <v>364.65</v>
      </c>
      <c r="I555" s="119">
        <v>231216</v>
      </c>
      <c r="J555" s="119">
        <v>86997820.950000003</v>
      </c>
      <c r="K555" s="121">
        <v>43125</v>
      </c>
      <c r="L555" s="119">
        <v>4541</v>
      </c>
      <c r="M555" s="119" t="s">
        <v>1092</v>
      </c>
    </row>
    <row r="556" spans="1:13">
      <c r="A556" s="119" t="s">
        <v>2304</v>
      </c>
      <c r="B556" s="119" t="s">
        <v>397</v>
      </c>
      <c r="C556" s="119">
        <v>373.43</v>
      </c>
      <c r="D556" s="119">
        <v>373.43</v>
      </c>
      <c r="E556" s="119">
        <v>370</v>
      </c>
      <c r="F556" s="119">
        <v>370</v>
      </c>
      <c r="G556" s="119">
        <v>370</v>
      </c>
      <c r="H556" s="119">
        <v>369.77</v>
      </c>
      <c r="I556" s="119">
        <v>510</v>
      </c>
      <c r="J556" s="119">
        <v>189972.68</v>
      </c>
      <c r="K556" s="121">
        <v>43125</v>
      </c>
      <c r="L556" s="119">
        <v>15</v>
      </c>
      <c r="M556" s="119" t="s">
        <v>2305</v>
      </c>
    </row>
    <row r="557" spans="1:13">
      <c r="A557" s="119" t="s">
        <v>191</v>
      </c>
      <c r="B557" s="119" t="s">
        <v>397</v>
      </c>
      <c r="C557" s="119">
        <v>342.1</v>
      </c>
      <c r="D557" s="119">
        <v>348.8</v>
      </c>
      <c r="E557" s="119">
        <v>340.55</v>
      </c>
      <c r="F557" s="119">
        <v>343.45</v>
      </c>
      <c r="G557" s="119">
        <v>343.75</v>
      </c>
      <c r="H557" s="119">
        <v>342.3</v>
      </c>
      <c r="I557" s="119">
        <v>4683283</v>
      </c>
      <c r="J557" s="119">
        <v>1615656788.4000001</v>
      </c>
      <c r="K557" s="121">
        <v>43125</v>
      </c>
      <c r="L557" s="119">
        <v>105231</v>
      </c>
      <c r="M557" s="119" t="s">
        <v>1093</v>
      </c>
    </row>
    <row r="558" spans="1:13">
      <c r="A558" s="119" t="s">
        <v>95</v>
      </c>
      <c r="B558" s="119" t="s">
        <v>397</v>
      </c>
      <c r="C558" s="119">
        <v>1182</v>
      </c>
      <c r="D558" s="119">
        <v>1183.4000000000001</v>
      </c>
      <c r="E558" s="119">
        <v>1162.25</v>
      </c>
      <c r="F558" s="119">
        <v>1175.4000000000001</v>
      </c>
      <c r="G558" s="119">
        <v>1173.7</v>
      </c>
      <c r="H558" s="119">
        <v>1185.8</v>
      </c>
      <c r="I558" s="119">
        <v>6774457</v>
      </c>
      <c r="J558" s="119">
        <v>7936550004</v>
      </c>
      <c r="K558" s="121">
        <v>43125</v>
      </c>
      <c r="L558" s="119">
        <v>137327</v>
      </c>
      <c r="M558" s="119" t="s">
        <v>1094</v>
      </c>
    </row>
    <row r="559" spans="1:13">
      <c r="A559" s="119" t="s">
        <v>1095</v>
      </c>
      <c r="B559" s="119" t="s">
        <v>397</v>
      </c>
      <c r="C559" s="119">
        <v>806.05</v>
      </c>
      <c r="D559" s="119">
        <v>810</v>
      </c>
      <c r="E559" s="119">
        <v>785.1</v>
      </c>
      <c r="F559" s="119">
        <v>789.65</v>
      </c>
      <c r="G559" s="119">
        <v>792</v>
      </c>
      <c r="H559" s="119">
        <v>808.95</v>
      </c>
      <c r="I559" s="119">
        <v>19283</v>
      </c>
      <c r="J559" s="119">
        <v>15362352.800000001</v>
      </c>
      <c r="K559" s="121">
        <v>43125</v>
      </c>
      <c r="L559" s="119">
        <v>1057</v>
      </c>
      <c r="M559" s="119" t="s">
        <v>1096</v>
      </c>
    </row>
    <row r="560" spans="1:13">
      <c r="A560" s="119" t="s">
        <v>1098</v>
      </c>
      <c r="B560" s="119" t="s">
        <v>397</v>
      </c>
      <c r="C560" s="119">
        <v>278</v>
      </c>
      <c r="D560" s="119">
        <v>278</v>
      </c>
      <c r="E560" s="119">
        <v>265.39999999999998</v>
      </c>
      <c r="F560" s="119">
        <v>267.60000000000002</v>
      </c>
      <c r="G560" s="119">
        <v>267.5</v>
      </c>
      <c r="H560" s="119">
        <v>274.10000000000002</v>
      </c>
      <c r="I560" s="119">
        <v>59873</v>
      </c>
      <c r="J560" s="119">
        <v>16206421.1</v>
      </c>
      <c r="K560" s="121">
        <v>43125</v>
      </c>
      <c r="L560" s="119">
        <v>1557</v>
      </c>
      <c r="M560" s="119" t="s">
        <v>1099</v>
      </c>
    </row>
    <row r="561" spans="1:13">
      <c r="A561" s="119" t="s">
        <v>1100</v>
      </c>
      <c r="B561" s="119" t="s">
        <v>397</v>
      </c>
      <c r="C561" s="119">
        <v>129.80000000000001</v>
      </c>
      <c r="D561" s="119">
        <v>133.85</v>
      </c>
      <c r="E561" s="119">
        <v>129.80000000000001</v>
      </c>
      <c r="F561" s="119">
        <v>133.30000000000001</v>
      </c>
      <c r="G561" s="119">
        <v>133</v>
      </c>
      <c r="H561" s="119">
        <v>131.1</v>
      </c>
      <c r="I561" s="119">
        <v>260328</v>
      </c>
      <c r="J561" s="119">
        <v>34532765.299999997</v>
      </c>
      <c r="K561" s="121">
        <v>43125</v>
      </c>
      <c r="L561" s="119">
        <v>1685</v>
      </c>
      <c r="M561" s="119" t="s">
        <v>1101</v>
      </c>
    </row>
    <row r="562" spans="1:13">
      <c r="A562" s="119" t="s">
        <v>1102</v>
      </c>
      <c r="B562" s="119" t="s">
        <v>397</v>
      </c>
      <c r="C562" s="119">
        <v>845</v>
      </c>
      <c r="D562" s="119">
        <v>845</v>
      </c>
      <c r="E562" s="119">
        <v>822.5</v>
      </c>
      <c r="F562" s="119">
        <v>825.95</v>
      </c>
      <c r="G562" s="119">
        <v>822.5</v>
      </c>
      <c r="H562" s="119">
        <v>838.05</v>
      </c>
      <c r="I562" s="119">
        <v>10672</v>
      </c>
      <c r="J562" s="119">
        <v>8866081.9000000004</v>
      </c>
      <c r="K562" s="121">
        <v>43125</v>
      </c>
      <c r="L562" s="119">
        <v>451</v>
      </c>
      <c r="M562" s="119" t="s">
        <v>1103</v>
      </c>
    </row>
    <row r="563" spans="1:13">
      <c r="A563" s="119" t="s">
        <v>1104</v>
      </c>
      <c r="B563" s="119" t="s">
        <v>397</v>
      </c>
      <c r="C563" s="119">
        <v>181</v>
      </c>
      <c r="D563" s="119">
        <v>181.9</v>
      </c>
      <c r="E563" s="119">
        <v>175.5</v>
      </c>
      <c r="F563" s="119">
        <v>176.85</v>
      </c>
      <c r="G563" s="119">
        <v>176.95</v>
      </c>
      <c r="H563" s="119">
        <v>180.65</v>
      </c>
      <c r="I563" s="119">
        <v>359174</v>
      </c>
      <c r="J563" s="119">
        <v>64102500.399999999</v>
      </c>
      <c r="K563" s="121">
        <v>43125</v>
      </c>
      <c r="L563" s="119">
        <v>3314</v>
      </c>
      <c r="M563" s="119" t="s">
        <v>1105</v>
      </c>
    </row>
    <row r="564" spans="1:13">
      <c r="A564" s="119" t="s">
        <v>1106</v>
      </c>
      <c r="B564" s="119" t="s">
        <v>397</v>
      </c>
      <c r="C564" s="119">
        <v>14.55</v>
      </c>
      <c r="D564" s="119">
        <v>14.9</v>
      </c>
      <c r="E564" s="119">
        <v>14.2</v>
      </c>
      <c r="F564" s="119">
        <v>14.5</v>
      </c>
      <c r="G564" s="119">
        <v>14.5</v>
      </c>
      <c r="H564" s="119">
        <v>14.8</v>
      </c>
      <c r="I564" s="119">
        <v>57954</v>
      </c>
      <c r="J564" s="119">
        <v>849875.25</v>
      </c>
      <c r="K564" s="121">
        <v>43125</v>
      </c>
      <c r="L564" s="119">
        <v>139</v>
      </c>
      <c r="M564" s="119" t="s">
        <v>1107</v>
      </c>
    </row>
    <row r="565" spans="1:13">
      <c r="A565" s="119" t="s">
        <v>96</v>
      </c>
      <c r="B565" s="119" t="s">
        <v>397</v>
      </c>
      <c r="C565" s="119">
        <v>24.45</v>
      </c>
      <c r="D565" s="119">
        <v>24.45</v>
      </c>
      <c r="E565" s="119">
        <v>23.05</v>
      </c>
      <c r="F565" s="119">
        <v>23.3</v>
      </c>
      <c r="G565" s="119">
        <v>23.3</v>
      </c>
      <c r="H565" s="119">
        <v>23.3</v>
      </c>
      <c r="I565" s="119">
        <v>3065192</v>
      </c>
      <c r="J565" s="119">
        <v>72298596.299999997</v>
      </c>
      <c r="K565" s="121">
        <v>43125</v>
      </c>
      <c r="L565" s="119">
        <v>5564</v>
      </c>
      <c r="M565" s="119" t="s">
        <v>1108</v>
      </c>
    </row>
    <row r="566" spans="1:13">
      <c r="A566" s="119" t="s">
        <v>97</v>
      </c>
      <c r="B566" s="119" t="s">
        <v>397</v>
      </c>
      <c r="C566" s="119">
        <v>392</v>
      </c>
      <c r="D566" s="119">
        <v>395</v>
      </c>
      <c r="E566" s="119">
        <v>389</v>
      </c>
      <c r="F566" s="119">
        <v>392.3</v>
      </c>
      <c r="G566" s="119">
        <v>394</v>
      </c>
      <c r="H566" s="119">
        <v>390.3</v>
      </c>
      <c r="I566" s="119">
        <v>7028482</v>
      </c>
      <c r="J566" s="119">
        <v>2750984745.5999999</v>
      </c>
      <c r="K566" s="121">
        <v>43125</v>
      </c>
      <c r="L566" s="119">
        <v>68630</v>
      </c>
      <c r="M566" s="119" t="s">
        <v>1109</v>
      </c>
    </row>
    <row r="567" spans="1:13">
      <c r="A567" s="119" t="s">
        <v>1110</v>
      </c>
      <c r="B567" s="119" t="s">
        <v>397</v>
      </c>
      <c r="C567" s="119">
        <v>364</v>
      </c>
      <c r="D567" s="119">
        <v>368</v>
      </c>
      <c r="E567" s="119">
        <v>357</v>
      </c>
      <c r="F567" s="119">
        <v>358.2</v>
      </c>
      <c r="G567" s="119">
        <v>359.95</v>
      </c>
      <c r="H567" s="119">
        <v>361.4</v>
      </c>
      <c r="I567" s="119">
        <v>52024</v>
      </c>
      <c r="J567" s="119">
        <v>18776317.5</v>
      </c>
      <c r="K567" s="121">
        <v>43125</v>
      </c>
      <c r="L567" s="119">
        <v>1183</v>
      </c>
      <c r="M567" s="119" t="s">
        <v>1111</v>
      </c>
    </row>
    <row r="568" spans="1:13">
      <c r="A568" s="119" t="s">
        <v>201</v>
      </c>
      <c r="B568" s="119" t="s">
        <v>397</v>
      </c>
      <c r="C568" s="119">
        <v>583.20000000000005</v>
      </c>
      <c r="D568" s="119">
        <v>585.15</v>
      </c>
      <c r="E568" s="119">
        <v>562.35</v>
      </c>
      <c r="F568" s="119">
        <v>570.6</v>
      </c>
      <c r="G568" s="119">
        <v>569.4</v>
      </c>
      <c r="H568" s="119">
        <v>579.70000000000005</v>
      </c>
      <c r="I568" s="119">
        <v>61473</v>
      </c>
      <c r="J568" s="119">
        <v>35205082.5</v>
      </c>
      <c r="K568" s="121">
        <v>43125</v>
      </c>
      <c r="L568" s="119">
        <v>2172</v>
      </c>
      <c r="M568" s="119" t="s">
        <v>1112</v>
      </c>
    </row>
    <row r="569" spans="1:13">
      <c r="A569" s="119" t="s">
        <v>98</v>
      </c>
      <c r="B569" s="119" t="s">
        <v>397</v>
      </c>
      <c r="C569" s="119">
        <v>241.5</v>
      </c>
      <c r="D569" s="119">
        <v>245</v>
      </c>
      <c r="E569" s="119">
        <v>238.8</v>
      </c>
      <c r="F569" s="119">
        <v>244</v>
      </c>
      <c r="G569" s="119">
        <v>244.65</v>
      </c>
      <c r="H569" s="119">
        <v>241.5</v>
      </c>
      <c r="I569" s="119">
        <v>1399633</v>
      </c>
      <c r="J569" s="119">
        <v>337997693.55000001</v>
      </c>
      <c r="K569" s="121">
        <v>43125</v>
      </c>
      <c r="L569" s="119">
        <v>10778</v>
      </c>
      <c r="M569" s="119" t="s">
        <v>1113</v>
      </c>
    </row>
    <row r="570" spans="1:13">
      <c r="A570" s="119" t="s">
        <v>1114</v>
      </c>
      <c r="B570" s="119" t="s">
        <v>397</v>
      </c>
      <c r="C570" s="119">
        <v>762</v>
      </c>
      <c r="D570" s="119">
        <v>765</v>
      </c>
      <c r="E570" s="119">
        <v>720.4</v>
      </c>
      <c r="F570" s="119">
        <v>731.65</v>
      </c>
      <c r="G570" s="119">
        <v>727.6</v>
      </c>
      <c r="H570" s="119">
        <v>755</v>
      </c>
      <c r="I570" s="119">
        <v>12906</v>
      </c>
      <c r="J570" s="119">
        <v>9560739.5</v>
      </c>
      <c r="K570" s="121">
        <v>43125</v>
      </c>
      <c r="L570" s="119">
        <v>791</v>
      </c>
      <c r="M570" s="119" t="s">
        <v>1115</v>
      </c>
    </row>
    <row r="571" spans="1:13">
      <c r="A571" s="119" t="s">
        <v>99</v>
      </c>
      <c r="B571" s="119" t="s">
        <v>397</v>
      </c>
      <c r="C571" s="119">
        <v>281</v>
      </c>
      <c r="D571" s="119">
        <v>283.2</v>
      </c>
      <c r="E571" s="119">
        <v>278.60000000000002</v>
      </c>
      <c r="F571" s="119">
        <v>281.25</v>
      </c>
      <c r="G571" s="119">
        <v>280.7</v>
      </c>
      <c r="H571" s="119">
        <v>281.45</v>
      </c>
      <c r="I571" s="119">
        <v>13124518</v>
      </c>
      <c r="J571" s="119">
        <v>3685305307.6500001</v>
      </c>
      <c r="K571" s="121">
        <v>43125</v>
      </c>
      <c r="L571" s="119">
        <v>132581</v>
      </c>
      <c r="M571" s="119" t="s">
        <v>1116</v>
      </c>
    </row>
    <row r="572" spans="1:13">
      <c r="A572" s="119" t="s">
        <v>2398</v>
      </c>
      <c r="B572" s="119" t="s">
        <v>397</v>
      </c>
      <c r="C572" s="119">
        <v>508</v>
      </c>
      <c r="D572" s="119">
        <v>519.70000000000005</v>
      </c>
      <c r="E572" s="119">
        <v>506.5</v>
      </c>
      <c r="F572" s="119">
        <v>509.15</v>
      </c>
      <c r="G572" s="119">
        <v>508.1</v>
      </c>
      <c r="H572" s="119">
        <v>507.8</v>
      </c>
      <c r="I572" s="119">
        <v>16346</v>
      </c>
      <c r="J572" s="119">
        <v>8372343.6500000004</v>
      </c>
      <c r="K572" s="121">
        <v>43125</v>
      </c>
      <c r="L572" s="119">
        <v>1417</v>
      </c>
      <c r="M572" s="119" t="s">
        <v>2399</v>
      </c>
    </row>
    <row r="573" spans="1:13">
      <c r="A573" s="119" t="s">
        <v>1117</v>
      </c>
      <c r="B573" s="119" t="s">
        <v>397</v>
      </c>
      <c r="C573" s="119">
        <v>209.5</v>
      </c>
      <c r="D573" s="119">
        <v>211.95</v>
      </c>
      <c r="E573" s="119">
        <v>206</v>
      </c>
      <c r="F573" s="119">
        <v>207.7</v>
      </c>
      <c r="G573" s="119">
        <v>207</v>
      </c>
      <c r="H573" s="119">
        <v>210.55</v>
      </c>
      <c r="I573" s="119">
        <v>81924</v>
      </c>
      <c r="J573" s="119">
        <v>17064721.5</v>
      </c>
      <c r="K573" s="121">
        <v>43125</v>
      </c>
      <c r="L573" s="119">
        <v>1585</v>
      </c>
      <c r="M573" s="119" t="s">
        <v>1118</v>
      </c>
    </row>
    <row r="574" spans="1:13">
      <c r="A574" s="119" t="s">
        <v>1119</v>
      </c>
      <c r="B574" s="119" t="s">
        <v>397</v>
      </c>
      <c r="C574" s="119">
        <v>121.5</v>
      </c>
      <c r="D574" s="119">
        <v>121.85</v>
      </c>
      <c r="E574" s="119">
        <v>116.95</v>
      </c>
      <c r="F574" s="119">
        <v>117.6</v>
      </c>
      <c r="G574" s="119">
        <v>117</v>
      </c>
      <c r="H574" s="119">
        <v>121.25</v>
      </c>
      <c r="I574" s="119">
        <v>455933</v>
      </c>
      <c r="J574" s="119">
        <v>53866523.899999999</v>
      </c>
      <c r="K574" s="121">
        <v>43125</v>
      </c>
      <c r="L574" s="119">
        <v>4628</v>
      </c>
      <c r="M574" s="119" t="s">
        <v>1120</v>
      </c>
    </row>
    <row r="575" spans="1:13">
      <c r="A575" s="119" t="s">
        <v>1121</v>
      </c>
      <c r="B575" s="119" t="s">
        <v>397</v>
      </c>
      <c r="C575" s="119">
        <v>24.8</v>
      </c>
      <c r="D575" s="119">
        <v>25.75</v>
      </c>
      <c r="E575" s="119">
        <v>24.3</v>
      </c>
      <c r="F575" s="119">
        <v>24.8</v>
      </c>
      <c r="G575" s="119">
        <v>24.8</v>
      </c>
      <c r="H575" s="119">
        <v>24.7</v>
      </c>
      <c r="I575" s="119">
        <v>731695</v>
      </c>
      <c r="J575" s="119">
        <v>18292953.649999999</v>
      </c>
      <c r="K575" s="121">
        <v>43125</v>
      </c>
      <c r="L575" s="119">
        <v>1948</v>
      </c>
      <c r="M575" s="119" t="s">
        <v>1122</v>
      </c>
    </row>
    <row r="576" spans="1:13">
      <c r="A576" s="119" t="s">
        <v>1123</v>
      </c>
      <c r="B576" s="119" t="s">
        <v>397</v>
      </c>
      <c r="C576" s="119">
        <v>195.7</v>
      </c>
      <c r="D576" s="119">
        <v>202.75</v>
      </c>
      <c r="E576" s="119">
        <v>192</v>
      </c>
      <c r="F576" s="119">
        <v>195.3</v>
      </c>
      <c r="G576" s="119">
        <v>194.25</v>
      </c>
      <c r="H576" s="119">
        <v>196.25</v>
      </c>
      <c r="I576" s="119">
        <v>22238</v>
      </c>
      <c r="J576" s="119">
        <v>4347856.45</v>
      </c>
      <c r="K576" s="121">
        <v>43125</v>
      </c>
      <c r="L576" s="119">
        <v>529</v>
      </c>
      <c r="M576" s="119" t="s">
        <v>1124</v>
      </c>
    </row>
    <row r="577" spans="1:13">
      <c r="A577" s="119" t="s">
        <v>2809</v>
      </c>
      <c r="B577" s="119" t="s">
        <v>397</v>
      </c>
      <c r="C577" s="119">
        <v>2751</v>
      </c>
      <c r="D577" s="119">
        <v>2818</v>
      </c>
      <c r="E577" s="119">
        <v>2751</v>
      </c>
      <c r="F577" s="119">
        <v>2767.5</v>
      </c>
      <c r="G577" s="119">
        <v>2780</v>
      </c>
      <c r="H577" s="119">
        <v>2742</v>
      </c>
      <c r="I577" s="119">
        <v>108</v>
      </c>
      <c r="J577" s="119">
        <v>298538.09999999998</v>
      </c>
      <c r="K577" s="121">
        <v>43125</v>
      </c>
      <c r="L577" s="119">
        <v>21</v>
      </c>
      <c r="M577" s="119" t="s">
        <v>2810</v>
      </c>
    </row>
    <row r="578" spans="1:13">
      <c r="A578" s="119" t="s">
        <v>3248</v>
      </c>
      <c r="B578" s="119" t="s">
        <v>397</v>
      </c>
      <c r="C578" s="119">
        <v>1168</v>
      </c>
      <c r="D578" s="119">
        <v>1168</v>
      </c>
      <c r="E578" s="119">
        <v>1139</v>
      </c>
      <c r="F578" s="119">
        <v>1139</v>
      </c>
      <c r="G578" s="119">
        <v>1139</v>
      </c>
      <c r="H578" s="119">
        <v>1135</v>
      </c>
      <c r="I578" s="119">
        <v>19</v>
      </c>
      <c r="J578" s="119">
        <v>21670</v>
      </c>
      <c r="K578" s="121">
        <v>43125</v>
      </c>
      <c r="L578" s="119">
        <v>2</v>
      </c>
      <c r="M578" s="119" t="s">
        <v>3249</v>
      </c>
    </row>
    <row r="579" spans="1:13">
      <c r="A579" s="119" t="s">
        <v>2904</v>
      </c>
      <c r="B579" s="119" t="s">
        <v>397</v>
      </c>
      <c r="C579" s="119">
        <v>82.3</v>
      </c>
      <c r="D579" s="119">
        <v>87.75</v>
      </c>
      <c r="E579" s="119">
        <v>80.5</v>
      </c>
      <c r="F579" s="119">
        <v>84.95</v>
      </c>
      <c r="G579" s="119">
        <v>86</v>
      </c>
      <c r="H579" s="119">
        <v>82.05</v>
      </c>
      <c r="I579" s="119">
        <v>371022</v>
      </c>
      <c r="J579" s="119">
        <v>31851113.199999999</v>
      </c>
      <c r="K579" s="121">
        <v>43125</v>
      </c>
      <c r="L579" s="119">
        <v>3373</v>
      </c>
      <c r="M579" s="119" t="s">
        <v>2905</v>
      </c>
    </row>
    <row r="580" spans="1:13">
      <c r="A580" s="119" t="s">
        <v>202</v>
      </c>
      <c r="B580" s="119" t="s">
        <v>397</v>
      </c>
      <c r="C580" s="119">
        <v>77</v>
      </c>
      <c r="D580" s="119">
        <v>77.2</v>
      </c>
      <c r="E580" s="119">
        <v>74.5</v>
      </c>
      <c r="F580" s="119">
        <v>74.900000000000006</v>
      </c>
      <c r="G580" s="119">
        <v>75.099999999999994</v>
      </c>
      <c r="H580" s="119">
        <v>76.95</v>
      </c>
      <c r="I580" s="119">
        <v>360631</v>
      </c>
      <c r="J580" s="119">
        <v>27157173.800000001</v>
      </c>
      <c r="K580" s="121">
        <v>43125</v>
      </c>
      <c r="L580" s="119">
        <v>1625</v>
      </c>
      <c r="M580" s="119" t="s">
        <v>1125</v>
      </c>
    </row>
    <row r="581" spans="1:13">
      <c r="A581" s="119" t="s">
        <v>1126</v>
      </c>
      <c r="B581" s="119" t="s">
        <v>397</v>
      </c>
      <c r="C581" s="119">
        <v>174.95</v>
      </c>
      <c r="D581" s="119">
        <v>178</v>
      </c>
      <c r="E581" s="119">
        <v>172.25</v>
      </c>
      <c r="F581" s="119">
        <v>176.25</v>
      </c>
      <c r="G581" s="119">
        <v>178</v>
      </c>
      <c r="H581" s="119">
        <v>173.8</v>
      </c>
      <c r="I581" s="119">
        <v>72223</v>
      </c>
      <c r="J581" s="119">
        <v>12624442.85</v>
      </c>
      <c r="K581" s="121">
        <v>43125</v>
      </c>
      <c r="L581" s="119">
        <v>1142</v>
      </c>
      <c r="M581" s="119" t="s">
        <v>1127</v>
      </c>
    </row>
    <row r="582" spans="1:13">
      <c r="A582" s="119" t="s">
        <v>1128</v>
      </c>
      <c r="B582" s="119" t="s">
        <v>397</v>
      </c>
      <c r="C582" s="119">
        <v>36.799999999999997</v>
      </c>
      <c r="D582" s="119">
        <v>36.799999999999997</v>
      </c>
      <c r="E582" s="119">
        <v>35.6</v>
      </c>
      <c r="F582" s="119">
        <v>36.25</v>
      </c>
      <c r="G582" s="119">
        <v>36.15</v>
      </c>
      <c r="H582" s="119">
        <v>36.1</v>
      </c>
      <c r="I582" s="119">
        <v>23999</v>
      </c>
      <c r="J582" s="119">
        <v>865853.1</v>
      </c>
      <c r="K582" s="121">
        <v>43125</v>
      </c>
      <c r="L582" s="119">
        <v>168</v>
      </c>
      <c r="M582" s="119" t="s">
        <v>1129</v>
      </c>
    </row>
    <row r="583" spans="1:13">
      <c r="A583" s="119" t="s">
        <v>1130</v>
      </c>
      <c r="B583" s="119" t="s">
        <v>397</v>
      </c>
      <c r="C583" s="119">
        <v>183</v>
      </c>
      <c r="D583" s="119">
        <v>187.8</v>
      </c>
      <c r="E583" s="119">
        <v>179.35</v>
      </c>
      <c r="F583" s="119">
        <v>182.1</v>
      </c>
      <c r="G583" s="119">
        <v>182.1</v>
      </c>
      <c r="H583" s="119">
        <v>182.4</v>
      </c>
      <c r="I583" s="119">
        <v>1320661</v>
      </c>
      <c r="J583" s="119">
        <v>241791201.90000001</v>
      </c>
      <c r="K583" s="121">
        <v>43125</v>
      </c>
      <c r="L583" s="119">
        <v>12716</v>
      </c>
      <c r="M583" s="119" t="s">
        <v>1131</v>
      </c>
    </row>
    <row r="584" spans="1:13">
      <c r="A584" s="119" t="s">
        <v>1132</v>
      </c>
      <c r="B584" s="119" t="s">
        <v>397</v>
      </c>
      <c r="C584" s="119">
        <v>75.55</v>
      </c>
      <c r="D584" s="119">
        <v>76.150000000000006</v>
      </c>
      <c r="E584" s="119">
        <v>74.8</v>
      </c>
      <c r="F584" s="119">
        <v>75.5</v>
      </c>
      <c r="G584" s="119">
        <v>75.7</v>
      </c>
      <c r="H584" s="119">
        <v>74.8</v>
      </c>
      <c r="I584" s="119">
        <v>1538125</v>
      </c>
      <c r="J584" s="119">
        <v>116140150.90000001</v>
      </c>
      <c r="K584" s="121">
        <v>43125</v>
      </c>
      <c r="L584" s="119">
        <v>8927</v>
      </c>
      <c r="M584" s="119" t="s">
        <v>2776</v>
      </c>
    </row>
    <row r="585" spans="1:13">
      <c r="A585" s="119" t="s">
        <v>1133</v>
      </c>
      <c r="B585" s="119" t="s">
        <v>397</v>
      </c>
      <c r="C585" s="119">
        <v>419.55</v>
      </c>
      <c r="D585" s="119">
        <v>420.95</v>
      </c>
      <c r="E585" s="119">
        <v>410</v>
      </c>
      <c r="F585" s="119">
        <v>410.95</v>
      </c>
      <c r="G585" s="119">
        <v>410</v>
      </c>
      <c r="H585" s="119">
        <v>417.55</v>
      </c>
      <c r="I585" s="119">
        <v>37154</v>
      </c>
      <c r="J585" s="119">
        <v>15441429.35</v>
      </c>
      <c r="K585" s="121">
        <v>43125</v>
      </c>
      <c r="L585" s="119">
        <v>1248</v>
      </c>
      <c r="M585" s="119" t="s">
        <v>1134</v>
      </c>
    </row>
    <row r="586" spans="1:13">
      <c r="A586" s="119" t="s">
        <v>1135</v>
      </c>
      <c r="B586" s="119" t="s">
        <v>397</v>
      </c>
      <c r="C586" s="119">
        <v>527.29999999999995</v>
      </c>
      <c r="D586" s="119">
        <v>533.9</v>
      </c>
      <c r="E586" s="119">
        <v>521.5</v>
      </c>
      <c r="F586" s="119">
        <v>522.95000000000005</v>
      </c>
      <c r="G586" s="119">
        <v>525.35</v>
      </c>
      <c r="H586" s="119">
        <v>527.29999999999995</v>
      </c>
      <c r="I586" s="119">
        <v>12928</v>
      </c>
      <c r="J586" s="119">
        <v>6795112.8499999996</v>
      </c>
      <c r="K586" s="121">
        <v>43125</v>
      </c>
      <c r="L586" s="119">
        <v>1127</v>
      </c>
      <c r="M586" s="119" t="s">
        <v>1136</v>
      </c>
    </row>
    <row r="587" spans="1:13">
      <c r="A587" s="119" t="s">
        <v>1137</v>
      </c>
      <c r="B587" s="119" t="s">
        <v>397</v>
      </c>
      <c r="C587" s="119">
        <v>329</v>
      </c>
      <c r="D587" s="119">
        <v>329</v>
      </c>
      <c r="E587" s="119">
        <v>315.05</v>
      </c>
      <c r="F587" s="119">
        <v>316.2</v>
      </c>
      <c r="G587" s="119">
        <v>316.10000000000002</v>
      </c>
      <c r="H587" s="119">
        <v>326.64999999999998</v>
      </c>
      <c r="I587" s="119">
        <v>58304</v>
      </c>
      <c r="J587" s="119">
        <v>18629413.899999999</v>
      </c>
      <c r="K587" s="121">
        <v>43125</v>
      </c>
      <c r="L587" s="119">
        <v>2241</v>
      </c>
      <c r="M587" s="119" t="s">
        <v>1138</v>
      </c>
    </row>
    <row r="588" spans="1:13">
      <c r="A588" s="119" t="s">
        <v>1139</v>
      </c>
      <c r="B588" s="119" t="s">
        <v>397</v>
      </c>
      <c r="C588" s="119">
        <v>202.45</v>
      </c>
      <c r="D588" s="119">
        <v>202.45</v>
      </c>
      <c r="E588" s="119">
        <v>196.8</v>
      </c>
      <c r="F588" s="119">
        <v>198.3</v>
      </c>
      <c r="G588" s="119">
        <v>198</v>
      </c>
      <c r="H588" s="119">
        <v>201.2</v>
      </c>
      <c r="I588" s="119">
        <v>31250</v>
      </c>
      <c r="J588" s="119">
        <v>6211824</v>
      </c>
      <c r="K588" s="121">
        <v>43125</v>
      </c>
      <c r="L588" s="119">
        <v>814</v>
      </c>
      <c r="M588" s="119" t="s">
        <v>1140</v>
      </c>
    </row>
    <row r="589" spans="1:13">
      <c r="A589" s="119" t="s">
        <v>1141</v>
      </c>
      <c r="B589" s="119" t="s">
        <v>397</v>
      </c>
      <c r="C589" s="119">
        <v>505.1</v>
      </c>
      <c r="D589" s="119">
        <v>515</v>
      </c>
      <c r="E589" s="119">
        <v>492.1</v>
      </c>
      <c r="F589" s="119">
        <v>501.5</v>
      </c>
      <c r="G589" s="119">
        <v>497.9</v>
      </c>
      <c r="H589" s="119">
        <v>508</v>
      </c>
      <c r="I589" s="119">
        <v>72157</v>
      </c>
      <c r="J589" s="119">
        <v>36554162.25</v>
      </c>
      <c r="K589" s="121">
        <v>43125</v>
      </c>
      <c r="L589" s="119">
        <v>1936</v>
      </c>
      <c r="M589" s="119" t="s">
        <v>1142</v>
      </c>
    </row>
    <row r="590" spans="1:13">
      <c r="A590" s="119" t="s">
        <v>2270</v>
      </c>
      <c r="B590" s="119" t="s">
        <v>397</v>
      </c>
      <c r="C590" s="119">
        <v>2684.75</v>
      </c>
      <c r="D590" s="119">
        <v>2684.75</v>
      </c>
      <c r="E590" s="119">
        <v>2609</v>
      </c>
      <c r="F590" s="119">
        <v>2646.2</v>
      </c>
      <c r="G590" s="119">
        <v>2640</v>
      </c>
      <c r="H590" s="119">
        <v>2666.8</v>
      </c>
      <c r="I590" s="119">
        <v>42233</v>
      </c>
      <c r="J590" s="119">
        <v>110898074.25</v>
      </c>
      <c r="K590" s="121">
        <v>43125</v>
      </c>
      <c r="L590" s="119">
        <v>1275</v>
      </c>
      <c r="M590" s="119" t="s">
        <v>1020</v>
      </c>
    </row>
    <row r="591" spans="1:13">
      <c r="A591" s="119" t="s">
        <v>349</v>
      </c>
      <c r="B591" s="119" t="s">
        <v>397</v>
      </c>
      <c r="C591" s="119">
        <v>780.05</v>
      </c>
      <c r="D591" s="119">
        <v>783</v>
      </c>
      <c r="E591" s="119">
        <v>759</v>
      </c>
      <c r="F591" s="119">
        <v>765.8</v>
      </c>
      <c r="G591" s="119">
        <v>769</v>
      </c>
      <c r="H591" s="119">
        <v>774.35</v>
      </c>
      <c r="I591" s="119">
        <v>2587980</v>
      </c>
      <c r="J591" s="119">
        <v>1990519346.7</v>
      </c>
      <c r="K591" s="121">
        <v>43125</v>
      </c>
      <c r="L591" s="119">
        <v>37742</v>
      </c>
      <c r="M591" s="119" t="s">
        <v>1143</v>
      </c>
    </row>
    <row r="592" spans="1:13">
      <c r="A592" s="119" t="s">
        <v>2529</v>
      </c>
      <c r="B592" s="119" t="s">
        <v>397</v>
      </c>
      <c r="C592" s="119">
        <v>68</v>
      </c>
      <c r="D592" s="119">
        <v>68.900000000000006</v>
      </c>
      <c r="E592" s="119">
        <v>67.3</v>
      </c>
      <c r="F592" s="119">
        <v>68.45</v>
      </c>
      <c r="G592" s="119">
        <v>68.8</v>
      </c>
      <c r="H592" s="119">
        <v>68.150000000000006</v>
      </c>
      <c r="I592" s="119">
        <v>69924</v>
      </c>
      <c r="J592" s="119">
        <v>4760006.5999999996</v>
      </c>
      <c r="K592" s="121">
        <v>43125</v>
      </c>
      <c r="L592" s="119">
        <v>599</v>
      </c>
      <c r="M592" s="119" t="s">
        <v>2530</v>
      </c>
    </row>
    <row r="593" spans="1:13">
      <c r="A593" s="119" t="s">
        <v>1144</v>
      </c>
      <c r="B593" s="119" t="s">
        <v>397</v>
      </c>
      <c r="C593" s="119">
        <v>378.95</v>
      </c>
      <c r="D593" s="119">
        <v>385.8</v>
      </c>
      <c r="E593" s="119">
        <v>376</v>
      </c>
      <c r="F593" s="119">
        <v>377.95</v>
      </c>
      <c r="G593" s="119">
        <v>378</v>
      </c>
      <c r="H593" s="119">
        <v>377.05</v>
      </c>
      <c r="I593" s="119">
        <v>53454</v>
      </c>
      <c r="J593" s="119">
        <v>20315845.550000001</v>
      </c>
      <c r="K593" s="121">
        <v>43125</v>
      </c>
      <c r="L593" s="119">
        <v>1598</v>
      </c>
      <c r="M593" s="119" t="s">
        <v>1145</v>
      </c>
    </row>
    <row r="594" spans="1:13">
      <c r="A594" s="119" t="s">
        <v>2268</v>
      </c>
      <c r="B594" s="119" t="s">
        <v>397</v>
      </c>
      <c r="C594" s="119">
        <v>164.35</v>
      </c>
      <c r="D594" s="119">
        <v>168.25</v>
      </c>
      <c r="E594" s="119">
        <v>152.65</v>
      </c>
      <c r="F594" s="119">
        <v>154.94999999999999</v>
      </c>
      <c r="G594" s="119">
        <v>154.6</v>
      </c>
      <c r="H594" s="119">
        <v>168.1</v>
      </c>
      <c r="I594" s="119">
        <v>4010528</v>
      </c>
      <c r="J594" s="119">
        <v>636845517.14999998</v>
      </c>
      <c r="K594" s="121">
        <v>43125</v>
      </c>
      <c r="L594" s="119">
        <v>27928</v>
      </c>
      <c r="M594" s="119" t="s">
        <v>2269</v>
      </c>
    </row>
    <row r="595" spans="1:13">
      <c r="A595" s="119" t="s">
        <v>100</v>
      </c>
      <c r="B595" s="119" t="s">
        <v>397</v>
      </c>
      <c r="C595" s="119">
        <v>275.55</v>
      </c>
      <c r="D595" s="119">
        <v>283.55</v>
      </c>
      <c r="E595" s="119">
        <v>267.55</v>
      </c>
      <c r="F595" s="119">
        <v>280.2</v>
      </c>
      <c r="G595" s="119">
        <v>279.60000000000002</v>
      </c>
      <c r="H595" s="119">
        <v>276.5</v>
      </c>
      <c r="I595" s="119">
        <v>19512587</v>
      </c>
      <c r="J595" s="119">
        <v>5404071982.1999998</v>
      </c>
      <c r="K595" s="121">
        <v>43125</v>
      </c>
      <c r="L595" s="119">
        <v>113102</v>
      </c>
      <c r="M595" s="119" t="s">
        <v>1146</v>
      </c>
    </row>
    <row r="596" spans="1:13">
      <c r="A596" s="119" t="s">
        <v>1147</v>
      </c>
      <c r="B596" s="119" t="s">
        <v>397</v>
      </c>
      <c r="C596" s="119">
        <v>210.4</v>
      </c>
      <c r="D596" s="119">
        <v>213.55</v>
      </c>
      <c r="E596" s="119">
        <v>205.35</v>
      </c>
      <c r="F596" s="119">
        <v>207.35</v>
      </c>
      <c r="G596" s="119">
        <v>209</v>
      </c>
      <c r="H596" s="119">
        <v>209.55</v>
      </c>
      <c r="I596" s="119">
        <v>110714</v>
      </c>
      <c r="J596" s="119">
        <v>23229797.25</v>
      </c>
      <c r="K596" s="121">
        <v>43125</v>
      </c>
      <c r="L596" s="119">
        <v>1560</v>
      </c>
      <c r="M596" s="119" t="s">
        <v>1148</v>
      </c>
    </row>
    <row r="597" spans="1:13">
      <c r="A597" s="119" t="s">
        <v>2413</v>
      </c>
      <c r="B597" s="119" t="s">
        <v>397</v>
      </c>
      <c r="C597" s="119">
        <v>674.3</v>
      </c>
      <c r="D597" s="119">
        <v>674.4</v>
      </c>
      <c r="E597" s="119">
        <v>651</v>
      </c>
      <c r="F597" s="119">
        <v>656.85</v>
      </c>
      <c r="G597" s="119">
        <v>655</v>
      </c>
      <c r="H597" s="119">
        <v>668.6</v>
      </c>
      <c r="I597" s="119">
        <v>76260</v>
      </c>
      <c r="J597" s="119">
        <v>50655551.25</v>
      </c>
      <c r="K597" s="121">
        <v>43125</v>
      </c>
      <c r="L597" s="119">
        <v>1545</v>
      </c>
      <c r="M597" s="119" t="s">
        <v>2998</v>
      </c>
    </row>
    <row r="598" spans="1:13">
      <c r="A598" s="119" t="s">
        <v>1149</v>
      </c>
      <c r="B598" s="119" t="s">
        <v>397</v>
      </c>
      <c r="C598" s="119">
        <v>89.15</v>
      </c>
      <c r="D598" s="119">
        <v>89.2</v>
      </c>
      <c r="E598" s="119">
        <v>86.7</v>
      </c>
      <c r="F598" s="119">
        <v>88.05</v>
      </c>
      <c r="G598" s="119">
        <v>87.5</v>
      </c>
      <c r="H598" s="119">
        <v>89.15</v>
      </c>
      <c r="I598" s="119">
        <v>166323</v>
      </c>
      <c r="J598" s="119">
        <v>14654458.6</v>
      </c>
      <c r="K598" s="121">
        <v>43125</v>
      </c>
      <c r="L598" s="119">
        <v>1103</v>
      </c>
      <c r="M598" s="119" t="s">
        <v>1150</v>
      </c>
    </row>
    <row r="599" spans="1:13">
      <c r="A599" s="119" t="s">
        <v>101</v>
      </c>
      <c r="B599" s="119" t="s">
        <v>397</v>
      </c>
      <c r="C599" s="119">
        <v>144.69999999999999</v>
      </c>
      <c r="D599" s="119">
        <v>146.69999999999999</v>
      </c>
      <c r="E599" s="119">
        <v>142.69999999999999</v>
      </c>
      <c r="F599" s="119">
        <v>145.6</v>
      </c>
      <c r="G599" s="119">
        <v>145.5</v>
      </c>
      <c r="H599" s="119">
        <v>144.9</v>
      </c>
      <c r="I599" s="119">
        <v>6583931</v>
      </c>
      <c r="J599" s="119">
        <v>952933330.25</v>
      </c>
      <c r="K599" s="121">
        <v>43125</v>
      </c>
      <c r="L599" s="119">
        <v>24680</v>
      </c>
      <c r="M599" s="119" t="s">
        <v>1151</v>
      </c>
    </row>
    <row r="600" spans="1:13">
      <c r="A600" s="119" t="s">
        <v>1152</v>
      </c>
      <c r="B600" s="119" t="s">
        <v>397</v>
      </c>
      <c r="C600" s="119">
        <v>1135.0999999999999</v>
      </c>
      <c r="D600" s="119">
        <v>1164.95</v>
      </c>
      <c r="E600" s="119">
        <v>1128.0999999999999</v>
      </c>
      <c r="F600" s="119">
        <v>1148.3</v>
      </c>
      <c r="G600" s="119">
        <v>1150</v>
      </c>
      <c r="H600" s="119">
        <v>1148.3499999999999</v>
      </c>
      <c r="I600" s="119">
        <v>52287</v>
      </c>
      <c r="J600" s="119">
        <v>59876555</v>
      </c>
      <c r="K600" s="121">
        <v>43125</v>
      </c>
      <c r="L600" s="119">
        <v>1886</v>
      </c>
      <c r="M600" s="119" t="s">
        <v>1153</v>
      </c>
    </row>
    <row r="601" spans="1:13">
      <c r="A601" s="119" t="s">
        <v>2624</v>
      </c>
      <c r="B601" s="119" t="s">
        <v>397</v>
      </c>
      <c r="C601" s="119">
        <v>330.75</v>
      </c>
      <c r="D601" s="119">
        <v>336.65</v>
      </c>
      <c r="E601" s="119">
        <v>325</v>
      </c>
      <c r="F601" s="119">
        <v>327.25</v>
      </c>
      <c r="G601" s="119">
        <v>325</v>
      </c>
      <c r="H601" s="119">
        <v>330.75</v>
      </c>
      <c r="I601" s="119">
        <v>49058</v>
      </c>
      <c r="J601" s="119">
        <v>16241052.15</v>
      </c>
      <c r="K601" s="121">
        <v>43125</v>
      </c>
      <c r="L601" s="119">
        <v>1206</v>
      </c>
      <c r="M601" s="119" t="s">
        <v>2625</v>
      </c>
    </row>
    <row r="602" spans="1:13">
      <c r="A602" s="119" t="s">
        <v>1154</v>
      </c>
      <c r="B602" s="119" t="s">
        <v>397</v>
      </c>
      <c r="C602" s="119">
        <v>428</v>
      </c>
      <c r="D602" s="119">
        <v>428</v>
      </c>
      <c r="E602" s="119">
        <v>418</v>
      </c>
      <c r="F602" s="119">
        <v>421.05</v>
      </c>
      <c r="G602" s="119">
        <v>420</v>
      </c>
      <c r="H602" s="119">
        <v>424.15</v>
      </c>
      <c r="I602" s="119">
        <v>68586</v>
      </c>
      <c r="J602" s="119">
        <v>29072682.949999999</v>
      </c>
      <c r="K602" s="121">
        <v>43125</v>
      </c>
      <c r="L602" s="119">
        <v>2323</v>
      </c>
      <c r="M602" s="119" t="s">
        <v>1155</v>
      </c>
    </row>
    <row r="603" spans="1:13">
      <c r="A603" s="119" t="s">
        <v>1156</v>
      </c>
      <c r="B603" s="119" t="s">
        <v>397</v>
      </c>
      <c r="C603" s="119">
        <v>145.6</v>
      </c>
      <c r="D603" s="119">
        <v>148</v>
      </c>
      <c r="E603" s="119">
        <v>141.1</v>
      </c>
      <c r="F603" s="119">
        <v>142.15</v>
      </c>
      <c r="G603" s="119">
        <v>142.75</v>
      </c>
      <c r="H603" s="119">
        <v>144.94999999999999</v>
      </c>
      <c r="I603" s="119">
        <v>595632</v>
      </c>
      <c r="J603" s="119">
        <v>85656775.799999997</v>
      </c>
      <c r="K603" s="121">
        <v>43125</v>
      </c>
      <c r="L603" s="119">
        <v>5997</v>
      </c>
      <c r="M603" s="119" t="s">
        <v>1157</v>
      </c>
    </row>
    <row r="604" spans="1:13">
      <c r="A604" s="119" t="s">
        <v>1158</v>
      </c>
      <c r="B604" s="119" t="s">
        <v>397</v>
      </c>
      <c r="C604" s="119">
        <v>175.85</v>
      </c>
      <c r="D604" s="119">
        <v>183.35</v>
      </c>
      <c r="E604" s="119">
        <v>175</v>
      </c>
      <c r="F604" s="119">
        <v>179.65</v>
      </c>
      <c r="G604" s="119">
        <v>179.6</v>
      </c>
      <c r="H604" s="119">
        <v>176.75</v>
      </c>
      <c r="I604" s="119">
        <v>1924040</v>
      </c>
      <c r="J604" s="119">
        <v>346845226.85000002</v>
      </c>
      <c r="K604" s="121">
        <v>43125</v>
      </c>
      <c r="L604" s="119">
        <v>14656</v>
      </c>
      <c r="M604" s="119" t="s">
        <v>1159</v>
      </c>
    </row>
    <row r="605" spans="1:13">
      <c r="A605" s="119" t="s">
        <v>2416</v>
      </c>
      <c r="B605" s="119" t="s">
        <v>397</v>
      </c>
      <c r="C605" s="119">
        <v>258.89999999999998</v>
      </c>
      <c r="D605" s="119">
        <v>258.89999999999998</v>
      </c>
      <c r="E605" s="119">
        <v>250</v>
      </c>
      <c r="F605" s="119">
        <v>251.05</v>
      </c>
      <c r="G605" s="119">
        <v>250</v>
      </c>
      <c r="H605" s="119">
        <v>258.14999999999998</v>
      </c>
      <c r="I605" s="119">
        <v>3550</v>
      </c>
      <c r="J605" s="119">
        <v>899087.05</v>
      </c>
      <c r="K605" s="121">
        <v>43125</v>
      </c>
      <c r="L605" s="119">
        <v>152</v>
      </c>
      <c r="M605" s="119" t="s">
        <v>2417</v>
      </c>
    </row>
    <row r="606" spans="1:13">
      <c r="A606" s="119" t="s">
        <v>1160</v>
      </c>
      <c r="B606" s="119" t="s">
        <v>397</v>
      </c>
      <c r="C606" s="119">
        <v>584.29999999999995</v>
      </c>
      <c r="D606" s="119">
        <v>596</v>
      </c>
      <c r="E606" s="119">
        <v>557</v>
      </c>
      <c r="F606" s="119">
        <v>569.54999999999995</v>
      </c>
      <c r="G606" s="119">
        <v>571</v>
      </c>
      <c r="H606" s="119">
        <v>584.29999999999995</v>
      </c>
      <c r="I606" s="119">
        <v>136018</v>
      </c>
      <c r="J606" s="119">
        <v>78795322.650000006</v>
      </c>
      <c r="K606" s="121">
        <v>43125</v>
      </c>
      <c r="L606" s="119">
        <v>1735</v>
      </c>
      <c r="M606" s="119" t="s">
        <v>1161</v>
      </c>
    </row>
    <row r="607" spans="1:13">
      <c r="A607" s="119" t="s">
        <v>1162</v>
      </c>
      <c r="B607" s="119" t="s">
        <v>397</v>
      </c>
      <c r="C607" s="119">
        <v>158</v>
      </c>
      <c r="D607" s="119">
        <v>162.80000000000001</v>
      </c>
      <c r="E607" s="119">
        <v>156.6</v>
      </c>
      <c r="F607" s="119">
        <v>160.4</v>
      </c>
      <c r="G607" s="119">
        <v>160.94999999999999</v>
      </c>
      <c r="H607" s="119">
        <v>157.55000000000001</v>
      </c>
      <c r="I607" s="119">
        <v>854051</v>
      </c>
      <c r="J607" s="119">
        <v>136910225</v>
      </c>
      <c r="K607" s="121">
        <v>43125</v>
      </c>
      <c r="L607" s="119">
        <v>8711</v>
      </c>
      <c r="M607" s="119" t="s">
        <v>1163</v>
      </c>
    </row>
    <row r="608" spans="1:13">
      <c r="A608" s="119" t="s">
        <v>1164</v>
      </c>
      <c r="B608" s="119" t="s">
        <v>397</v>
      </c>
      <c r="C608" s="119">
        <v>193.4</v>
      </c>
      <c r="D608" s="119">
        <v>193.85</v>
      </c>
      <c r="E608" s="119">
        <v>189.1</v>
      </c>
      <c r="F608" s="119">
        <v>192</v>
      </c>
      <c r="G608" s="119">
        <v>193</v>
      </c>
      <c r="H608" s="119">
        <v>192.85</v>
      </c>
      <c r="I608" s="119">
        <v>4951</v>
      </c>
      <c r="J608" s="119">
        <v>944609.7</v>
      </c>
      <c r="K608" s="121">
        <v>43125</v>
      </c>
      <c r="L608" s="119">
        <v>81</v>
      </c>
      <c r="M608" s="119" t="s">
        <v>1165</v>
      </c>
    </row>
    <row r="609" spans="1:13">
      <c r="A609" s="119" t="s">
        <v>102</v>
      </c>
      <c r="B609" s="119" t="s">
        <v>397</v>
      </c>
      <c r="C609" s="119">
        <v>21.55</v>
      </c>
      <c r="D609" s="119">
        <v>22.6</v>
      </c>
      <c r="E609" s="119">
        <v>21.25</v>
      </c>
      <c r="F609" s="119">
        <v>22</v>
      </c>
      <c r="G609" s="119">
        <v>22.05</v>
      </c>
      <c r="H609" s="119">
        <v>21.6</v>
      </c>
      <c r="I609" s="119">
        <v>69532837</v>
      </c>
      <c r="J609" s="119">
        <v>1528528010.4000001</v>
      </c>
      <c r="K609" s="121">
        <v>43125</v>
      </c>
      <c r="L609" s="119">
        <v>38904</v>
      </c>
      <c r="M609" s="119" t="s">
        <v>1166</v>
      </c>
    </row>
    <row r="610" spans="1:13">
      <c r="A610" s="119" t="s">
        <v>1167</v>
      </c>
      <c r="B610" s="119" t="s">
        <v>397</v>
      </c>
      <c r="C610" s="119">
        <v>15</v>
      </c>
      <c r="D610" s="119">
        <v>15.65</v>
      </c>
      <c r="E610" s="119">
        <v>14.8</v>
      </c>
      <c r="F610" s="119">
        <v>15.5</v>
      </c>
      <c r="G610" s="119">
        <v>15.45</v>
      </c>
      <c r="H610" s="119">
        <v>14.95</v>
      </c>
      <c r="I610" s="119">
        <v>5078279</v>
      </c>
      <c r="J610" s="119">
        <v>77992345.450000003</v>
      </c>
      <c r="K610" s="121">
        <v>43125</v>
      </c>
      <c r="L610" s="119">
        <v>6244</v>
      </c>
      <c r="M610" s="119" t="s">
        <v>1168</v>
      </c>
    </row>
    <row r="611" spans="1:13">
      <c r="A611" s="119" t="s">
        <v>1169</v>
      </c>
      <c r="B611" s="119" t="s">
        <v>397</v>
      </c>
      <c r="C611" s="119">
        <v>77.7</v>
      </c>
      <c r="D611" s="119">
        <v>77.7</v>
      </c>
      <c r="E611" s="119">
        <v>74.25</v>
      </c>
      <c r="F611" s="119">
        <v>74.45</v>
      </c>
      <c r="G611" s="119">
        <v>75</v>
      </c>
      <c r="H611" s="119">
        <v>74.3</v>
      </c>
      <c r="I611" s="119">
        <v>3296</v>
      </c>
      <c r="J611" s="119">
        <v>246873</v>
      </c>
      <c r="K611" s="121">
        <v>43125</v>
      </c>
      <c r="L611" s="119">
        <v>60</v>
      </c>
      <c r="M611" s="119" t="s">
        <v>1170</v>
      </c>
    </row>
    <row r="612" spans="1:13">
      <c r="A612" s="119" t="s">
        <v>246</v>
      </c>
      <c r="B612" s="119" t="s">
        <v>397</v>
      </c>
      <c r="C612" s="119">
        <v>7.25</v>
      </c>
      <c r="D612" s="119">
        <v>7.25</v>
      </c>
      <c r="E612" s="119">
        <v>7</v>
      </c>
      <c r="F612" s="119">
        <v>7.1</v>
      </c>
      <c r="G612" s="119">
        <v>7.1</v>
      </c>
      <c r="H612" s="119">
        <v>7.15</v>
      </c>
      <c r="I612" s="119">
        <v>3922113</v>
      </c>
      <c r="J612" s="119">
        <v>27958576.949999999</v>
      </c>
      <c r="K612" s="121">
        <v>43125</v>
      </c>
      <c r="L612" s="119">
        <v>3514</v>
      </c>
      <c r="M612" s="119" t="s">
        <v>1171</v>
      </c>
    </row>
    <row r="613" spans="1:13">
      <c r="A613" s="119" t="s">
        <v>1172</v>
      </c>
      <c r="B613" s="119" t="s">
        <v>397</v>
      </c>
      <c r="C613" s="119">
        <v>119.05</v>
      </c>
      <c r="D613" s="119">
        <v>119.9</v>
      </c>
      <c r="E613" s="119">
        <v>114.35</v>
      </c>
      <c r="F613" s="119">
        <v>115.2</v>
      </c>
      <c r="G613" s="119">
        <v>115.5</v>
      </c>
      <c r="H613" s="119">
        <v>118.6</v>
      </c>
      <c r="I613" s="119">
        <v>306499</v>
      </c>
      <c r="J613" s="119">
        <v>35789252.399999999</v>
      </c>
      <c r="K613" s="121">
        <v>43125</v>
      </c>
      <c r="L613" s="119">
        <v>3038</v>
      </c>
      <c r="M613" s="119" t="s">
        <v>1173</v>
      </c>
    </row>
    <row r="614" spans="1:13">
      <c r="A614" s="119" t="s">
        <v>1174</v>
      </c>
      <c r="B614" s="119" t="s">
        <v>397</v>
      </c>
      <c r="C614" s="119">
        <v>204.65</v>
      </c>
      <c r="D614" s="119">
        <v>208.8</v>
      </c>
      <c r="E614" s="119">
        <v>198</v>
      </c>
      <c r="F614" s="119">
        <v>203.5</v>
      </c>
      <c r="G614" s="119">
        <v>204</v>
      </c>
      <c r="H614" s="119">
        <v>204.35</v>
      </c>
      <c r="I614" s="119">
        <v>541076</v>
      </c>
      <c r="J614" s="119">
        <v>109846373.5</v>
      </c>
      <c r="K614" s="121">
        <v>43125</v>
      </c>
      <c r="L614" s="119">
        <v>6046</v>
      </c>
      <c r="M614" s="119" t="s">
        <v>1175</v>
      </c>
    </row>
    <row r="615" spans="1:13">
      <c r="A615" s="119" t="s">
        <v>103</v>
      </c>
      <c r="B615" s="119" t="s">
        <v>397</v>
      </c>
      <c r="C615" s="119">
        <v>89.7</v>
      </c>
      <c r="D615" s="119">
        <v>92.1</v>
      </c>
      <c r="E615" s="119">
        <v>86.25</v>
      </c>
      <c r="F615" s="119">
        <v>87.2</v>
      </c>
      <c r="G615" s="119">
        <v>87.4</v>
      </c>
      <c r="H615" s="119">
        <v>89.55</v>
      </c>
      <c r="I615" s="119">
        <v>29177285</v>
      </c>
      <c r="J615" s="119">
        <v>2575731222.6999998</v>
      </c>
      <c r="K615" s="121">
        <v>43125</v>
      </c>
      <c r="L615" s="119">
        <v>38351</v>
      </c>
      <c r="M615" s="119" t="s">
        <v>1176</v>
      </c>
    </row>
    <row r="616" spans="1:13">
      <c r="A616" s="119" t="s">
        <v>1177</v>
      </c>
      <c r="B616" s="119" t="s">
        <v>397</v>
      </c>
      <c r="C616" s="119">
        <v>1744.95</v>
      </c>
      <c r="D616" s="119">
        <v>1745.95</v>
      </c>
      <c r="E616" s="119">
        <v>1691.45</v>
      </c>
      <c r="F616" s="119">
        <v>1698.95</v>
      </c>
      <c r="G616" s="119">
        <v>1705</v>
      </c>
      <c r="H616" s="119">
        <v>1724.65</v>
      </c>
      <c r="I616" s="119">
        <v>22635</v>
      </c>
      <c r="J616" s="119">
        <v>38468341.899999999</v>
      </c>
      <c r="K616" s="121">
        <v>43125</v>
      </c>
      <c r="L616" s="119">
        <v>262</v>
      </c>
      <c r="M616" s="119" t="s">
        <v>1178</v>
      </c>
    </row>
    <row r="617" spans="1:13">
      <c r="A617" s="119" t="s">
        <v>104</v>
      </c>
      <c r="B617" s="119" t="s">
        <v>397</v>
      </c>
      <c r="C617" s="119">
        <v>292.35000000000002</v>
      </c>
      <c r="D617" s="119">
        <v>297</v>
      </c>
      <c r="E617" s="119">
        <v>288.10000000000002</v>
      </c>
      <c r="F617" s="119">
        <v>290.8</v>
      </c>
      <c r="G617" s="119">
        <v>289.75</v>
      </c>
      <c r="H617" s="119">
        <v>288.64999999999998</v>
      </c>
      <c r="I617" s="119">
        <v>7330584</v>
      </c>
      <c r="J617" s="119">
        <v>2137717090.7</v>
      </c>
      <c r="K617" s="121">
        <v>43125</v>
      </c>
      <c r="L617" s="119">
        <v>35101</v>
      </c>
      <c r="M617" s="119" t="s">
        <v>2400</v>
      </c>
    </row>
    <row r="618" spans="1:13">
      <c r="A618" s="119" t="s">
        <v>1179</v>
      </c>
      <c r="B618" s="119" t="s">
        <v>397</v>
      </c>
      <c r="C618" s="119">
        <v>913</v>
      </c>
      <c r="D618" s="119">
        <v>914</v>
      </c>
      <c r="E618" s="119">
        <v>885.2</v>
      </c>
      <c r="F618" s="119">
        <v>902.15</v>
      </c>
      <c r="G618" s="119">
        <v>902</v>
      </c>
      <c r="H618" s="119">
        <v>908.2</v>
      </c>
      <c r="I618" s="119">
        <v>370065</v>
      </c>
      <c r="J618" s="119">
        <v>332210878.60000002</v>
      </c>
      <c r="K618" s="121">
        <v>43125</v>
      </c>
      <c r="L618" s="119">
        <v>13312</v>
      </c>
      <c r="M618" s="119" t="s">
        <v>1180</v>
      </c>
    </row>
    <row r="619" spans="1:13">
      <c r="A619" s="119" t="s">
        <v>105</v>
      </c>
      <c r="B619" s="119" t="s">
        <v>397</v>
      </c>
      <c r="C619" s="119">
        <v>2273</v>
      </c>
      <c r="D619" s="119">
        <v>2283.5</v>
      </c>
      <c r="E619" s="119">
        <v>2195.85</v>
      </c>
      <c r="F619" s="119">
        <v>2210.1999999999998</v>
      </c>
      <c r="G619" s="119">
        <v>2202.0500000000002</v>
      </c>
      <c r="H619" s="119">
        <v>2273.4</v>
      </c>
      <c r="I619" s="119">
        <v>1648800</v>
      </c>
      <c r="J619" s="119">
        <v>3668992644.9499998</v>
      </c>
      <c r="K619" s="121">
        <v>43125</v>
      </c>
      <c r="L619" s="119">
        <v>54670</v>
      </c>
      <c r="M619" s="119" t="s">
        <v>1181</v>
      </c>
    </row>
    <row r="620" spans="1:13">
      <c r="A620" s="119" t="s">
        <v>1182</v>
      </c>
      <c r="B620" s="119" t="s">
        <v>397</v>
      </c>
      <c r="C620" s="119">
        <v>228.95</v>
      </c>
      <c r="D620" s="119">
        <v>232.9</v>
      </c>
      <c r="E620" s="119">
        <v>223.2</v>
      </c>
      <c r="F620" s="119">
        <v>224.9</v>
      </c>
      <c r="G620" s="119">
        <v>224.8</v>
      </c>
      <c r="H620" s="119">
        <v>227.55</v>
      </c>
      <c r="I620" s="119">
        <v>45568</v>
      </c>
      <c r="J620" s="119">
        <v>10358969.1</v>
      </c>
      <c r="K620" s="121">
        <v>43125</v>
      </c>
      <c r="L620" s="119">
        <v>1167</v>
      </c>
      <c r="M620" s="119" t="s">
        <v>1183</v>
      </c>
    </row>
    <row r="621" spans="1:13">
      <c r="A621" s="119" t="s">
        <v>1184</v>
      </c>
      <c r="B621" s="119" t="s">
        <v>397</v>
      </c>
      <c r="C621" s="119">
        <v>320</v>
      </c>
      <c r="D621" s="119">
        <v>320</v>
      </c>
      <c r="E621" s="119">
        <v>315.64999999999998</v>
      </c>
      <c r="F621" s="119">
        <v>316.35000000000002</v>
      </c>
      <c r="G621" s="119">
        <v>315.8</v>
      </c>
      <c r="H621" s="119">
        <v>320</v>
      </c>
      <c r="I621" s="119">
        <v>34411</v>
      </c>
      <c r="J621" s="119">
        <v>10936705.77</v>
      </c>
      <c r="K621" s="121">
        <v>43125</v>
      </c>
      <c r="L621" s="119">
        <v>268</v>
      </c>
      <c r="M621" s="119" t="s">
        <v>1185</v>
      </c>
    </row>
    <row r="622" spans="1:13">
      <c r="A622" s="119" t="s">
        <v>106</v>
      </c>
      <c r="B622" s="119" t="s">
        <v>397</v>
      </c>
      <c r="C622" s="119">
        <v>575</v>
      </c>
      <c r="D622" s="119">
        <v>590.5</v>
      </c>
      <c r="E622" s="119">
        <v>572.79999999999995</v>
      </c>
      <c r="F622" s="119">
        <v>578.85</v>
      </c>
      <c r="G622" s="119">
        <v>576.1</v>
      </c>
      <c r="H622" s="119">
        <v>572.35</v>
      </c>
      <c r="I622" s="119">
        <v>3089348</v>
      </c>
      <c r="J622" s="119">
        <v>1793333281.1500001</v>
      </c>
      <c r="K622" s="121">
        <v>43125</v>
      </c>
      <c r="L622" s="119">
        <v>37991</v>
      </c>
      <c r="M622" s="119" t="s">
        <v>1186</v>
      </c>
    </row>
    <row r="623" spans="1:13">
      <c r="A623" s="119" t="s">
        <v>2335</v>
      </c>
      <c r="B623" s="119" t="s">
        <v>397</v>
      </c>
      <c r="C623" s="119">
        <v>35.6</v>
      </c>
      <c r="D623" s="119">
        <v>36.65</v>
      </c>
      <c r="E623" s="119">
        <v>34.9</v>
      </c>
      <c r="F623" s="119">
        <v>36.35</v>
      </c>
      <c r="G623" s="119">
        <v>36.15</v>
      </c>
      <c r="H623" s="119">
        <v>35.950000000000003</v>
      </c>
      <c r="I623" s="119">
        <v>2466235</v>
      </c>
      <c r="J623" s="119">
        <v>89603550.700000003</v>
      </c>
      <c r="K623" s="121">
        <v>43125</v>
      </c>
      <c r="L623" s="119">
        <v>3514</v>
      </c>
      <c r="M623" s="119" t="s">
        <v>2336</v>
      </c>
    </row>
    <row r="624" spans="1:13">
      <c r="A624" s="119" t="s">
        <v>1187</v>
      </c>
      <c r="B624" s="119" t="s">
        <v>397</v>
      </c>
      <c r="C624" s="119">
        <v>365.05</v>
      </c>
      <c r="D624" s="119">
        <v>367.45</v>
      </c>
      <c r="E624" s="119">
        <v>355.1</v>
      </c>
      <c r="F624" s="119">
        <v>357.05</v>
      </c>
      <c r="G624" s="119">
        <v>357.5</v>
      </c>
      <c r="H624" s="119">
        <v>365.85</v>
      </c>
      <c r="I624" s="119">
        <v>193573</v>
      </c>
      <c r="J624" s="119">
        <v>70032047.200000003</v>
      </c>
      <c r="K624" s="121">
        <v>43125</v>
      </c>
      <c r="L624" s="119">
        <v>2505</v>
      </c>
      <c r="M624" s="119" t="s">
        <v>1188</v>
      </c>
    </row>
    <row r="625" spans="1:13">
      <c r="A625" s="119" t="s">
        <v>2906</v>
      </c>
      <c r="B625" s="119" t="s">
        <v>397</v>
      </c>
      <c r="C625" s="119">
        <v>11.8</v>
      </c>
      <c r="D625" s="119">
        <v>11.85</v>
      </c>
      <c r="E625" s="119">
        <v>11.15</v>
      </c>
      <c r="F625" s="119">
        <v>11.55</v>
      </c>
      <c r="G625" s="119">
        <v>11.5</v>
      </c>
      <c r="H625" s="119">
        <v>11.55</v>
      </c>
      <c r="I625" s="119">
        <v>377590</v>
      </c>
      <c r="J625" s="119">
        <v>4294130.9000000004</v>
      </c>
      <c r="K625" s="121">
        <v>43125</v>
      </c>
      <c r="L625" s="119">
        <v>613</v>
      </c>
      <c r="M625" s="119" t="s">
        <v>2907</v>
      </c>
    </row>
    <row r="626" spans="1:13">
      <c r="A626" s="119" t="s">
        <v>1189</v>
      </c>
      <c r="B626" s="119" t="s">
        <v>397</v>
      </c>
      <c r="C626" s="119">
        <v>130.44999999999999</v>
      </c>
      <c r="D626" s="119">
        <v>130.44999999999999</v>
      </c>
      <c r="E626" s="119">
        <v>127.2</v>
      </c>
      <c r="F626" s="119">
        <v>128.30000000000001</v>
      </c>
      <c r="G626" s="119">
        <v>127.7</v>
      </c>
      <c r="H626" s="119">
        <v>129.5</v>
      </c>
      <c r="I626" s="119">
        <v>42166</v>
      </c>
      <c r="J626" s="119">
        <v>5409041.5499999998</v>
      </c>
      <c r="K626" s="121">
        <v>43125</v>
      </c>
      <c r="L626" s="119">
        <v>530</v>
      </c>
      <c r="M626" s="119" t="s">
        <v>1190</v>
      </c>
    </row>
    <row r="627" spans="1:13">
      <c r="A627" s="119" t="s">
        <v>1191</v>
      </c>
      <c r="B627" s="119" t="s">
        <v>397</v>
      </c>
      <c r="C627" s="119">
        <v>718</v>
      </c>
      <c r="D627" s="119">
        <v>718.2</v>
      </c>
      <c r="E627" s="119">
        <v>691.35</v>
      </c>
      <c r="F627" s="119">
        <v>695.6</v>
      </c>
      <c r="G627" s="119">
        <v>694.9</v>
      </c>
      <c r="H627" s="119">
        <v>709.3</v>
      </c>
      <c r="I627" s="119">
        <v>258278</v>
      </c>
      <c r="J627" s="119">
        <v>181225766.94999999</v>
      </c>
      <c r="K627" s="121">
        <v>43125</v>
      </c>
      <c r="L627" s="119">
        <v>13783</v>
      </c>
      <c r="M627" s="119" t="s">
        <v>2295</v>
      </c>
    </row>
    <row r="628" spans="1:13">
      <c r="A628" s="119" t="s">
        <v>1192</v>
      </c>
      <c r="B628" s="119" t="s">
        <v>397</v>
      </c>
      <c r="C628" s="119">
        <v>376.1</v>
      </c>
      <c r="D628" s="119">
        <v>386</v>
      </c>
      <c r="E628" s="119">
        <v>376.1</v>
      </c>
      <c r="F628" s="119">
        <v>379.4</v>
      </c>
      <c r="G628" s="119">
        <v>380.7</v>
      </c>
      <c r="H628" s="119">
        <v>377.05</v>
      </c>
      <c r="I628" s="119">
        <v>16297</v>
      </c>
      <c r="J628" s="119">
        <v>6211237.2999999998</v>
      </c>
      <c r="K628" s="121">
        <v>43125</v>
      </c>
      <c r="L628" s="119">
        <v>1017</v>
      </c>
      <c r="M628" s="119" t="s">
        <v>1193</v>
      </c>
    </row>
    <row r="629" spans="1:13">
      <c r="A629" s="119" t="s">
        <v>1194</v>
      </c>
      <c r="B629" s="119" t="s">
        <v>397</v>
      </c>
      <c r="C629" s="119">
        <v>490</v>
      </c>
      <c r="D629" s="119">
        <v>499</v>
      </c>
      <c r="E629" s="119">
        <v>468.05</v>
      </c>
      <c r="F629" s="119">
        <v>471.7</v>
      </c>
      <c r="G629" s="119">
        <v>472.7</v>
      </c>
      <c r="H629" s="119">
        <v>489.35</v>
      </c>
      <c r="I629" s="119">
        <v>179212</v>
      </c>
      <c r="J629" s="119">
        <v>86577260.900000006</v>
      </c>
      <c r="K629" s="121">
        <v>43125</v>
      </c>
      <c r="L629" s="119">
        <v>5165</v>
      </c>
      <c r="M629" s="119" t="s">
        <v>1195</v>
      </c>
    </row>
    <row r="630" spans="1:13">
      <c r="A630" s="119" t="s">
        <v>1196</v>
      </c>
      <c r="B630" s="119" t="s">
        <v>397</v>
      </c>
      <c r="C630" s="119">
        <v>155.9</v>
      </c>
      <c r="D630" s="119">
        <v>157.80000000000001</v>
      </c>
      <c r="E630" s="119">
        <v>150.1</v>
      </c>
      <c r="F630" s="119">
        <v>150.55000000000001</v>
      </c>
      <c r="G630" s="119">
        <v>150.5</v>
      </c>
      <c r="H630" s="119">
        <v>156.55000000000001</v>
      </c>
      <c r="I630" s="119">
        <v>350119</v>
      </c>
      <c r="J630" s="119">
        <v>53879835.049999997</v>
      </c>
      <c r="K630" s="121">
        <v>43125</v>
      </c>
      <c r="L630" s="119">
        <v>4362</v>
      </c>
      <c r="M630" s="119" t="s">
        <v>1197</v>
      </c>
    </row>
    <row r="631" spans="1:13">
      <c r="A631" s="119" t="s">
        <v>2207</v>
      </c>
      <c r="B631" s="119" t="s">
        <v>397</v>
      </c>
      <c r="C631" s="119">
        <v>10.5</v>
      </c>
      <c r="D631" s="119">
        <v>10.5</v>
      </c>
      <c r="E631" s="119">
        <v>9.8000000000000007</v>
      </c>
      <c r="F631" s="119">
        <v>10.1</v>
      </c>
      <c r="G631" s="119">
        <v>10</v>
      </c>
      <c r="H631" s="119">
        <v>10.45</v>
      </c>
      <c r="I631" s="119">
        <v>12274</v>
      </c>
      <c r="J631" s="119">
        <v>125326.85</v>
      </c>
      <c r="K631" s="121">
        <v>43125</v>
      </c>
      <c r="L631" s="119">
        <v>37</v>
      </c>
      <c r="M631" s="119" t="s">
        <v>2208</v>
      </c>
    </row>
    <row r="632" spans="1:13">
      <c r="A632" s="119" t="s">
        <v>1198</v>
      </c>
      <c r="B632" s="119" t="s">
        <v>397</v>
      </c>
      <c r="C632" s="119">
        <v>95</v>
      </c>
      <c r="D632" s="119">
        <v>96.15</v>
      </c>
      <c r="E632" s="119">
        <v>92.75</v>
      </c>
      <c r="F632" s="119">
        <v>93.4</v>
      </c>
      <c r="G632" s="119">
        <v>92.85</v>
      </c>
      <c r="H632" s="119">
        <v>94.25</v>
      </c>
      <c r="I632" s="119">
        <v>68764</v>
      </c>
      <c r="J632" s="119">
        <v>6475764.2999999998</v>
      </c>
      <c r="K632" s="121">
        <v>43125</v>
      </c>
      <c r="L632" s="119">
        <v>755</v>
      </c>
      <c r="M632" s="119" t="s">
        <v>1199</v>
      </c>
    </row>
    <row r="633" spans="1:13">
      <c r="A633" s="119" t="s">
        <v>204</v>
      </c>
      <c r="B633" s="119" t="s">
        <v>397</v>
      </c>
      <c r="C633" s="119">
        <v>500</v>
      </c>
      <c r="D633" s="119">
        <v>500</v>
      </c>
      <c r="E633" s="119">
        <v>482</v>
      </c>
      <c r="F633" s="119">
        <v>488.85</v>
      </c>
      <c r="G633" s="119">
        <v>490.3</v>
      </c>
      <c r="H633" s="119">
        <v>498.9</v>
      </c>
      <c r="I633" s="119">
        <v>267391</v>
      </c>
      <c r="J633" s="119">
        <v>130313784.90000001</v>
      </c>
      <c r="K633" s="121">
        <v>43125</v>
      </c>
      <c r="L633" s="119">
        <v>5743</v>
      </c>
      <c r="M633" s="119" t="s">
        <v>1200</v>
      </c>
    </row>
    <row r="634" spans="1:13">
      <c r="A634" s="119" t="s">
        <v>205</v>
      </c>
      <c r="B634" s="119" t="s">
        <v>397</v>
      </c>
      <c r="C634" s="119">
        <v>114.8</v>
      </c>
      <c r="D634" s="119">
        <v>114.8</v>
      </c>
      <c r="E634" s="119">
        <v>110.75</v>
      </c>
      <c r="F634" s="119">
        <v>111.7</v>
      </c>
      <c r="G634" s="119">
        <v>111.65</v>
      </c>
      <c r="H634" s="119">
        <v>114.25</v>
      </c>
      <c r="I634" s="119">
        <v>2710141</v>
      </c>
      <c r="J634" s="119">
        <v>304094661.55000001</v>
      </c>
      <c r="K634" s="121">
        <v>43125</v>
      </c>
      <c r="L634" s="119">
        <v>19212</v>
      </c>
      <c r="M634" s="119" t="s">
        <v>2318</v>
      </c>
    </row>
    <row r="635" spans="1:13">
      <c r="A635" s="119" t="s">
        <v>3056</v>
      </c>
      <c r="B635" s="119" t="s">
        <v>397</v>
      </c>
      <c r="C635" s="119">
        <v>4</v>
      </c>
      <c r="D635" s="119">
        <v>4</v>
      </c>
      <c r="E635" s="119">
        <v>4</v>
      </c>
      <c r="F635" s="119">
        <v>4</v>
      </c>
      <c r="G635" s="119">
        <v>4</v>
      </c>
      <c r="H635" s="119">
        <v>4.2</v>
      </c>
      <c r="I635" s="119">
        <v>29002</v>
      </c>
      <c r="J635" s="119">
        <v>116008</v>
      </c>
      <c r="K635" s="121">
        <v>43125</v>
      </c>
      <c r="L635" s="119">
        <v>34</v>
      </c>
      <c r="M635" s="119" t="s">
        <v>3057</v>
      </c>
    </row>
    <row r="636" spans="1:13">
      <c r="A636" s="119" t="s">
        <v>2319</v>
      </c>
      <c r="B636" s="119" t="s">
        <v>397</v>
      </c>
      <c r="C636" s="119">
        <v>13.75</v>
      </c>
      <c r="D636" s="119">
        <v>13.75</v>
      </c>
      <c r="E636" s="119">
        <v>12.35</v>
      </c>
      <c r="F636" s="119">
        <v>12.9</v>
      </c>
      <c r="G636" s="119">
        <v>12.55</v>
      </c>
      <c r="H636" s="119">
        <v>12.8</v>
      </c>
      <c r="I636" s="119">
        <v>15088</v>
      </c>
      <c r="J636" s="119">
        <v>197492.3</v>
      </c>
      <c r="K636" s="121">
        <v>43125</v>
      </c>
      <c r="L636" s="119">
        <v>98</v>
      </c>
      <c r="M636" s="119" t="s">
        <v>2320</v>
      </c>
    </row>
    <row r="637" spans="1:13">
      <c r="A637" s="119" t="s">
        <v>1201</v>
      </c>
      <c r="B637" s="119" t="s">
        <v>397</v>
      </c>
      <c r="C637" s="119">
        <v>1076.7</v>
      </c>
      <c r="D637" s="119">
        <v>1076.7</v>
      </c>
      <c r="E637" s="119">
        <v>1035.1500000000001</v>
      </c>
      <c r="F637" s="119">
        <v>1046.1500000000001</v>
      </c>
      <c r="G637" s="119">
        <v>1043.05</v>
      </c>
      <c r="H637" s="119">
        <v>1058.95</v>
      </c>
      <c r="I637" s="119">
        <v>26999</v>
      </c>
      <c r="J637" s="119">
        <v>28315010</v>
      </c>
      <c r="K637" s="121">
        <v>43125</v>
      </c>
      <c r="L637" s="119">
        <v>977</v>
      </c>
      <c r="M637" s="119" t="s">
        <v>1202</v>
      </c>
    </row>
    <row r="638" spans="1:13">
      <c r="A638" s="119" t="s">
        <v>1203</v>
      </c>
      <c r="B638" s="119" t="s">
        <v>397</v>
      </c>
      <c r="C638" s="119">
        <v>151.9</v>
      </c>
      <c r="D638" s="119">
        <v>152.05000000000001</v>
      </c>
      <c r="E638" s="119">
        <v>147.19999999999999</v>
      </c>
      <c r="F638" s="119">
        <v>147.65</v>
      </c>
      <c r="G638" s="119">
        <v>147.69999999999999</v>
      </c>
      <c r="H638" s="119">
        <v>151.85</v>
      </c>
      <c r="I638" s="119">
        <v>81790</v>
      </c>
      <c r="J638" s="119">
        <v>12146186.300000001</v>
      </c>
      <c r="K638" s="121">
        <v>43125</v>
      </c>
      <c r="L638" s="119">
        <v>866</v>
      </c>
      <c r="M638" s="119" t="s">
        <v>1204</v>
      </c>
    </row>
    <row r="639" spans="1:13">
      <c r="A639" s="119" t="s">
        <v>1205</v>
      </c>
      <c r="B639" s="119" t="s">
        <v>397</v>
      </c>
      <c r="C639" s="119">
        <v>29.5</v>
      </c>
      <c r="D639" s="119">
        <v>30.5</v>
      </c>
      <c r="E639" s="119">
        <v>29.5</v>
      </c>
      <c r="F639" s="119">
        <v>29.8</v>
      </c>
      <c r="G639" s="119">
        <v>29.8</v>
      </c>
      <c r="H639" s="119">
        <v>30</v>
      </c>
      <c r="I639" s="119">
        <v>150189</v>
      </c>
      <c r="J639" s="119">
        <v>4488147.7</v>
      </c>
      <c r="K639" s="121">
        <v>43125</v>
      </c>
      <c r="L639" s="119">
        <v>574</v>
      </c>
      <c r="M639" s="119" t="s">
        <v>1206</v>
      </c>
    </row>
    <row r="640" spans="1:13">
      <c r="A640" s="119" t="s">
        <v>1207</v>
      </c>
      <c r="B640" s="119" t="s">
        <v>397</v>
      </c>
      <c r="C640" s="119">
        <v>370.95</v>
      </c>
      <c r="D640" s="119">
        <v>379.9</v>
      </c>
      <c r="E640" s="119">
        <v>362.75</v>
      </c>
      <c r="F640" s="119">
        <v>364.3</v>
      </c>
      <c r="G640" s="119">
        <v>366.4</v>
      </c>
      <c r="H640" s="119">
        <v>369</v>
      </c>
      <c r="I640" s="119">
        <v>169488</v>
      </c>
      <c r="J640" s="119">
        <v>62186000</v>
      </c>
      <c r="K640" s="121">
        <v>43125</v>
      </c>
      <c r="L640" s="119">
        <v>3409</v>
      </c>
      <c r="M640" s="119" t="s">
        <v>1208</v>
      </c>
    </row>
    <row r="641" spans="1:13">
      <c r="A641" s="119" t="s">
        <v>1209</v>
      </c>
      <c r="B641" s="119" t="s">
        <v>397</v>
      </c>
      <c r="C641" s="119">
        <v>44.4</v>
      </c>
      <c r="D641" s="119">
        <v>46.9</v>
      </c>
      <c r="E641" s="119">
        <v>43.65</v>
      </c>
      <c r="F641" s="119">
        <v>46.05</v>
      </c>
      <c r="G641" s="119">
        <v>45.9</v>
      </c>
      <c r="H641" s="119">
        <v>43.8</v>
      </c>
      <c r="I641" s="119">
        <v>788999</v>
      </c>
      <c r="J641" s="119">
        <v>36341019.049999997</v>
      </c>
      <c r="K641" s="121">
        <v>43125</v>
      </c>
      <c r="L641" s="119">
        <v>4271</v>
      </c>
      <c r="M641" s="119" t="s">
        <v>1210</v>
      </c>
    </row>
    <row r="642" spans="1:13">
      <c r="A642" s="119" t="s">
        <v>1211</v>
      </c>
      <c r="B642" s="119" t="s">
        <v>397</v>
      </c>
      <c r="C642" s="119">
        <v>412.3</v>
      </c>
      <c r="D642" s="119">
        <v>414.95</v>
      </c>
      <c r="E642" s="119">
        <v>391.1</v>
      </c>
      <c r="F642" s="119">
        <v>400.1</v>
      </c>
      <c r="G642" s="119">
        <v>399</v>
      </c>
      <c r="H642" s="119">
        <v>398.9</v>
      </c>
      <c r="I642" s="119">
        <v>731719</v>
      </c>
      <c r="J642" s="119">
        <v>293241624.60000002</v>
      </c>
      <c r="K642" s="121">
        <v>43125</v>
      </c>
      <c r="L642" s="119">
        <v>15494</v>
      </c>
      <c r="M642" s="119" t="s">
        <v>1212</v>
      </c>
    </row>
    <row r="643" spans="1:13">
      <c r="A643" s="119" t="s">
        <v>1213</v>
      </c>
      <c r="B643" s="119" t="s">
        <v>397</v>
      </c>
      <c r="C643" s="119">
        <v>60</v>
      </c>
      <c r="D643" s="119">
        <v>60.5</v>
      </c>
      <c r="E643" s="119">
        <v>58</v>
      </c>
      <c r="F643" s="119">
        <v>58.8</v>
      </c>
      <c r="G643" s="119">
        <v>58.65</v>
      </c>
      <c r="H643" s="119">
        <v>60.05</v>
      </c>
      <c r="I643" s="119">
        <v>5110</v>
      </c>
      <c r="J643" s="119">
        <v>301687.2</v>
      </c>
      <c r="K643" s="121">
        <v>43125</v>
      </c>
      <c r="L643" s="119">
        <v>159</v>
      </c>
      <c r="M643" s="119" t="s">
        <v>1214</v>
      </c>
    </row>
    <row r="644" spans="1:13">
      <c r="A644" s="119" t="s">
        <v>1215</v>
      </c>
      <c r="B644" s="119" t="s">
        <v>397</v>
      </c>
      <c r="C644" s="119">
        <v>146</v>
      </c>
      <c r="D644" s="119">
        <v>147.5</v>
      </c>
      <c r="E644" s="119">
        <v>143</v>
      </c>
      <c r="F644" s="119">
        <v>144.65</v>
      </c>
      <c r="G644" s="119">
        <v>145.1</v>
      </c>
      <c r="H644" s="119">
        <v>146.1</v>
      </c>
      <c r="I644" s="119">
        <v>474572</v>
      </c>
      <c r="J644" s="119">
        <v>69035471.650000006</v>
      </c>
      <c r="K644" s="121">
        <v>43125</v>
      </c>
      <c r="L644" s="119">
        <v>3746</v>
      </c>
      <c r="M644" s="119" t="s">
        <v>1216</v>
      </c>
    </row>
    <row r="645" spans="1:13">
      <c r="A645" s="119" t="s">
        <v>2983</v>
      </c>
      <c r="B645" s="119" t="s">
        <v>397</v>
      </c>
      <c r="C645" s="119">
        <v>70.55</v>
      </c>
      <c r="D645" s="119">
        <v>70.55</v>
      </c>
      <c r="E645" s="119">
        <v>68.5</v>
      </c>
      <c r="F645" s="119">
        <v>68.5</v>
      </c>
      <c r="G645" s="119">
        <v>68.5</v>
      </c>
      <c r="H645" s="119">
        <v>70.25</v>
      </c>
      <c r="I645" s="119">
        <v>100</v>
      </c>
      <c r="J645" s="119">
        <v>6952.5</v>
      </c>
      <c r="K645" s="121">
        <v>43125</v>
      </c>
      <c r="L645" s="119">
        <v>2</v>
      </c>
      <c r="M645" s="119" t="s">
        <v>2984</v>
      </c>
    </row>
    <row r="646" spans="1:13">
      <c r="A646" s="119" t="s">
        <v>2908</v>
      </c>
      <c r="B646" s="119" t="s">
        <v>397</v>
      </c>
      <c r="C646" s="119">
        <v>710.2</v>
      </c>
      <c r="D646" s="119">
        <v>717.85</v>
      </c>
      <c r="E646" s="119">
        <v>692</v>
      </c>
      <c r="F646" s="119">
        <v>695.6</v>
      </c>
      <c r="G646" s="119">
        <v>692.4</v>
      </c>
      <c r="H646" s="119">
        <v>720.05</v>
      </c>
      <c r="I646" s="119">
        <v>13096</v>
      </c>
      <c r="J646" s="119">
        <v>9199517.0500000007</v>
      </c>
      <c r="K646" s="121">
        <v>43125</v>
      </c>
      <c r="L646" s="119">
        <v>857</v>
      </c>
      <c r="M646" s="119" t="s">
        <v>2909</v>
      </c>
    </row>
    <row r="647" spans="1:13">
      <c r="A647" s="119" t="s">
        <v>2970</v>
      </c>
      <c r="B647" s="119" t="s">
        <v>397</v>
      </c>
      <c r="C647" s="119">
        <v>54.4</v>
      </c>
      <c r="D647" s="119">
        <v>56.85</v>
      </c>
      <c r="E647" s="119">
        <v>52.05</v>
      </c>
      <c r="F647" s="119">
        <v>54.65</v>
      </c>
      <c r="G647" s="119">
        <v>56</v>
      </c>
      <c r="H647" s="119">
        <v>54.75</v>
      </c>
      <c r="I647" s="119">
        <v>8802</v>
      </c>
      <c r="J647" s="119">
        <v>468423.15</v>
      </c>
      <c r="K647" s="121">
        <v>43125</v>
      </c>
      <c r="L647" s="119">
        <v>74</v>
      </c>
      <c r="M647" s="119" t="s">
        <v>2971</v>
      </c>
    </row>
    <row r="648" spans="1:13">
      <c r="A648" s="119" t="s">
        <v>1217</v>
      </c>
      <c r="B648" s="119" t="s">
        <v>397</v>
      </c>
      <c r="C648" s="119">
        <v>2542.6999999999998</v>
      </c>
      <c r="D648" s="119">
        <v>2549.9499999999998</v>
      </c>
      <c r="E648" s="119">
        <v>2478.1</v>
      </c>
      <c r="F648" s="119">
        <v>2510.1999999999998</v>
      </c>
      <c r="G648" s="119">
        <v>2490</v>
      </c>
      <c r="H648" s="119">
        <v>2510.5500000000002</v>
      </c>
      <c r="I648" s="119">
        <v>1876</v>
      </c>
      <c r="J648" s="119">
        <v>4703360.45</v>
      </c>
      <c r="K648" s="121">
        <v>43125</v>
      </c>
      <c r="L648" s="119">
        <v>332</v>
      </c>
      <c r="M648" s="119" t="s">
        <v>1218</v>
      </c>
    </row>
    <row r="649" spans="1:13">
      <c r="A649" s="119" t="s">
        <v>2910</v>
      </c>
      <c r="B649" s="119" t="s">
        <v>397</v>
      </c>
      <c r="C649" s="119">
        <v>86.75</v>
      </c>
      <c r="D649" s="119">
        <v>87.6</v>
      </c>
      <c r="E649" s="119">
        <v>86.75</v>
      </c>
      <c r="F649" s="119">
        <v>87.1</v>
      </c>
      <c r="G649" s="119">
        <v>87.05</v>
      </c>
      <c r="H649" s="119">
        <v>86.75</v>
      </c>
      <c r="I649" s="119">
        <v>8833</v>
      </c>
      <c r="J649" s="119">
        <v>768067.9</v>
      </c>
      <c r="K649" s="121">
        <v>43125</v>
      </c>
      <c r="L649" s="119">
        <v>37</v>
      </c>
      <c r="M649" s="119" t="s">
        <v>2911</v>
      </c>
    </row>
    <row r="650" spans="1:13">
      <c r="A650" s="119" t="s">
        <v>2314</v>
      </c>
      <c r="B650" s="119" t="s">
        <v>397</v>
      </c>
      <c r="C650" s="119">
        <v>1137</v>
      </c>
      <c r="D650" s="119">
        <v>1139.5</v>
      </c>
      <c r="E650" s="119">
        <v>1090.75</v>
      </c>
      <c r="F650" s="119">
        <v>1102.8499999999999</v>
      </c>
      <c r="G650" s="119">
        <v>1102.1500000000001</v>
      </c>
      <c r="H650" s="119">
        <v>1104.75</v>
      </c>
      <c r="I650" s="119">
        <v>8531</v>
      </c>
      <c r="J650" s="119">
        <v>9510600.0500000007</v>
      </c>
      <c r="K650" s="121">
        <v>43125</v>
      </c>
      <c r="L650" s="119">
        <v>940</v>
      </c>
      <c r="M650" s="119" t="s">
        <v>2315</v>
      </c>
    </row>
    <row r="651" spans="1:13">
      <c r="A651" s="119" t="s">
        <v>2500</v>
      </c>
      <c r="B651" s="119" t="s">
        <v>397</v>
      </c>
      <c r="C651" s="119">
        <v>307.60000000000002</v>
      </c>
      <c r="D651" s="119">
        <v>343.75</v>
      </c>
      <c r="E651" s="119">
        <v>302</v>
      </c>
      <c r="F651" s="119">
        <v>343.75</v>
      </c>
      <c r="G651" s="119">
        <v>343.75</v>
      </c>
      <c r="H651" s="119">
        <v>312.5</v>
      </c>
      <c r="I651" s="119">
        <v>70819</v>
      </c>
      <c r="J651" s="119">
        <v>23805277.5</v>
      </c>
      <c r="K651" s="121">
        <v>43125</v>
      </c>
      <c r="L651" s="119">
        <v>2530</v>
      </c>
      <c r="M651" s="119" t="s">
        <v>2501</v>
      </c>
    </row>
    <row r="652" spans="1:13">
      <c r="A652" s="119" t="s">
        <v>1219</v>
      </c>
      <c r="B652" s="119" t="s">
        <v>397</v>
      </c>
      <c r="C652" s="119">
        <v>604</v>
      </c>
      <c r="D652" s="119">
        <v>630.9</v>
      </c>
      <c r="E652" s="119">
        <v>604</v>
      </c>
      <c r="F652" s="119">
        <v>608.85</v>
      </c>
      <c r="G652" s="119">
        <v>611</v>
      </c>
      <c r="H652" s="119">
        <v>608.25</v>
      </c>
      <c r="I652" s="119">
        <v>295178</v>
      </c>
      <c r="J652" s="119">
        <v>181503726.19999999</v>
      </c>
      <c r="K652" s="121">
        <v>43125</v>
      </c>
      <c r="L652" s="119">
        <v>7871</v>
      </c>
      <c r="M652" s="119" t="s">
        <v>1220</v>
      </c>
    </row>
    <row r="653" spans="1:13">
      <c r="A653" s="119" t="s">
        <v>1221</v>
      </c>
      <c r="B653" s="119" t="s">
        <v>397</v>
      </c>
      <c r="C653" s="119">
        <v>359</v>
      </c>
      <c r="D653" s="119">
        <v>359</v>
      </c>
      <c r="E653" s="119">
        <v>335</v>
      </c>
      <c r="F653" s="119">
        <v>338.3</v>
      </c>
      <c r="G653" s="119">
        <v>339</v>
      </c>
      <c r="H653" s="119">
        <v>356.75</v>
      </c>
      <c r="I653" s="119">
        <v>94388</v>
      </c>
      <c r="J653" s="119">
        <v>32645859.199999999</v>
      </c>
      <c r="K653" s="121">
        <v>43125</v>
      </c>
      <c r="L653" s="119">
        <v>2834</v>
      </c>
      <c r="M653" s="119" t="s">
        <v>1222</v>
      </c>
    </row>
    <row r="654" spans="1:13">
      <c r="A654" s="119" t="s">
        <v>1223</v>
      </c>
      <c r="B654" s="119" t="s">
        <v>397</v>
      </c>
      <c r="C654" s="119">
        <v>410.6</v>
      </c>
      <c r="D654" s="119">
        <v>411.5</v>
      </c>
      <c r="E654" s="119">
        <v>396.05</v>
      </c>
      <c r="F654" s="119">
        <v>399.1</v>
      </c>
      <c r="G654" s="119">
        <v>401.9</v>
      </c>
      <c r="H654" s="119">
        <v>410.3</v>
      </c>
      <c r="I654" s="119">
        <v>31076</v>
      </c>
      <c r="J654" s="119">
        <v>12644515.550000001</v>
      </c>
      <c r="K654" s="121">
        <v>43125</v>
      </c>
      <c r="L654" s="119">
        <v>684</v>
      </c>
      <c r="M654" s="119" t="s">
        <v>1224</v>
      </c>
    </row>
    <row r="655" spans="1:13">
      <c r="A655" s="119" t="s">
        <v>1225</v>
      </c>
      <c r="B655" s="119" t="s">
        <v>397</v>
      </c>
      <c r="C655" s="119">
        <v>1442.6</v>
      </c>
      <c r="D655" s="119">
        <v>1485.75</v>
      </c>
      <c r="E655" s="119">
        <v>1410</v>
      </c>
      <c r="F655" s="119">
        <v>1419.85</v>
      </c>
      <c r="G655" s="119">
        <v>1420</v>
      </c>
      <c r="H655" s="119">
        <v>1442.65</v>
      </c>
      <c r="I655" s="119">
        <v>1263</v>
      </c>
      <c r="J655" s="119">
        <v>1796664.2</v>
      </c>
      <c r="K655" s="121">
        <v>43125</v>
      </c>
      <c r="L655" s="119">
        <v>129</v>
      </c>
      <c r="M655" s="119" t="s">
        <v>1226</v>
      </c>
    </row>
    <row r="656" spans="1:13">
      <c r="A656" s="119" t="s">
        <v>1227</v>
      </c>
      <c r="B656" s="119" t="s">
        <v>397</v>
      </c>
      <c r="C656" s="119">
        <v>301.8</v>
      </c>
      <c r="D656" s="119">
        <v>301.8</v>
      </c>
      <c r="E656" s="119">
        <v>294.35000000000002</v>
      </c>
      <c r="F656" s="119">
        <v>298.39999999999998</v>
      </c>
      <c r="G656" s="119">
        <v>299</v>
      </c>
      <c r="H656" s="119">
        <v>299.10000000000002</v>
      </c>
      <c r="I656" s="119">
        <v>60086</v>
      </c>
      <c r="J656" s="119">
        <v>17914419.300000001</v>
      </c>
      <c r="K656" s="121">
        <v>43125</v>
      </c>
      <c r="L656" s="119">
        <v>1191</v>
      </c>
      <c r="M656" s="119" t="s">
        <v>1228</v>
      </c>
    </row>
    <row r="657" spans="1:13">
      <c r="A657" s="119" t="s">
        <v>2985</v>
      </c>
      <c r="B657" s="119" t="s">
        <v>397</v>
      </c>
      <c r="C657" s="119">
        <v>1764</v>
      </c>
      <c r="D657" s="119">
        <v>1772.9</v>
      </c>
      <c r="E657" s="119">
        <v>1723</v>
      </c>
      <c r="F657" s="119">
        <v>1755.15</v>
      </c>
      <c r="G657" s="119">
        <v>1751.05</v>
      </c>
      <c r="H657" s="119">
        <v>1733.95</v>
      </c>
      <c r="I657" s="119">
        <v>3929</v>
      </c>
      <c r="J657" s="119">
        <v>6914938.7000000002</v>
      </c>
      <c r="K657" s="121">
        <v>43125</v>
      </c>
      <c r="L657" s="119">
        <v>300</v>
      </c>
      <c r="M657" s="119" t="s">
        <v>2986</v>
      </c>
    </row>
    <row r="658" spans="1:13">
      <c r="A658" s="119" t="s">
        <v>1229</v>
      </c>
      <c r="B658" s="119" t="s">
        <v>397</v>
      </c>
      <c r="C658" s="119">
        <v>17.149999999999999</v>
      </c>
      <c r="D658" s="119">
        <v>17.45</v>
      </c>
      <c r="E658" s="119">
        <v>16.45</v>
      </c>
      <c r="F658" s="119">
        <v>16.600000000000001</v>
      </c>
      <c r="G658" s="119">
        <v>16.7</v>
      </c>
      <c r="H658" s="119">
        <v>17.25</v>
      </c>
      <c r="I658" s="119">
        <v>306886</v>
      </c>
      <c r="J658" s="119">
        <v>5177627.3499999996</v>
      </c>
      <c r="K658" s="121">
        <v>43125</v>
      </c>
      <c r="L658" s="119">
        <v>865</v>
      </c>
      <c r="M658" s="119" t="s">
        <v>1230</v>
      </c>
    </row>
    <row r="659" spans="1:13">
      <c r="A659" s="119" t="s">
        <v>1231</v>
      </c>
      <c r="B659" s="119" t="s">
        <v>397</v>
      </c>
      <c r="C659" s="119">
        <v>317.5</v>
      </c>
      <c r="D659" s="119">
        <v>317.95</v>
      </c>
      <c r="E659" s="119">
        <v>308</v>
      </c>
      <c r="F659" s="119">
        <v>315.75</v>
      </c>
      <c r="G659" s="119">
        <v>317</v>
      </c>
      <c r="H659" s="119">
        <v>317.3</v>
      </c>
      <c r="I659" s="119">
        <v>68013</v>
      </c>
      <c r="J659" s="119">
        <v>21341416.300000001</v>
      </c>
      <c r="K659" s="121">
        <v>43125</v>
      </c>
      <c r="L659" s="119">
        <v>3020</v>
      </c>
      <c r="M659" s="119" t="s">
        <v>2379</v>
      </c>
    </row>
    <row r="660" spans="1:13">
      <c r="A660" s="119" t="s">
        <v>1232</v>
      </c>
      <c r="B660" s="119" t="s">
        <v>397</v>
      </c>
      <c r="C660" s="119">
        <v>79.8</v>
      </c>
      <c r="D660" s="119">
        <v>80.3</v>
      </c>
      <c r="E660" s="119">
        <v>77.5</v>
      </c>
      <c r="F660" s="119">
        <v>77.95</v>
      </c>
      <c r="G660" s="119">
        <v>77.95</v>
      </c>
      <c r="H660" s="119">
        <v>79.2</v>
      </c>
      <c r="I660" s="119">
        <v>113448</v>
      </c>
      <c r="J660" s="119">
        <v>8934030.4000000004</v>
      </c>
      <c r="K660" s="121">
        <v>43125</v>
      </c>
      <c r="L660" s="119">
        <v>1028</v>
      </c>
      <c r="M660" s="119" t="s">
        <v>1233</v>
      </c>
    </row>
    <row r="661" spans="1:13">
      <c r="A661" s="119" t="s">
        <v>1234</v>
      </c>
      <c r="B661" s="119" t="s">
        <v>397</v>
      </c>
      <c r="C661" s="119">
        <v>145.05000000000001</v>
      </c>
      <c r="D661" s="119">
        <v>149.69999999999999</v>
      </c>
      <c r="E661" s="119">
        <v>144.1</v>
      </c>
      <c r="F661" s="119">
        <v>146.4</v>
      </c>
      <c r="G661" s="119">
        <v>147</v>
      </c>
      <c r="H661" s="119">
        <v>144.55000000000001</v>
      </c>
      <c r="I661" s="119">
        <v>180516</v>
      </c>
      <c r="J661" s="119">
        <v>26592636.199999999</v>
      </c>
      <c r="K661" s="121">
        <v>43125</v>
      </c>
      <c r="L661" s="119">
        <v>2115</v>
      </c>
      <c r="M661" s="119" t="s">
        <v>1235</v>
      </c>
    </row>
    <row r="662" spans="1:13">
      <c r="A662" s="119" t="s">
        <v>1236</v>
      </c>
      <c r="B662" s="119" t="s">
        <v>397</v>
      </c>
      <c r="C662" s="119">
        <v>374.95</v>
      </c>
      <c r="D662" s="119">
        <v>378</v>
      </c>
      <c r="E662" s="119">
        <v>366.15</v>
      </c>
      <c r="F662" s="119">
        <v>372.95</v>
      </c>
      <c r="G662" s="119">
        <v>371</v>
      </c>
      <c r="H662" s="119">
        <v>369.6</v>
      </c>
      <c r="I662" s="119">
        <v>243490</v>
      </c>
      <c r="J662" s="119">
        <v>90580798.400000006</v>
      </c>
      <c r="K662" s="121">
        <v>43125</v>
      </c>
      <c r="L662" s="119">
        <v>5297</v>
      </c>
      <c r="M662" s="119" t="s">
        <v>1237</v>
      </c>
    </row>
    <row r="663" spans="1:13">
      <c r="A663" s="119" t="s">
        <v>1238</v>
      </c>
      <c r="B663" s="119" t="s">
        <v>397</v>
      </c>
      <c r="C663" s="119">
        <v>77</v>
      </c>
      <c r="D663" s="119">
        <v>78.45</v>
      </c>
      <c r="E663" s="119">
        <v>76.150000000000006</v>
      </c>
      <c r="F663" s="119">
        <v>77.150000000000006</v>
      </c>
      <c r="G663" s="119">
        <v>77.3</v>
      </c>
      <c r="H663" s="119">
        <v>76.849999999999994</v>
      </c>
      <c r="I663" s="119">
        <v>450878</v>
      </c>
      <c r="J663" s="119">
        <v>34896231</v>
      </c>
      <c r="K663" s="121">
        <v>43125</v>
      </c>
      <c r="L663" s="119">
        <v>4778</v>
      </c>
      <c r="M663" s="119" t="s">
        <v>1239</v>
      </c>
    </row>
    <row r="664" spans="1:13">
      <c r="A664" s="119" t="s">
        <v>107</v>
      </c>
      <c r="B664" s="119" t="s">
        <v>397</v>
      </c>
      <c r="C664" s="119">
        <v>1076</v>
      </c>
      <c r="D664" s="119">
        <v>1098</v>
      </c>
      <c r="E664" s="119">
        <v>1050.0999999999999</v>
      </c>
      <c r="F664" s="119">
        <v>1092.3499999999999</v>
      </c>
      <c r="G664" s="119">
        <v>1092.4000000000001</v>
      </c>
      <c r="H664" s="119">
        <v>1080.0999999999999</v>
      </c>
      <c r="I664" s="119">
        <v>4061319</v>
      </c>
      <c r="J664" s="119">
        <v>4425686560.8999996</v>
      </c>
      <c r="K664" s="121">
        <v>43125</v>
      </c>
      <c r="L664" s="119">
        <v>61984</v>
      </c>
      <c r="M664" s="119" t="s">
        <v>1240</v>
      </c>
    </row>
    <row r="665" spans="1:13">
      <c r="A665" s="119" t="s">
        <v>1241</v>
      </c>
      <c r="B665" s="119" t="s">
        <v>397</v>
      </c>
      <c r="C665" s="119">
        <v>278.32</v>
      </c>
      <c r="D665" s="119">
        <v>279.5</v>
      </c>
      <c r="E665" s="119">
        <v>276.27</v>
      </c>
      <c r="F665" s="119">
        <v>278.08999999999997</v>
      </c>
      <c r="G665" s="119">
        <v>278.33</v>
      </c>
      <c r="H665" s="119">
        <v>277.91000000000003</v>
      </c>
      <c r="I665" s="119">
        <v>15104</v>
      </c>
      <c r="J665" s="119">
        <v>4204642.5199999996</v>
      </c>
      <c r="K665" s="121">
        <v>43125</v>
      </c>
      <c r="L665" s="119">
        <v>82</v>
      </c>
      <c r="M665" s="119" t="s">
        <v>1242</v>
      </c>
    </row>
    <row r="666" spans="1:13">
      <c r="A666" s="119" t="s">
        <v>2811</v>
      </c>
      <c r="B666" s="119" t="s">
        <v>397</v>
      </c>
      <c r="C666" s="119">
        <v>267.5</v>
      </c>
      <c r="D666" s="119">
        <v>269</v>
      </c>
      <c r="E666" s="119">
        <v>266.5</v>
      </c>
      <c r="F666" s="119">
        <v>268.14999999999998</v>
      </c>
      <c r="G666" s="119">
        <v>268.5</v>
      </c>
      <c r="H666" s="119">
        <v>266</v>
      </c>
      <c r="I666" s="119">
        <v>38227</v>
      </c>
      <c r="J666" s="119">
        <v>10246750.800000001</v>
      </c>
      <c r="K666" s="121">
        <v>43125</v>
      </c>
      <c r="L666" s="119">
        <v>320</v>
      </c>
      <c r="M666" s="119" t="s">
        <v>2812</v>
      </c>
    </row>
    <row r="667" spans="1:13">
      <c r="A667" s="119" t="s">
        <v>1243</v>
      </c>
      <c r="B667" s="119" t="s">
        <v>397</v>
      </c>
      <c r="C667" s="119">
        <v>112.6</v>
      </c>
      <c r="D667" s="119">
        <v>113</v>
      </c>
      <c r="E667" s="119">
        <v>111</v>
      </c>
      <c r="F667" s="119">
        <v>111.53</v>
      </c>
      <c r="G667" s="119">
        <v>111.55</v>
      </c>
      <c r="H667" s="119">
        <v>111.98</v>
      </c>
      <c r="I667" s="119">
        <v>27133</v>
      </c>
      <c r="J667" s="119">
        <v>3023174.56</v>
      </c>
      <c r="K667" s="121">
        <v>43125</v>
      </c>
      <c r="L667" s="119">
        <v>121</v>
      </c>
      <c r="M667" s="119" t="s">
        <v>2604</v>
      </c>
    </row>
    <row r="668" spans="1:13">
      <c r="A668" s="119" t="s">
        <v>3058</v>
      </c>
      <c r="B668" s="119" t="s">
        <v>397</v>
      </c>
      <c r="C668" s="119">
        <v>53</v>
      </c>
      <c r="D668" s="119">
        <v>53</v>
      </c>
      <c r="E668" s="119">
        <v>50.9</v>
      </c>
      <c r="F668" s="119">
        <v>52.15</v>
      </c>
      <c r="G668" s="119">
        <v>51.8</v>
      </c>
      <c r="H668" s="119">
        <v>52.65</v>
      </c>
      <c r="I668" s="119">
        <v>2221</v>
      </c>
      <c r="J668" s="119">
        <v>115632.5</v>
      </c>
      <c r="K668" s="121">
        <v>43125</v>
      </c>
      <c r="L668" s="119">
        <v>29</v>
      </c>
      <c r="M668" s="119" t="s">
        <v>3059</v>
      </c>
    </row>
    <row r="669" spans="1:13">
      <c r="A669" s="119" t="s">
        <v>1244</v>
      </c>
      <c r="B669" s="119" t="s">
        <v>397</v>
      </c>
      <c r="C669" s="119">
        <v>406.4</v>
      </c>
      <c r="D669" s="119">
        <v>406.4</v>
      </c>
      <c r="E669" s="119">
        <v>374.3</v>
      </c>
      <c r="F669" s="119">
        <v>377.22</v>
      </c>
      <c r="G669" s="119">
        <v>384.99</v>
      </c>
      <c r="H669" s="119">
        <v>393.78</v>
      </c>
      <c r="I669" s="119">
        <v>6036</v>
      </c>
      <c r="J669" s="119">
        <v>2324712.92</v>
      </c>
      <c r="K669" s="121">
        <v>43125</v>
      </c>
      <c r="L669" s="119">
        <v>220</v>
      </c>
      <c r="M669" s="119" t="s">
        <v>1245</v>
      </c>
    </row>
    <row r="670" spans="1:13">
      <c r="A670" s="119" t="s">
        <v>1246</v>
      </c>
      <c r="B670" s="119" t="s">
        <v>397</v>
      </c>
      <c r="C670" s="119">
        <v>16.899999999999999</v>
      </c>
      <c r="D670" s="119">
        <v>16.899999999999999</v>
      </c>
      <c r="E670" s="119">
        <v>16.100000000000001</v>
      </c>
      <c r="F670" s="119">
        <v>16.25</v>
      </c>
      <c r="G670" s="119">
        <v>16.100000000000001</v>
      </c>
      <c r="H670" s="119">
        <v>16.25</v>
      </c>
      <c r="I670" s="119">
        <v>73606</v>
      </c>
      <c r="J670" s="119">
        <v>1210753</v>
      </c>
      <c r="K670" s="121">
        <v>43125</v>
      </c>
      <c r="L670" s="119">
        <v>272</v>
      </c>
      <c r="M670" s="119" t="s">
        <v>1247</v>
      </c>
    </row>
    <row r="671" spans="1:13">
      <c r="A671" s="119" t="s">
        <v>1248</v>
      </c>
      <c r="B671" s="119" t="s">
        <v>397</v>
      </c>
      <c r="C671" s="119">
        <v>27.7</v>
      </c>
      <c r="D671" s="119">
        <v>28.15</v>
      </c>
      <c r="E671" s="119">
        <v>27.3</v>
      </c>
      <c r="F671" s="119">
        <v>27.85</v>
      </c>
      <c r="G671" s="119">
        <v>27.8</v>
      </c>
      <c r="H671" s="119">
        <v>27.8</v>
      </c>
      <c r="I671" s="119">
        <v>33964</v>
      </c>
      <c r="J671" s="119">
        <v>932985.1</v>
      </c>
      <c r="K671" s="121">
        <v>43125</v>
      </c>
      <c r="L671" s="119">
        <v>122</v>
      </c>
      <c r="M671" s="119" t="s">
        <v>1249</v>
      </c>
    </row>
    <row r="672" spans="1:13">
      <c r="A672" s="119" t="s">
        <v>1250</v>
      </c>
      <c r="B672" s="119" t="s">
        <v>397</v>
      </c>
      <c r="C672" s="119">
        <v>209.05</v>
      </c>
      <c r="D672" s="119">
        <v>213.3</v>
      </c>
      <c r="E672" s="119">
        <v>206</v>
      </c>
      <c r="F672" s="119">
        <v>207.1</v>
      </c>
      <c r="G672" s="119">
        <v>206</v>
      </c>
      <c r="H672" s="119">
        <v>210.5</v>
      </c>
      <c r="I672" s="119">
        <v>7735</v>
      </c>
      <c r="J672" s="119">
        <v>1608777.65</v>
      </c>
      <c r="K672" s="121">
        <v>43125</v>
      </c>
      <c r="L672" s="119">
        <v>430</v>
      </c>
      <c r="M672" s="119" t="s">
        <v>1251</v>
      </c>
    </row>
    <row r="673" spans="1:13">
      <c r="A673" s="119" t="s">
        <v>203</v>
      </c>
      <c r="B673" s="119" t="s">
        <v>397</v>
      </c>
      <c r="C673" s="119">
        <v>208.3</v>
      </c>
      <c r="D673" s="119">
        <v>214.65</v>
      </c>
      <c r="E673" s="119">
        <v>205.7</v>
      </c>
      <c r="F673" s="119">
        <v>211.45</v>
      </c>
      <c r="G673" s="119">
        <v>213.1</v>
      </c>
      <c r="H673" s="119">
        <v>210.25</v>
      </c>
      <c r="I673" s="119">
        <v>4097673</v>
      </c>
      <c r="J673" s="119">
        <v>864517536.60000002</v>
      </c>
      <c r="K673" s="121">
        <v>43125</v>
      </c>
      <c r="L673" s="119">
        <v>28575</v>
      </c>
      <c r="M673" s="119" t="s">
        <v>1252</v>
      </c>
    </row>
    <row r="674" spans="1:13">
      <c r="A674" s="119" t="s">
        <v>1253</v>
      </c>
      <c r="B674" s="119" t="s">
        <v>397</v>
      </c>
      <c r="C674" s="119">
        <v>795.3</v>
      </c>
      <c r="D674" s="119">
        <v>803.2</v>
      </c>
      <c r="E674" s="119">
        <v>786</v>
      </c>
      <c r="F674" s="119">
        <v>795.95</v>
      </c>
      <c r="G674" s="119">
        <v>791.4</v>
      </c>
      <c r="H674" s="119">
        <v>805.5</v>
      </c>
      <c r="I674" s="119">
        <v>8246</v>
      </c>
      <c r="J674" s="119">
        <v>6560050</v>
      </c>
      <c r="K674" s="121">
        <v>43125</v>
      </c>
      <c r="L674" s="119">
        <v>582</v>
      </c>
      <c r="M674" s="119" t="s">
        <v>2337</v>
      </c>
    </row>
    <row r="675" spans="1:13">
      <c r="A675" s="119" t="s">
        <v>1254</v>
      </c>
      <c r="B675" s="119" t="s">
        <v>397</v>
      </c>
      <c r="C675" s="119">
        <v>621</v>
      </c>
      <c r="D675" s="119">
        <v>621.04999999999995</v>
      </c>
      <c r="E675" s="119">
        <v>608.6</v>
      </c>
      <c r="F675" s="119">
        <v>619.1</v>
      </c>
      <c r="G675" s="119">
        <v>619.9</v>
      </c>
      <c r="H675" s="119">
        <v>620.75</v>
      </c>
      <c r="I675" s="119">
        <v>88808</v>
      </c>
      <c r="J675" s="119">
        <v>54805968.5</v>
      </c>
      <c r="K675" s="121">
        <v>43125</v>
      </c>
      <c r="L675" s="119">
        <v>2737</v>
      </c>
      <c r="M675" s="119" t="s">
        <v>1255</v>
      </c>
    </row>
    <row r="676" spans="1:13">
      <c r="A676" s="119" t="s">
        <v>2531</v>
      </c>
      <c r="B676" s="119" t="s">
        <v>397</v>
      </c>
      <c r="C676" s="119">
        <v>123.7</v>
      </c>
      <c r="D676" s="119">
        <v>125</v>
      </c>
      <c r="E676" s="119">
        <v>122</v>
      </c>
      <c r="F676" s="119">
        <v>122.65</v>
      </c>
      <c r="G676" s="119">
        <v>122.5</v>
      </c>
      <c r="H676" s="119">
        <v>123.7</v>
      </c>
      <c r="I676" s="119">
        <v>202115</v>
      </c>
      <c r="J676" s="119">
        <v>24878725.850000001</v>
      </c>
      <c r="K676" s="121">
        <v>43125</v>
      </c>
      <c r="L676" s="119">
        <v>2231</v>
      </c>
      <c r="M676" s="119" t="s">
        <v>2532</v>
      </c>
    </row>
    <row r="677" spans="1:13">
      <c r="A677" s="119" t="s">
        <v>1256</v>
      </c>
      <c r="B677" s="119" t="s">
        <v>397</v>
      </c>
      <c r="C677" s="119">
        <v>874</v>
      </c>
      <c r="D677" s="119">
        <v>897.35</v>
      </c>
      <c r="E677" s="119">
        <v>866.5</v>
      </c>
      <c r="F677" s="119">
        <v>872.1</v>
      </c>
      <c r="G677" s="119">
        <v>873.15</v>
      </c>
      <c r="H677" s="119">
        <v>874.35</v>
      </c>
      <c r="I677" s="119">
        <v>7345</v>
      </c>
      <c r="J677" s="119">
        <v>6476521.9500000002</v>
      </c>
      <c r="K677" s="121">
        <v>43125</v>
      </c>
      <c r="L677" s="119">
        <v>538</v>
      </c>
      <c r="M677" s="119" t="s">
        <v>1257</v>
      </c>
    </row>
    <row r="678" spans="1:13">
      <c r="A678" s="119" t="s">
        <v>229</v>
      </c>
      <c r="B678" s="119" t="s">
        <v>397</v>
      </c>
      <c r="C678" s="119">
        <v>518</v>
      </c>
      <c r="D678" s="119">
        <v>526</v>
      </c>
      <c r="E678" s="119">
        <v>507.85</v>
      </c>
      <c r="F678" s="119">
        <v>511.5</v>
      </c>
      <c r="G678" s="119">
        <v>515.25</v>
      </c>
      <c r="H678" s="119">
        <v>514.65</v>
      </c>
      <c r="I678" s="119">
        <v>591590</v>
      </c>
      <c r="J678" s="119">
        <v>305414097.94999999</v>
      </c>
      <c r="K678" s="121">
        <v>43125</v>
      </c>
      <c r="L678" s="119">
        <v>11340</v>
      </c>
      <c r="M678" s="119" t="s">
        <v>1258</v>
      </c>
    </row>
    <row r="679" spans="1:13">
      <c r="A679" s="119" t="s">
        <v>1259</v>
      </c>
      <c r="B679" s="119" t="s">
        <v>397</v>
      </c>
      <c r="C679" s="119">
        <v>370</v>
      </c>
      <c r="D679" s="119">
        <v>373.85</v>
      </c>
      <c r="E679" s="119">
        <v>365.1</v>
      </c>
      <c r="F679" s="119">
        <v>366.75</v>
      </c>
      <c r="G679" s="119">
        <v>366.7</v>
      </c>
      <c r="H679" s="119">
        <v>367.2</v>
      </c>
      <c r="I679" s="119">
        <v>62788</v>
      </c>
      <c r="J679" s="119">
        <v>23065429.300000001</v>
      </c>
      <c r="K679" s="121">
        <v>43125</v>
      </c>
      <c r="L679" s="119">
        <v>1768</v>
      </c>
      <c r="M679" s="119" t="s">
        <v>1260</v>
      </c>
    </row>
    <row r="680" spans="1:13">
      <c r="A680" s="119" t="s">
        <v>1261</v>
      </c>
      <c r="B680" s="119" t="s">
        <v>397</v>
      </c>
      <c r="C680" s="119">
        <v>183.65</v>
      </c>
      <c r="D680" s="119">
        <v>189</v>
      </c>
      <c r="E680" s="119">
        <v>183.6</v>
      </c>
      <c r="F680" s="119">
        <v>185.3</v>
      </c>
      <c r="G680" s="119">
        <v>184.25</v>
      </c>
      <c r="H680" s="119">
        <v>186.9</v>
      </c>
      <c r="I680" s="119">
        <v>4355</v>
      </c>
      <c r="J680" s="119">
        <v>806395.6</v>
      </c>
      <c r="K680" s="121">
        <v>43125</v>
      </c>
      <c r="L680" s="119">
        <v>159</v>
      </c>
      <c r="M680" s="119" t="s">
        <v>2244</v>
      </c>
    </row>
    <row r="681" spans="1:13">
      <c r="A681" s="119" t="s">
        <v>108</v>
      </c>
      <c r="B681" s="119" t="s">
        <v>397</v>
      </c>
      <c r="C681" s="119">
        <v>156.85</v>
      </c>
      <c r="D681" s="119">
        <v>156.9</v>
      </c>
      <c r="E681" s="119">
        <v>153.05000000000001</v>
      </c>
      <c r="F681" s="119">
        <v>153.5</v>
      </c>
      <c r="G681" s="119">
        <v>153.5</v>
      </c>
      <c r="H681" s="119">
        <v>156.30000000000001</v>
      </c>
      <c r="I681" s="119">
        <v>2305456</v>
      </c>
      <c r="J681" s="119">
        <v>356750140.69999999</v>
      </c>
      <c r="K681" s="121">
        <v>43125</v>
      </c>
      <c r="L681" s="119">
        <v>12704</v>
      </c>
      <c r="M681" s="119" t="s">
        <v>1262</v>
      </c>
    </row>
    <row r="682" spans="1:13">
      <c r="A682" s="119" t="s">
        <v>1263</v>
      </c>
      <c r="B682" s="119" t="s">
        <v>397</v>
      </c>
      <c r="C682" s="119">
        <v>103.35</v>
      </c>
      <c r="D682" s="119">
        <v>104</v>
      </c>
      <c r="E682" s="119">
        <v>101.3</v>
      </c>
      <c r="F682" s="119">
        <v>101.6</v>
      </c>
      <c r="G682" s="119">
        <v>101.6</v>
      </c>
      <c r="H682" s="119">
        <v>102.55</v>
      </c>
      <c r="I682" s="119">
        <v>621080</v>
      </c>
      <c r="J682" s="119">
        <v>63537281.200000003</v>
      </c>
      <c r="K682" s="121">
        <v>43125</v>
      </c>
      <c r="L682" s="119">
        <v>3864</v>
      </c>
      <c r="M682" s="119" t="s">
        <v>1264</v>
      </c>
    </row>
    <row r="683" spans="1:13">
      <c r="A683" s="119" t="s">
        <v>109</v>
      </c>
      <c r="B683" s="119" t="s">
        <v>397</v>
      </c>
      <c r="C683" s="119">
        <v>180.1</v>
      </c>
      <c r="D683" s="119">
        <v>181.9</v>
      </c>
      <c r="E683" s="119">
        <v>175.1</v>
      </c>
      <c r="F683" s="119">
        <v>176.65</v>
      </c>
      <c r="G683" s="119">
        <v>177.25</v>
      </c>
      <c r="H683" s="119">
        <v>179</v>
      </c>
      <c r="I683" s="119">
        <v>13723122</v>
      </c>
      <c r="J683" s="119">
        <v>2445983488.4499998</v>
      </c>
      <c r="K683" s="121">
        <v>43125</v>
      </c>
      <c r="L683" s="119">
        <v>48891</v>
      </c>
      <c r="M683" s="119" t="s">
        <v>1265</v>
      </c>
    </row>
    <row r="684" spans="1:13">
      <c r="A684" s="119" t="s">
        <v>2331</v>
      </c>
      <c r="B684" s="119" t="s">
        <v>397</v>
      </c>
      <c r="C684" s="119">
        <v>50.2</v>
      </c>
      <c r="D684" s="119">
        <v>52.6</v>
      </c>
      <c r="E684" s="119">
        <v>48.5</v>
      </c>
      <c r="F684" s="119">
        <v>49.1</v>
      </c>
      <c r="G684" s="119">
        <v>49</v>
      </c>
      <c r="H684" s="119">
        <v>51.25</v>
      </c>
      <c r="I684" s="119">
        <v>15144</v>
      </c>
      <c r="J684" s="119">
        <v>749150.45</v>
      </c>
      <c r="K684" s="121">
        <v>43125</v>
      </c>
      <c r="L684" s="119">
        <v>312</v>
      </c>
      <c r="M684" s="119" t="s">
        <v>2332</v>
      </c>
    </row>
    <row r="685" spans="1:13">
      <c r="A685" s="119" t="s">
        <v>1266</v>
      </c>
      <c r="B685" s="119" t="s">
        <v>397</v>
      </c>
      <c r="C685" s="119">
        <v>135.5</v>
      </c>
      <c r="D685" s="119">
        <v>137.30000000000001</v>
      </c>
      <c r="E685" s="119">
        <v>134.5</v>
      </c>
      <c r="F685" s="119">
        <v>136.05000000000001</v>
      </c>
      <c r="G685" s="119">
        <v>136.30000000000001</v>
      </c>
      <c r="H685" s="119">
        <v>135.5</v>
      </c>
      <c r="I685" s="119">
        <v>370057</v>
      </c>
      <c r="J685" s="119">
        <v>50191353.5</v>
      </c>
      <c r="K685" s="121">
        <v>43125</v>
      </c>
      <c r="L685" s="119">
        <v>3524</v>
      </c>
      <c r="M685" s="119" t="s">
        <v>1267</v>
      </c>
    </row>
    <row r="686" spans="1:13">
      <c r="A686" s="119" t="s">
        <v>1268</v>
      </c>
      <c r="B686" s="119" t="s">
        <v>397</v>
      </c>
      <c r="C686" s="119">
        <v>903</v>
      </c>
      <c r="D686" s="119">
        <v>915</v>
      </c>
      <c r="E686" s="119">
        <v>895</v>
      </c>
      <c r="F686" s="119">
        <v>898.9</v>
      </c>
      <c r="G686" s="119">
        <v>895.1</v>
      </c>
      <c r="H686" s="119">
        <v>909.4</v>
      </c>
      <c r="I686" s="119">
        <v>295117</v>
      </c>
      <c r="J686" s="119">
        <v>265964765.59999999</v>
      </c>
      <c r="K686" s="121">
        <v>43125</v>
      </c>
      <c r="L686" s="119">
        <v>5936</v>
      </c>
      <c r="M686" s="119" t="s">
        <v>1269</v>
      </c>
    </row>
    <row r="687" spans="1:13">
      <c r="A687" s="119" t="s">
        <v>1270</v>
      </c>
      <c r="B687" s="119" t="s">
        <v>397</v>
      </c>
      <c r="C687" s="119">
        <v>70</v>
      </c>
      <c r="D687" s="119">
        <v>71.3</v>
      </c>
      <c r="E687" s="119">
        <v>68.2</v>
      </c>
      <c r="F687" s="119">
        <v>69.2</v>
      </c>
      <c r="G687" s="119">
        <v>69</v>
      </c>
      <c r="H687" s="119">
        <v>70.25</v>
      </c>
      <c r="I687" s="119">
        <v>13889</v>
      </c>
      <c r="J687" s="119">
        <v>962147.75</v>
      </c>
      <c r="K687" s="121">
        <v>43125</v>
      </c>
      <c r="L687" s="119">
        <v>178</v>
      </c>
      <c r="M687" s="119" t="s">
        <v>1271</v>
      </c>
    </row>
    <row r="688" spans="1:13">
      <c r="A688" s="119" t="s">
        <v>1272</v>
      </c>
      <c r="B688" s="119" t="s">
        <v>397</v>
      </c>
      <c r="C688" s="119">
        <v>644</v>
      </c>
      <c r="D688" s="119">
        <v>657.5</v>
      </c>
      <c r="E688" s="119">
        <v>615</v>
      </c>
      <c r="F688" s="119">
        <v>626.5</v>
      </c>
      <c r="G688" s="119">
        <v>621.1</v>
      </c>
      <c r="H688" s="119">
        <v>641.70000000000005</v>
      </c>
      <c r="I688" s="119">
        <v>39146</v>
      </c>
      <c r="J688" s="119">
        <v>24867822.649999999</v>
      </c>
      <c r="K688" s="121">
        <v>43125</v>
      </c>
      <c r="L688" s="119">
        <v>2393</v>
      </c>
      <c r="M688" s="119" t="s">
        <v>1273</v>
      </c>
    </row>
    <row r="689" spans="1:13">
      <c r="A689" s="119" t="s">
        <v>2382</v>
      </c>
      <c r="B689" s="119" t="s">
        <v>397</v>
      </c>
      <c r="C689" s="119">
        <v>547.1</v>
      </c>
      <c r="D689" s="119">
        <v>556.4</v>
      </c>
      <c r="E689" s="119">
        <v>539.04999999999995</v>
      </c>
      <c r="F689" s="119">
        <v>545.1</v>
      </c>
      <c r="G689" s="119">
        <v>544</v>
      </c>
      <c r="H689" s="119">
        <v>553.45000000000005</v>
      </c>
      <c r="I689" s="119">
        <v>33396</v>
      </c>
      <c r="J689" s="119">
        <v>18282184.050000001</v>
      </c>
      <c r="K689" s="121">
        <v>43125</v>
      </c>
      <c r="L689" s="119">
        <v>1294</v>
      </c>
      <c r="M689" s="119" t="s">
        <v>2383</v>
      </c>
    </row>
    <row r="690" spans="1:13">
      <c r="A690" s="119" t="s">
        <v>1274</v>
      </c>
      <c r="B690" s="119" t="s">
        <v>397</v>
      </c>
      <c r="C690" s="119">
        <v>6215</v>
      </c>
      <c r="D690" s="119">
        <v>6230</v>
      </c>
      <c r="E690" s="119">
        <v>6161</v>
      </c>
      <c r="F690" s="119">
        <v>6205.05</v>
      </c>
      <c r="G690" s="119">
        <v>6199.95</v>
      </c>
      <c r="H690" s="119">
        <v>6205.15</v>
      </c>
      <c r="I690" s="119">
        <v>2252</v>
      </c>
      <c r="J690" s="119">
        <v>13983326.75</v>
      </c>
      <c r="K690" s="121">
        <v>43125</v>
      </c>
      <c r="L690" s="119">
        <v>459</v>
      </c>
      <c r="M690" s="119" t="s">
        <v>1275</v>
      </c>
    </row>
    <row r="691" spans="1:13">
      <c r="A691" s="119" t="s">
        <v>2570</v>
      </c>
      <c r="B691" s="119" t="s">
        <v>397</v>
      </c>
      <c r="C691" s="119">
        <v>287</v>
      </c>
      <c r="D691" s="119">
        <v>290</v>
      </c>
      <c r="E691" s="119">
        <v>281</v>
      </c>
      <c r="F691" s="119">
        <v>281.55</v>
      </c>
      <c r="G691" s="119">
        <v>281.39999999999998</v>
      </c>
      <c r="H691" s="119">
        <v>286.39999999999998</v>
      </c>
      <c r="I691" s="119">
        <v>121405</v>
      </c>
      <c r="J691" s="119">
        <v>34475715.649999999</v>
      </c>
      <c r="K691" s="121">
        <v>43125</v>
      </c>
      <c r="L691" s="119">
        <v>1795</v>
      </c>
      <c r="M691" s="119" t="s">
        <v>1287</v>
      </c>
    </row>
    <row r="692" spans="1:13">
      <c r="A692" s="119" t="s">
        <v>1276</v>
      </c>
      <c r="B692" s="119" t="s">
        <v>397</v>
      </c>
      <c r="C692" s="119">
        <v>1005</v>
      </c>
      <c r="D692" s="119">
        <v>1026.95</v>
      </c>
      <c r="E692" s="119">
        <v>959.7</v>
      </c>
      <c r="F692" s="119">
        <v>975.85</v>
      </c>
      <c r="G692" s="119">
        <v>976</v>
      </c>
      <c r="H692" s="119">
        <v>1017.1</v>
      </c>
      <c r="I692" s="119">
        <v>6010</v>
      </c>
      <c r="J692" s="119">
        <v>5960802.2999999998</v>
      </c>
      <c r="K692" s="121">
        <v>43125</v>
      </c>
      <c r="L692" s="119">
        <v>602</v>
      </c>
      <c r="M692" s="119" t="s">
        <v>1277</v>
      </c>
    </row>
    <row r="693" spans="1:13">
      <c r="A693" s="119" t="s">
        <v>2912</v>
      </c>
      <c r="B693" s="119" t="s">
        <v>397</v>
      </c>
      <c r="C693" s="119">
        <v>265</v>
      </c>
      <c r="D693" s="119">
        <v>265</v>
      </c>
      <c r="E693" s="119">
        <v>252.6</v>
      </c>
      <c r="F693" s="119">
        <v>254</v>
      </c>
      <c r="G693" s="119">
        <v>252.6</v>
      </c>
      <c r="H693" s="119">
        <v>251.05</v>
      </c>
      <c r="I693" s="119">
        <v>54378</v>
      </c>
      <c r="J693" s="119">
        <v>14002894.75</v>
      </c>
      <c r="K693" s="121">
        <v>43125</v>
      </c>
      <c r="L693" s="119">
        <v>1568</v>
      </c>
      <c r="M693" s="119" t="s">
        <v>2913</v>
      </c>
    </row>
    <row r="694" spans="1:13">
      <c r="A694" s="119" t="s">
        <v>110</v>
      </c>
      <c r="B694" s="119" t="s">
        <v>397</v>
      </c>
      <c r="C694" s="119">
        <v>571.5</v>
      </c>
      <c r="D694" s="119">
        <v>572.20000000000005</v>
      </c>
      <c r="E694" s="119">
        <v>554</v>
      </c>
      <c r="F694" s="119">
        <v>555.85</v>
      </c>
      <c r="G694" s="119">
        <v>558.79999999999995</v>
      </c>
      <c r="H694" s="119">
        <v>570.04999999999995</v>
      </c>
      <c r="I694" s="119">
        <v>1414268</v>
      </c>
      <c r="J694" s="119">
        <v>794985222.35000002</v>
      </c>
      <c r="K694" s="121">
        <v>43125</v>
      </c>
      <c r="L694" s="119">
        <v>27416</v>
      </c>
      <c r="M694" s="119" t="s">
        <v>1278</v>
      </c>
    </row>
    <row r="695" spans="1:13">
      <c r="A695" s="119" t="s">
        <v>3178</v>
      </c>
      <c r="B695" s="119" t="s">
        <v>397</v>
      </c>
      <c r="C695" s="119">
        <v>16</v>
      </c>
      <c r="D695" s="119">
        <v>16.399999999999999</v>
      </c>
      <c r="E695" s="119">
        <v>16</v>
      </c>
      <c r="F695" s="119">
        <v>16.399999999999999</v>
      </c>
      <c r="G695" s="119">
        <v>16.399999999999999</v>
      </c>
      <c r="H695" s="119">
        <v>16</v>
      </c>
      <c r="I695" s="119">
        <v>1007</v>
      </c>
      <c r="J695" s="119">
        <v>16460.400000000001</v>
      </c>
      <c r="K695" s="121">
        <v>43125</v>
      </c>
      <c r="L695" s="119">
        <v>8</v>
      </c>
      <c r="M695" s="119" t="s">
        <v>3179</v>
      </c>
    </row>
    <row r="696" spans="1:13">
      <c r="A696" s="119" t="s">
        <v>2595</v>
      </c>
      <c r="B696" s="119" t="s">
        <v>397</v>
      </c>
      <c r="C696" s="119">
        <v>115.4</v>
      </c>
      <c r="D696" s="119">
        <v>119</v>
      </c>
      <c r="E696" s="119">
        <v>108.15</v>
      </c>
      <c r="F696" s="119">
        <v>112.16</v>
      </c>
      <c r="G696" s="119">
        <v>113.75</v>
      </c>
      <c r="H696" s="119">
        <v>114.4</v>
      </c>
      <c r="I696" s="119">
        <v>353</v>
      </c>
      <c r="J696" s="119">
        <v>39956.5</v>
      </c>
      <c r="K696" s="121">
        <v>43125</v>
      </c>
      <c r="L696" s="119">
        <v>13</v>
      </c>
      <c r="M696" s="119" t="s">
        <v>2596</v>
      </c>
    </row>
    <row r="697" spans="1:13">
      <c r="A697" s="119" t="s">
        <v>3198</v>
      </c>
      <c r="B697" s="119" t="s">
        <v>397</v>
      </c>
      <c r="C697" s="119">
        <v>355</v>
      </c>
      <c r="D697" s="119">
        <v>379</v>
      </c>
      <c r="E697" s="119">
        <v>351</v>
      </c>
      <c r="F697" s="119">
        <v>374</v>
      </c>
      <c r="G697" s="119">
        <v>374</v>
      </c>
      <c r="H697" s="119">
        <v>378.9</v>
      </c>
      <c r="I697" s="119">
        <v>101</v>
      </c>
      <c r="J697" s="119">
        <v>37005</v>
      </c>
      <c r="K697" s="121">
        <v>43125</v>
      </c>
      <c r="L697" s="119">
        <v>5</v>
      </c>
      <c r="M697" s="119" t="s">
        <v>3199</v>
      </c>
    </row>
    <row r="698" spans="1:13">
      <c r="A698" s="119" t="s">
        <v>3250</v>
      </c>
      <c r="B698" s="119" t="s">
        <v>397</v>
      </c>
      <c r="C698" s="119">
        <v>106</v>
      </c>
      <c r="D698" s="119">
        <v>114</v>
      </c>
      <c r="E698" s="119">
        <v>106</v>
      </c>
      <c r="F698" s="119">
        <v>114</v>
      </c>
      <c r="G698" s="119">
        <v>114</v>
      </c>
      <c r="H698" s="119">
        <v>115.99</v>
      </c>
      <c r="I698" s="119">
        <v>11</v>
      </c>
      <c r="J698" s="119">
        <v>1174</v>
      </c>
      <c r="K698" s="121">
        <v>43125</v>
      </c>
      <c r="L698" s="119">
        <v>2</v>
      </c>
      <c r="M698" s="119" t="s">
        <v>3251</v>
      </c>
    </row>
    <row r="699" spans="1:13">
      <c r="A699" s="119" t="s">
        <v>1279</v>
      </c>
      <c r="B699" s="119" t="s">
        <v>397</v>
      </c>
      <c r="C699" s="119">
        <v>253</v>
      </c>
      <c r="D699" s="119">
        <v>259.8</v>
      </c>
      <c r="E699" s="119">
        <v>246.9</v>
      </c>
      <c r="F699" s="119">
        <v>247.95</v>
      </c>
      <c r="G699" s="119">
        <v>248</v>
      </c>
      <c r="H699" s="119">
        <v>260.14999999999998</v>
      </c>
      <c r="I699" s="119">
        <v>390354</v>
      </c>
      <c r="J699" s="119">
        <v>98645500.299999997</v>
      </c>
      <c r="K699" s="121">
        <v>43125</v>
      </c>
      <c r="L699" s="119">
        <v>4002</v>
      </c>
      <c r="M699" s="119" t="s">
        <v>1280</v>
      </c>
    </row>
    <row r="700" spans="1:13">
      <c r="A700" s="119" t="s">
        <v>1281</v>
      </c>
      <c r="B700" s="119" t="s">
        <v>397</v>
      </c>
      <c r="C700" s="119">
        <v>474.8</v>
      </c>
      <c r="D700" s="119">
        <v>474.8</v>
      </c>
      <c r="E700" s="119">
        <v>460</v>
      </c>
      <c r="F700" s="119">
        <v>462.45</v>
      </c>
      <c r="G700" s="119">
        <v>461</v>
      </c>
      <c r="H700" s="119">
        <v>471.75</v>
      </c>
      <c r="I700" s="119">
        <v>28090</v>
      </c>
      <c r="J700" s="119">
        <v>13030324.75</v>
      </c>
      <c r="K700" s="121">
        <v>43125</v>
      </c>
      <c r="L700" s="119">
        <v>421</v>
      </c>
      <c r="M700" s="119" t="s">
        <v>1282</v>
      </c>
    </row>
    <row r="701" spans="1:13">
      <c r="A701" s="119" t="s">
        <v>1283</v>
      </c>
      <c r="B701" s="119" t="s">
        <v>397</v>
      </c>
      <c r="C701" s="119">
        <v>534</v>
      </c>
      <c r="D701" s="119">
        <v>534.9</v>
      </c>
      <c r="E701" s="119">
        <v>526</v>
      </c>
      <c r="F701" s="119">
        <v>529.1</v>
      </c>
      <c r="G701" s="119">
        <v>529.95000000000005</v>
      </c>
      <c r="H701" s="119">
        <v>534.54999999999995</v>
      </c>
      <c r="I701" s="119">
        <v>12521</v>
      </c>
      <c r="J701" s="119">
        <v>6634769.2999999998</v>
      </c>
      <c r="K701" s="121">
        <v>43125</v>
      </c>
      <c r="L701" s="119">
        <v>490</v>
      </c>
      <c r="M701" s="119" t="s">
        <v>1284</v>
      </c>
    </row>
    <row r="702" spans="1:13">
      <c r="A702" s="119" t="s">
        <v>1285</v>
      </c>
      <c r="B702" s="119" t="s">
        <v>397</v>
      </c>
      <c r="C702" s="119">
        <v>999.99</v>
      </c>
      <c r="D702" s="119">
        <v>1000.01</v>
      </c>
      <c r="E702" s="119">
        <v>999.99</v>
      </c>
      <c r="F702" s="119">
        <v>1000</v>
      </c>
      <c r="G702" s="119">
        <v>1000.01</v>
      </c>
      <c r="H702" s="119">
        <v>999.99</v>
      </c>
      <c r="I702" s="119">
        <v>1461140</v>
      </c>
      <c r="J702" s="119">
        <v>1461140159.73</v>
      </c>
      <c r="K702" s="121">
        <v>43125</v>
      </c>
      <c r="L702" s="119">
        <v>7989</v>
      </c>
      <c r="M702" s="119" t="s">
        <v>1286</v>
      </c>
    </row>
    <row r="703" spans="1:13">
      <c r="A703" s="119" t="s">
        <v>1288</v>
      </c>
      <c r="B703" s="119" t="s">
        <v>397</v>
      </c>
      <c r="C703" s="119">
        <v>69.55</v>
      </c>
      <c r="D703" s="119">
        <v>71.7</v>
      </c>
      <c r="E703" s="119">
        <v>69.400000000000006</v>
      </c>
      <c r="F703" s="119">
        <v>70.900000000000006</v>
      </c>
      <c r="G703" s="119">
        <v>71</v>
      </c>
      <c r="H703" s="119">
        <v>69.55</v>
      </c>
      <c r="I703" s="119">
        <v>51443</v>
      </c>
      <c r="J703" s="119">
        <v>3627244.75</v>
      </c>
      <c r="K703" s="121">
        <v>43125</v>
      </c>
      <c r="L703" s="119">
        <v>410</v>
      </c>
      <c r="M703" s="119" t="s">
        <v>1289</v>
      </c>
    </row>
    <row r="704" spans="1:13">
      <c r="A704" s="119" t="s">
        <v>1290</v>
      </c>
      <c r="B704" s="119" t="s">
        <v>397</v>
      </c>
      <c r="C704" s="119">
        <v>233.4</v>
      </c>
      <c r="D704" s="119">
        <v>234.85</v>
      </c>
      <c r="E704" s="119">
        <v>232</v>
      </c>
      <c r="F704" s="119">
        <v>232.55</v>
      </c>
      <c r="G704" s="119">
        <v>233</v>
      </c>
      <c r="H704" s="119">
        <v>232.8</v>
      </c>
      <c r="I704" s="119">
        <v>19706</v>
      </c>
      <c r="J704" s="119">
        <v>4588311.8499999996</v>
      </c>
      <c r="K704" s="121">
        <v>43125</v>
      </c>
      <c r="L704" s="119">
        <v>608</v>
      </c>
      <c r="M704" s="119" t="s">
        <v>1291</v>
      </c>
    </row>
    <row r="705" spans="1:13">
      <c r="A705" s="119" t="s">
        <v>3252</v>
      </c>
      <c r="B705" s="119" t="s">
        <v>397</v>
      </c>
      <c r="C705" s="119">
        <v>84.37</v>
      </c>
      <c r="D705" s="119">
        <v>84.37</v>
      </c>
      <c r="E705" s="119">
        <v>84.37</v>
      </c>
      <c r="F705" s="119">
        <v>84.37</v>
      </c>
      <c r="G705" s="119">
        <v>84.37</v>
      </c>
      <c r="H705" s="119">
        <v>83.53</v>
      </c>
      <c r="I705" s="119">
        <v>35</v>
      </c>
      <c r="J705" s="119">
        <v>2952.95</v>
      </c>
      <c r="K705" s="121">
        <v>43125</v>
      </c>
      <c r="L705" s="119">
        <v>1</v>
      </c>
      <c r="M705" s="119" t="s">
        <v>3253</v>
      </c>
    </row>
    <row r="706" spans="1:13">
      <c r="A706" s="119" t="s">
        <v>111</v>
      </c>
      <c r="B706" s="119" t="s">
        <v>397</v>
      </c>
      <c r="C706" s="119">
        <v>1392</v>
      </c>
      <c r="D706" s="119">
        <v>1427.05</v>
      </c>
      <c r="E706" s="119">
        <v>1392</v>
      </c>
      <c r="F706" s="119">
        <v>1416.5</v>
      </c>
      <c r="G706" s="119">
        <v>1417.65</v>
      </c>
      <c r="H706" s="119">
        <v>1401.2</v>
      </c>
      <c r="I706" s="119">
        <v>6113475</v>
      </c>
      <c r="J706" s="119">
        <v>8655319975.7999992</v>
      </c>
      <c r="K706" s="121">
        <v>43125</v>
      </c>
      <c r="L706" s="119">
        <v>132067</v>
      </c>
      <c r="M706" s="119" t="s">
        <v>1292</v>
      </c>
    </row>
    <row r="707" spans="1:13">
      <c r="A707" s="119" t="s">
        <v>2225</v>
      </c>
      <c r="B707" s="119" t="s">
        <v>397</v>
      </c>
      <c r="C707" s="119">
        <v>1260</v>
      </c>
      <c r="D707" s="119">
        <v>1269.5</v>
      </c>
      <c r="E707" s="119">
        <v>1201.0999999999999</v>
      </c>
      <c r="F707" s="119">
        <v>1227.8499999999999</v>
      </c>
      <c r="G707" s="119">
        <v>1235.0999999999999</v>
      </c>
      <c r="H707" s="119">
        <v>1200.2</v>
      </c>
      <c r="I707" s="119">
        <v>336787</v>
      </c>
      <c r="J707" s="119">
        <v>414379669.75</v>
      </c>
      <c r="K707" s="121">
        <v>43125</v>
      </c>
      <c r="L707" s="119">
        <v>16694</v>
      </c>
      <c r="M707" s="119" t="s">
        <v>2226</v>
      </c>
    </row>
    <row r="708" spans="1:13">
      <c r="A708" s="119" t="s">
        <v>2286</v>
      </c>
      <c r="B708" s="119" t="s">
        <v>397</v>
      </c>
      <c r="C708" s="119">
        <v>1245</v>
      </c>
      <c r="D708" s="119">
        <v>1425.8</v>
      </c>
      <c r="E708" s="119">
        <v>1175.25</v>
      </c>
      <c r="F708" s="119">
        <v>1340.15</v>
      </c>
      <c r="G708" s="119">
        <v>1332</v>
      </c>
      <c r="H708" s="119">
        <v>1211.9000000000001</v>
      </c>
      <c r="I708" s="119">
        <v>615266</v>
      </c>
      <c r="J708" s="119">
        <v>812979113.29999995</v>
      </c>
      <c r="K708" s="121">
        <v>43125</v>
      </c>
      <c r="L708" s="119">
        <v>37970</v>
      </c>
      <c r="M708" s="119" t="s">
        <v>2287</v>
      </c>
    </row>
    <row r="709" spans="1:13">
      <c r="A709" s="119" t="s">
        <v>1293</v>
      </c>
      <c r="B709" s="119" t="s">
        <v>397</v>
      </c>
      <c r="C709" s="119">
        <v>2026.1</v>
      </c>
      <c r="D709" s="119">
        <v>2047.95</v>
      </c>
      <c r="E709" s="119">
        <v>2010</v>
      </c>
      <c r="F709" s="119">
        <v>2015.65</v>
      </c>
      <c r="G709" s="119">
        <v>2017</v>
      </c>
      <c r="H709" s="119">
        <v>2034.45</v>
      </c>
      <c r="I709" s="119">
        <v>1477</v>
      </c>
      <c r="J709" s="119">
        <v>2985694.65</v>
      </c>
      <c r="K709" s="121">
        <v>43125</v>
      </c>
      <c r="L709" s="119">
        <v>323</v>
      </c>
      <c r="M709" s="119" t="s">
        <v>1294</v>
      </c>
    </row>
    <row r="710" spans="1:13">
      <c r="A710" s="119" t="s">
        <v>1295</v>
      </c>
      <c r="B710" s="119" t="s">
        <v>397</v>
      </c>
      <c r="C710" s="119">
        <v>782.05</v>
      </c>
      <c r="D710" s="119">
        <v>787.6</v>
      </c>
      <c r="E710" s="119">
        <v>765</v>
      </c>
      <c r="F710" s="119">
        <v>768.15</v>
      </c>
      <c r="G710" s="119">
        <v>767.1</v>
      </c>
      <c r="H710" s="119">
        <v>789.35</v>
      </c>
      <c r="I710" s="119">
        <v>3248</v>
      </c>
      <c r="J710" s="119">
        <v>2511502.9</v>
      </c>
      <c r="K710" s="121">
        <v>43125</v>
      </c>
      <c r="L710" s="119">
        <v>417</v>
      </c>
      <c r="M710" s="119" t="s">
        <v>1296</v>
      </c>
    </row>
    <row r="711" spans="1:13">
      <c r="A711" s="119" t="s">
        <v>112</v>
      </c>
      <c r="B711" s="119" t="s">
        <v>397</v>
      </c>
      <c r="C711" s="119">
        <v>966</v>
      </c>
      <c r="D711" s="119">
        <v>970</v>
      </c>
      <c r="E711" s="119">
        <v>945.15</v>
      </c>
      <c r="F711" s="119">
        <v>949.65</v>
      </c>
      <c r="G711" s="119">
        <v>950.1</v>
      </c>
      <c r="H711" s="119">
        <v>959.05</v>
      </c>
      <c r="I711" s="119">
        <v>2611485</v>
      </c>
      <c r="J711" s="119">
        <v>2494757185.0999999</v>
      </c>
      <c r="K711" s="121">
        <v>43125</v>
      </c>
      <c r="L711" s="119">
        <v>65089</v>
      </c>
      <c r="M711" s="119" t="s">
        <v>1297</v>
      </c>
    </row>
    <row r="712" spans="1:13">
      <c r="A712" s="119" t="s">
        <v>1298</v>
      </c>
      <c r="B712" s="119" t="s">
        <v>397</v>
      </c>
      <c r="C712" s="119">
        <v>1648</v>
      </c>
      <c r="D712" s="119">
        <v>1674.9</v>
      </c>
      <c r="E712" s="119">
        <v>1626</v>
      </c>
      <c r="F712" s="119">
        <v>1634.9</v>
      </c>
      <c r="G712" s="119">
        <v>1641</v>
      </c>
      <c r="H712" s="119">
        <v>1633.7</v>
      </c>
      <c r="I712" s="119">
        <v>26196</v>
      </c>
      <c r="J712" s="119">
        <v>43308601.950000003</v>
      </c>
      <c r="K712" s="121">
        <v>43125</v>
      </c>
      <c r="L712" s="119">
        <v>1778</v>
      </c>
      <c r="M712" s="119" t="s">
        <v>1299</v>
      </c>
    </row>
    <row r="713" spans="1:13">
      <c r="A713" s="119" t="s">
        <v>1300</v>
      </c>
      <c r="B713" s="119" t="s">
        <v>397</v>
      </c>
      <c r="C713" s="119">
        <v>67.900000000000006</v>
      </c>
      <c r="D713" s="119">
        <v>69.45</v>
      </c>
      <c r="E713" s="119">
        <v>66.099999999999994</v>
      </c>
      <c r="F713" s="119">
        <v>67.95</v>
      </c>
      <c r="G713" s="119">
        <v>67.599999999999994</v>
      </c>
      <c r="H713" s="119">
        <v>68.05</v>
      </c>
      <c r="I713" s="119">
        <v>314256</v>
      </c>
      <c r="J713" s="119">
        <v>21243070.550000001</v>
      </c>
      <c r="K713" s="121">
        <v>43125</v>
      </c>
      <c r="L713" s="119">
        <v>1871</v>
      </c>
      <c r="M713" s="119" t="s">
        <v>1301</v>
      </c>
    </row>
    <row r="714" spans="1:13">
      <c r="A714" s="119" t="s">
        <v>1302</v>
      </c>
      <c r="B714" s="119" t="s">
        <v>397</v>
      </c>
      <c r="C714" s="119">
        <v>37.4</v>
      </c>
      <c r="D714" s="119">
        <v>37.4</v>
      </c>
      <c r="E714" s="119">
        <v>36.85</v>
      </c>
      <c r="F714" s="119">
        <v>36.950000000000003</v>
      </c>
      <c r="G714" s="119">
        <v>37</v>
      </c>
      <c r="H714" s="119">
        <v>37</v>
      </c>
      <c r="I714" s="119">
        <v>99311</v>
      </c>
      <c r="J714" s="119">
        <v>3677982</v>
      </c>
      <c r="K714" s="121">
        <v>43125</v>
      </c>
      <c r="L714" s="119">
        <v>342</v>
      </c>
      <c r="M714" s="119" t="s">
        <v>1303</v>
      </c>
    </row>
    <row r="715" spans="1:13">
      <c r="A715" s="119" t="s">
        <v>113</v>
      </c>
      <c r="B715" s="119" t="s">
        <v>397</v>
      </c>
      <c r="C715" s="119">
        <v>756.5</v>
      </c>
      <c r="D715" s="119">
        <v>762</v>
      </c>
      <c r="E715" s="119">
        <v>748.35</v>
      </c>
      <c r="F715" s="119">
        <v>757.8</v>
      </c>
      <c r="G715" s="119">
        <v>762</v>
      </c>
      <c r="H715" s="119">
        <v>755.4</v>
      </c>
      <c r="I715" s="119">
        <v>2878048</v>
      </c>
      <c r="J715" s="119">
        <v>2176498419.4000001</v>
      </c>
      <c r="K715" s="121">
        <v>43125</v>
      </c>
      <c r="L715" s="119">
        <v>45389</v>
      </c>
      <c r="M715" s="119" t="s">
        <v>1304</v>
      </c>
    </row>
    <row r="716" spans="1:13">
      <c r="A716" s="119" t="s">
        <v>114</v>
      </c>
      <c r="B716" s="119" t="s">
        <v>397</v>
      </c>
      <c r="C716" s="119">
        <v>500</v>
      </c>
      <c r="D716" s="119">
        <v>508</v>
      </c>
      <c r="E716" s="119">
        <v>471.2</v>
      </c>
      <c r="F716" s="119">
        <v>481.8</v>
      </c>
      <c r="G716" s="119">
        <v>484.8</v>
      </c>
      <c r="H716" s="119">
        <v>490.35</v>
      </c>
      <c r="I716" s="119">
        <v>4103609</v>
      </c>
      <c r="J716" s="119">
        <v>2000625948.7</v>
      </c>
      <c r="K716" s="121">
        <v>43125</v>
      </c>
      <c r="L716" s="119">
        <v>72258</v>
      </c>
      <c r="M716" s="119" t="s">
        <v>1305</v>
      </c>
    </row>
    <row r="717" spans="1:13">
      <c r="A717" s="119" t="s">
        <v>1306</v>
      </c>
      <c r="B717" s="119" t="s">
        <v>397</v>
      </c>
      <c r="C717" s="119">
        <v>23.25</v>
      </c>
      <c r="D717" s="119">
        <v>23.98</v>
      </c>
      <c r="E717" s="119">
        <v>23</v>
      </c>
      <c r="F717" s="119">
        <v>23.48</v>
      </c>
      <c r="G717" s="119">
        <v>23.6</v>
      </c>
      <c r="H717" s="119">
        <v>23.51</v>
      </c>
      <c r="I717" s="119">
        <v>26692</v>
      </c>
      <c r="J717" s="119">
        <v>628840.43999999994</v>
      </c>
      <c r="K717" s="121">
        <v>43125</v>
      </c>
      <c r="L717" s="119">
        <v>140</v>
      </c>
      <c r="M717" s="119" t="s">
        <v>1307</v>
      </c>
    </row>
    <row r="718" spans="1:13">
      <c r="A718" s="119" t="s">
        <v>1308</v>
      </c>
      <c r="B718" s="119" t="s">
        <v>397</v>
      </c>
      <c r="C718" s="119">
        <v>106</v>
      </c>
      <c r="D718" s="119">
        <v>106.4</v>
      </c>
      <c r="E718" s="119">
        <v>104.5</v>
      </c>
      <c r="F718" s="119">
        <v>105.87</v>
      </c>
      <c r="G718" s="119">
        <v>105.41</v>
      </c>
      <c r="H718" s="119">
        <v>105.66</v>
      </c>
      <c r="I718" s="119">
        <v>2095</v>
      </c>
      <c r="J718" s="119">
        <v>221579.93</v>
      </c>
      <c r="K718" s="121">
        <v>43125</v>
      </c>
      <c r="L718" s="119">
        <v>31</v>
      </c>
      <c r="M718" s="119" t="s">
        <v>1309</v>
      </c>
    </row>
    <row r="719" spans="1:13">
      <c r="A719" s="119" t="s">
        <v>1310</v>
      </c>
      <c r="B719" s="119" t="s">
        <v>397</v>
      </c>
      <c r="C719" s="119">
        <v>157.35</v>
      </c>
      <c r="D719" s="119">
        <v>161.9</v>
      </c>
      <c r="E719" s="119">
        <v>157</v>
      </c>
      <c r="F719" s="119">
        <v>158.30000000000001</v>
      </c>
      <c r="G719" s="119">
        <v>158.44999999999999</v>
      </c>
      <c r="H719" s="119">
        <v>158.9</v>
      </c>
      <c r="I719" s="119">
        <v>6573</v>
      </c>
      <c r="J719" s="119">
        <v>1042316.85</v>
      </c>
      <c r="K719" s="121">
        <v>43125</v>
      </c>
      <c r="L719" s="119">
        <v>320</v>
      </c>
      <c r="M719" s="119" t="s">
        <v>1311</v>
      </c>
    </row>
    <row r="720" spans="1:13">
      <c r="A720" s="119" t="s">
        <v>1312</v>
      </c>
      <c r="B720" s="119" t="s">
        <v>397</v>
      </c>
      <c r="C720" s="119">
        <v>69.7</v>
      </c>
      <c r="D720" s="119">
        <v>70.7</v>
      </c>
      <c r="E720" s="119">
        <v>67.2</v>
      </c>
      <c r="F720" s="119">
        <v>67.650000000000006</v>
      </c>
      <c r="G720" s="119">
        <v>67.400000000000006</v>
      </c>
      <c r="H720" s="119">
        <v>69.400000000000006</v>
      </c>
      <c r="I720" s="119">
        <v>17318</v>
      </c>
      <c r="J720" s="119">
        <v>1193996.8999999999</v>
      </c>
      <c r="K720" s="121">
        <v>43125</v>
      </c>
      <c r="L720" s="119">
        <v>233</v>
      </c>
      <c r="M720" s="119" t="s">
        <v>1313</v>
      </c>
    </row>
    <row r="721" spans="1:13">
      <c r="A721" s="119" t="s">
        <v>1314</v>
      </c>
      <c r="B721" s="119" t="s">
        <v>397</v>
      </c>
      <c r="C721" s="119">
        <v>33.299999999999997</v>
      </c>
      <c r="D721" s="119">
        <v>34.1</v>
      </c>
      <c r="E721" s="119">
        <v>33.25</v>
      </c>
      <c r="F721" s="119">
        <v>33.4</v>
      </c>
      <c r="G721" s="119">
        <v>33.35</v>
      </c>
      <c r="H721" s="119">
        <v>33.35</v>
      </c>
      <c r="I721" s="119">
        <v>77946</v>
      </c>
      <c r="J721" s="119">
        <v>2614719.75</v>
      </c>
      <c r="K721" s="121">
        <v>43125</v>
      </c>
      <c r="L721" s="119">
        <v>437</v>
      </c>
      <c r="M721" s="119" t="s">
        <v>1315</v>
      </c>
    </row>
    <row r="722" spans="1:13">
      <c r="A722" s="119" t="s">
        <v>2533</v>
      </c>
      <c r="B722" s="119" t="s">
        <v>397</v>
      </c>
      <c r="C722" s="119">
        <v>45.8</v>
      </c>
      <c r="D722" s="119">
        <v>46.65</v>
      </c>
      <c r="E722" s="119">
        <v>43.4</v>
      </c>
      <c r="F722" s="119">
        <v>45.7</v>
      </c>
      <c r="G722" s="119">
        <v>45.75</v>
      </c>
      <c r="H722" s="119">
        <v>44.65</v>
      </c>
      <c r="I722" s="119">
        <v>240500</v>
      </c>
      <c r="J722" s="119">
        <v>10955061.449999999</v>
      </c>
      <c r="K722" s="121">
        <v>43125</v>
      </c>
      <c r="L722" s="119">
        <v>1450</v>
      </c>
      <c r="M722" s="119" t="s">
        <v>2534</v>
      </c>
    </row>
    <row r="723" spans="1:13">
      <c r="A723" s="119" t="s">
        <v>2947</v>
      </c>
      <c r="B723" s="119" t="s">
        <v>397</v>
      </c>
      <c r="C723" s="119">
        <v>146</v>
      </c>
      <c r="D723" s="119">
        <v>147.94999999999999</v>
      </c>
      <c r="E723" s="119">
        <v>140.30000000000001</v>
      </c>
      <c r="F723" s="119">
        <v>144.85</v>
      </c>
      <c r="G723" s="119">
        <v>146.69999999999999</v>
      </c>
      <c r="H723" s="119">
        <v>147.30000000000001</v>
      </c>
      <c r="I723" s="119">
        <v>22448</v>
      </c>
      <c r="J723" s="119">
        <v>3240302.8</v>
      </c>
      <c r="K723" s="121">
        <v>43125</v>
      </c>
      <c r="L723" s="119">
        <v>311</v>
      </c>
      <c r="M723" s="119" t="s">
        <v>2948</v>
      </c>
    </row>
    <row r="724" spans="1:13">
      <c r="A724" s="119" t="s">
        <v>1316</v>
      </c>
      <c r="B724" s="119" t="s">
        <v>397</v>
      </c>
      <c r="C724" s="119">
        <v>164.15</v>
      </c>
      <c r="D724" s="119">
        <v>173.9</v>
      </c>
      <c r="E724" s="119">
        <v>164.15</v>
      </c>
      <c r="F724" s="119">
        <v>169.65</v>
      </c>
      <c r="G724" s="119">
        <v>168.95</v>
      </c>
      <c r="H724" s="119">
        <v>166.9</v>
      </c>
      <c r="I724" s="119">
        <v>113612</v>
      </c>
      <c r="J724" s="119">
        <v>19450675</v>
      </c>
      <c r="K724" s="121">
        <v>43125</v>
      </c>
      <c r="L724" s="119">
        <v>1624</v>
      </c>
      <c r="M724" s="119" t="s">
        <v>1317</v>
      </c>
    </row>
    <row r="725" spans="1:13">
      <c r="A725" s="119" t="s">
        <v>2284</v>
      </c>
      <c r="B725" s="119" t="s">
        <v>397</v>
      </c>
      <c r="C725" s="119">
        <v>14.1</v>
      </c>
      <c r="D725" s="119">
        <v>14.1</v>
      </c>
      <c r="E725" s="119">
        <v>13.35</v>
      </c>
      <c r="F725" s="119">
        <v>13.65</v>
      </c>
      <c r="G725" s="119">
        <v>13.6</v>
      </c>
      <c r="H725" s="119">
        <v>13.9</v>
      </c>
      <c r="I725" s="119">
        <v>55108</v>
      </c>
      <c r="J725" s="119">
        <v>750125.45</v>
      </c>
      <c r="K725" s="121">
        <v>43125</v>
      </c>
      <c r="L725" s="119">
        <v>276</v>
      </c>
      <c r="M725" s="119" t="s">
        <v>2285</v>
      </c>
    </row>
    <row r="726" spans="1:13">
      <c r="A726" s="119" t="s">
        <v>1318</v>
      </c>
      <c r="B726" s="119" t="s">
        <v>397</v>
      </c>
      <c r="C726" s="119">
        <v>22.5</v>
      </c>
      <c r="D726" s="119">
        <v>22.5</v>
      </c>
      <c r="E726" s="119">
        <v>20.55</v>
      </c>
      <c r="F726" s="119">
        <v>20.65</v>
      </c>
      <c r="G726" s="119">
        <v>20.7</v>
      </c>
      <c r="H726" s="119">
        <v>21.15</v>
      </c>
      <c r="I726" s="119">
        <v>4283710</v>
      </c>
      <c r="J726" s="119">
        <v>90663472.099999994</v>
      </c>
      <c r="K726" s="121">
        <v>43125</v>
      </c>
      <c r="L726" s="119">
        <v>5624</v>
      </c>
      <c r="M726" s="119" t="s">
        <v>1319</v>
      </c>
    </row>
    <row r="727" spans="1:13">
      <c r="A727" s="119" t="s">
        <v>2199</v>
      </c>
      <c r="B727" s="119" t="s">
        <v>397</v>
      </c>
      <c r="C727" s="119">
        <v>103.6</v>
      </c>
      <c r="D727" s="119">
        <v>106.5</v>
      </c>
      <c r="E727" s="119">
        <v>102</v>
      </c>
      <c r="F727" s="119">
        <v>105.15</v>
      </c>
      <c r="G727" s="119">
        <v>106</v>
      </c>
      <c r="H727" s="119">
        <v>105.1</v>
      </c>
      <c r="I727" s="119">
        <v>40727</v>
      </c>
      <c r="J727" s="119">
        <v>4255358.05</v>
      </c>
      <c r="K727" s="121">
        <v>43125</v>
      </c>
      <c r="L727" s="119">
        <v>416</v>
      </c>
      <c r="M727" s="119" t="s">
        <v>2200</v>
      </c>
    </row>
    <row r="728" spans="1:13">
      <c r="A728" s="119" t="s">
        <v>1320</v>
      </c>
      <c r="B728" s="119" t="s">
        <v>397</v>
      </c>
      <c r="C728" s="119">
        <v>236.05</v>
      </c>
      <c r="D728" s="119">
        <v>240.05</v>
      </c>
      <c r="E728" s="119">
        <v>230.4</v>
      </c>
      <c r="F728" s="119">
        <v>233.7</v>
      </c>
      <c r="G728" s="119">
        <v>234.3</v>
      </c>
      <c r="H728" s="119">
        <v>236</v>
      </c>
      <c r="I728" s="119">
        <v>158653</v>
      </c>
      <c r="J728" s="119">
        <v>37465909.200000003</v>
      </c>
      <c r="K728" s="121">
        <v>43125</v>
      </c>
      <c r="L728" s="119">
        <v>3645</v>
      </c>
      <c r="M728" s="119" t="s">
        <v>1321</v>
      </c>
    </row>
    <row r="729" spans="1:13">
      <c r="A729" s="119" t="s">
        <v>1322</v>
      </c>
      <c r="B729" s="119" t="s">
        <v>397</v>
      </c>
      <c r="C729" s="119">
        <v>518</v>
      </c>
      <c r="D729" s="119">
        <v>522.95000000000005</v>
      </c>
      <c r="E729" s="119">
        <v>506.05</v>
      </c>
      <c r="F729" s="119">
        <v>510.95</v>
      </c>
      <c r="G729" s="119">
        <v>512</v>
      </c>
      <c r="H729" s="119">
        <v>515.4</v>
      </c>
      <c r="I729" s="119">
        <v>25339</v>
      </c>
      <c r="J729" s="119">
        <v>12971114.35</v>
      </c>
      <c r="K729" s="121">
        <v>43125</v>
      </c>
      <c r="L729" s="119">
        <v>1134</v>
      </c>
      <c r="M729" s="119" t="s">
        <v>1323</v>
      </c>
    </row>
    <row r="730" spans="1:13">
      <c r="A730" s="119" t="s">
        <v>2865</v>
      </c>
      <c r="B730" s="119" t="s">
        <v>397</v>
      </c>
      <c r="C730" s="119">
        <v>508.5</v>
      </c>
      <c r="D730" s="119">
        <v>508.5</v>
      </c>
      <c r="E730" s="119">
        <v>495.05</v>
      </c>
      <c r="F730" s="119">
        <v>496.3</v>
      </c>
      <c r="G730" s="119">
        <v>495.15</v>
      </c>
      <c r="H730" s="119">
        <v>508.45</v>
      </c>
      <c r="I730" s="119">
        <v>41077</v>
      </c>
      <c r="J730" s="119">
        <v>20538387</v>
      </c>
      <c r="K730" s="121">
        <v>43125</v>
      </c>
      <c r="L730" s="119">
        <v>1695</v>
      </c>
      <c r="M730" s="119" t="s">
        <v>2866</v>
      </c>
    </row>
    <row r="731" spans="1:13">
      <c r="A731" s="119" t="s">
        <v>1324</v>
      </c>
      <c r="B731" s="119" t="s">
        <v>397</v>
      </c>
      <c r="C731" s="119">
        <v>2712.4</v>
      </c>
      <c r="D731" s="119">
        <v>2806</v>
      </c>
      <c r="E731" s="119">
        <v>2712.4</v>
      </c>
      <c r="F731" s="119">
        <v>2800</v>
      </c>
      <c r="G731" s="119">
        <v>2802.8</v>
      </c>
      <c r="H731" s="119">
        <v>2720.25</v>
      </c>
      <c r="I731" s="119">
        <v>5809</v>
      </c>
      <c r="J731" s="119">
        <v>16176176</v>
      </c>
      <c r="K731" s="121">
        <v>43125</v>
      </c>
      <c r="L731" s="119">
        <v>622</v>
      </c>
      <c r="M731" s="119" t="s">
        <v>1325</v>
      </c>
    </row>
    <row r="732" spans="1:13">
      <c r="A732" s="119" t="s">
        <v>1326</v>
      </c>
      <c r="B732" s="119" t="s">
        <v>397</v>
      </c>
      <c r="C732" s="119">
        <v>528.5</v>
      </c>
      <c r="D732" s="119">
        <v>528.5</v>
      </c>
      <c r="E732" s="119">
        <v>512</v>
      </c>
      <c r="F732" s="119">
        <v>513.4</v>
      </c>
      <c r="G732" s="119">
        <v>513</v>
      </c>
      <c r="H732" s="119">
        <v>518.20000000000005</v>
      </c>
      <c r="I732" s="119">
        <v>45890</v>
      </c>
      <c r="J732" s="119">
        <v>23720523.050000001</v>
      </c>
      <c r="K732" s="121">
        <v>43125</v>
      </c>
      <c r="L732" s="119">
        <v>1238</v>
      </c>
      <c r="M732" s="119" t="s">
        <v>1327</v>
      </c>
    </row>
    <row r="733" spans="1:13">
      <c r="A733" s="119" t="s">
        <v>1328</v>
      </c>
      <c r="B733" s="119" t="s">
        <v>397</v>
      </c>
      <c r="C733" s="119">
        <v>979.95</v>
      </c>
      <c r="D733" s="119">
        <v>1002.95</v>
      </c>
      <c r="E733" s="119">
        <v>972.85</v>
      </c>
      <c r="F733" s="119">
        <v>978.65</v>
      </c>
      <c r="G733" s="119">
        <v>980</v>
      </c>
      <c r="H733" s="119">
        <v>973.7</v>
      </c>
      <c r="I733" s="119">
        <v>99939</v>
      </c>
      <c r="J733" s="119">
        <v>98523674.099999994</v>
      </c>
      <c r="K733" s="121">
        <v>43125</v>
      </c>
      <c r="L733" s="119">
        <v>3238</v>
      </c>
      <c r="M733" s="119" t="s">
        <v>1329</v>
      </c>
    </row>
    <row r="734" spans="1:13">
      <c r="A734" s="119" t="s">
        <v>1330</v>
      </c>
      <c r="B734" s="119" t="s">
        <v>397</v>
      </c>
      <c r="C734" s="119">
        <v>581</v>
      </c>
      <c r="D734" s="119">
        <v>594.9</v>
      </c>
      <c r="E734" s="119">
        <v>552</v>
      </c>
      <c r="F734" s="119">
        <v>565.29999999999995</v>
      </c>
      <c r="G734" s="119">
        <v>564</v>
      </c>
      <c r="H734" s="119">
        <v>579.79999999999995</v>
      </c>
      <c r="I734" s="119">
        <v>292205</v>
      </c>
      <c r="J734" s="119">
        <v>169582952.19999999</v>
      </c>
      <c r="K734" s="121">
        <v>43125</v>
      </c>
      <c r="L734" s="119">
        <v>7303</v>
      </c>
      <c r="M734" s="119" t="s">
        <v>1331</v>
      </c>
    </row>
    <row r="735" spans="1:13">
      <c r="A735" s="119" t="s">
        <v>2221</v>
      </c>
      <c r="B735" s="119" t="s">
        <v>397</v>
      </c>
      <c r="C735" s="119">
        <v>43.5</v>
      </c>
      <c r="D735" s="119">
        <v>44.4</v>
      </c>
      <c r="E735" s="119">
        <v>42.05</v>
      </c>
      <c r="F735" s="119">
        <v>43.8</v>
      </c>
      <c r="G735" s="119">
        <v>44</v>
      </c>
      <c r="H735" s="119">
        <v>43.3</v>
      </c>
      <c r="I735" s="119">
        <v>16958</v>
      </c>
      <c r="J735" s="119">
        <v>740689</v>
      </c>
      <c r="K735" s="121">
        <v>43125</v>
      </c>
      <c r="L735" s="119">
        <v>158</v>
      </c>
      <c r="M735" s="119" t="s">
        <v>2222</v>
      </c>
    </row>
    <row r="736" spans="1:13">
      <c r="A736" s="119" t="s">
        <v>2693</v>
      </c>
      <c r="B736" s="119" t="s">
        <v>397</v>
      </c>
      <c r="C736" s="119">
        <v>15</v>
      </c>
      <c r="D736" s="119">
        <v>15.4</v>
      </c>
      <c r="E736" s="119">
        <v>14.3</v>
      </c>
      <c r="F736" s="119">
        <v>14.45</v>
      </c>
      <c r="G736" s="119">
        <v>14.5</v>
      </c>
      <c r="H736" s="119">
        <v>15.05</v>
      </c>
      <c r="I736" s="119">
        <v>111319</v>
      </c>
      <c r="J736" s="119">
        <v>1633009.6</v>
      </c>
      <c r="K736" s="121">
        <v>43125</v>
      </c>
      <c r="L736" s="119">
        <v>182</v>
      </c>
      <c r="M736" s="119" t="s">
        <v>2694</v>
      </c>
    </row>
    <row r="737" spans="1:13">
      <c r="A737" s="119" t="s">
        <v>2362</v>
      </c>
      <c r="B737" s="119" t="s">
        <v>397</v>
      </c>
      <c r="C737" s="119">
        <v>18.7</v>
      </c>
      <c r="D737" s="119">
        <v>19.850000000000001</v>
      </c>
      <c r="E737" s="119">
        <v>18.25</v>
      </c>
      <c r="F737" s="119">
        <v>18.3</v>
      </c>
      <c r="G737" s="119">
        <v>18.45</v>
      </c>
      <c r="H737" s="119">
        <v>18.75</v>
      </c>
      <c r="I737" s="119">
        <v>68416</v>
      </c>
      <c r="J737" s="119">
        <v>1284534.1000000001</v>
      </c>
      <c r="K737" s="121">
        <v>43125</v>
      </c>
      <c r="L737" s="119">
        <v>262</v>
      </c>
      <c r="M737" s="119" t="s">
        <v>2363</v>
      </c>
    </row>
    <row r="738" spans="1:13">
      <c r="A738" s="119" t="s">
        <v>1332</v>
      </c>
      <c r="B738" s="119" t="s">
        <v>397</v>
      </c>
      <c r="C738" s="119">
        <v>68.5</v>
      </c>
      <c r="D738" s="119">
        <v>68.5</v>
      </c>
      <c r="E738" s="119">
        <v>66.349999999999994</v>
      </c>
      <c r="F738" s="119">
        <v>66.75</v>
      </c>
      <c r="G738" s="119">
        <v>67.5</v>
      </c>
      <c r="H738" s="119">
        <v>68.599999999999994</v>
      </c>
      <c r="I738" s="119">
        <v>88107</v>
      </c>
      <c r="J738" s="119">
        <v>5915837.5999999996</v>
      </c>
      <c r="K738" s="121">
        <v>43125</v>
      </c>
      <c r="L738" s="119">
        <v>570</v>
      </c>
      <c r="M738" s="119" t="s">
        <v>1333</v>
      </c>
    </row>
    <row r="739" spans="1:13">
      <c r="A739" s="119" t="s">
        <v>1334</v>
      </c>
      <c r="B739" s="119" t="s">
        <v>397</v>
      </c>
      <c r="C739" s="119">
        <v>37.049999999999997</v>
      </c>
      <c r="D739" s="119">
        <v>37.9</v>
      </c>
      <c r="E739" s="119">
        <v>37.049999999999997</v>
      </c>
      <c r="F739" s="119">
        <v>37.299999999999997</v>
      </c>
      <c r="G739" s="119">
        <v>37.25</v>
      </c>
      <c r="H739" s="119">
        <v>37.25</v>
      </c>
      <c r="I739" s="119">
        <v>299773</v>
      </c>
      <c r="J739" s="119">
        <v>11223056.800000001</v>
      </c>
      <c r="K739" s="121">
        <v>43125</v>
      </c>
      <c r="L739" s="119">
        <v>1178</v>
      </c>
      <c r="M739" s="119" t="s">
        <v>1335</v>
      </c>
    </row>
    <row r="740" spans="1:13">
      <c r="A740" s="119" t="s">
        <v>1336</v>
      </c>
      <c r="B740" s="119" t="s">
        <v>397</v>
      </c>
      <c r="C740" s="119">
        <v>119</v>
      </c>
      <c r="D740" s="119">
        <v>120</v>
      </c>
      <c r="E740" s="119">
        <v>117.15</v>
      </c>
      <c r="F740" s="119">
        <v>118.55</v>
      </c>
      <c r="G740" s="119">
        <v>118.65</v>
      </c>
      <c r="H740" s="119">
        <v>119.5</v>
      </c>
      <c r="I740" s="119">
        <v>6989870</v>
      </c>
      <c r="J740" s="119">
        <v>828706317.75</v>
      </c>
      <c r="K740" s="121">
        <v>43125</v>
      </c>
      <c r="L740" s="119">
        <v>21126</v>
      </c>
      <c r="M740" s="119" t="s">
        <v>1337</v>
      </c>
    </row>
    <row r="741" spans="1:13">
      <c r="A741" s="119" t="s">
        <v>1338</v>
      </c>
      <c r="B741" s="119" t="s">
        <v>397</v>
      </c>
      <c r="C741" s="119">
        <v>191.3</v>
      </c>
      <c r="D741" s="119">
        <v>191.9</v>
      </c>
      <c r="E741" s="119">
        <v>185.6</v>
      </c>
      <c r="F741" s="119">
        <v>186.5</v>
      </c>
      <c r="G741" s="119">
        <v>187</v>
      </c>
      <c r="H741" s="119">
        <v>188.05</v>
      </c>
      <c r="I741" s="119">
        <v>45894</v>
      </c>
      <c r="J741" s="119">
        <v>8615367.3499999996</v>
      </c>
      <c r="K741" s="121">
        <v>43125</v>
      </c>
      <c r="L741" s="119">
        <v>1073</v>
      </c>
      <c r="M741" s="119" t="s">
        <v>1339</v>
      </c>
    </row>
    <row r="742" spans="1:13">
      <c r="A742" s="119" t="s">
        <v>1340</v>
      </c>
      <c r="B742" s="119" t="s">
        <v>397</v>
      </c>
      <c r="C742" s="119">
        <v>75.3</v>
      </c>
      <c r="D742" s="119">
        <v>75.95</v>
      </c>
      <c r="E742" s="119">
        <v>75</v>
      </c>
      <c r="F742" s="119">
        <v>75.099999999999994</v>
      </c>
      <c r="G742" s="119">
        <v>75</v>
      </c>
      <c r="H742" s="119">
        <v>75.55</v>
      </c>
      <c r="I742" s="119">
        <v>62854</v>
      </c>
      <c r="J742" s="119">
        <v>4730891.2</v>
      </c>
      <c r="K742" s="121">
        <v>43125</v>
      </c>
      <c r="L742" s="119">
        <v>421</v>
      </c>
      <c r="M742" s="119" t="s">
        <v>1341</v>
      </c>
    </row>
    <row r="743" spans="1:13">
      <c r="A743" s="119" t="s">
        <v>1342</v>
      </c>
      <c r="B743" s="119" t="s">
        <v>397</v>
      </c>
      <c r="C743" s="119">
        <v>412.25</v>
      </c>
      <c r="D743" s="119">
        <v>450</v>
      </c>
      <c r="E743" s="119">
        <v>405</v>
      </c>
      <c r="F743" s="119">
        <v>431.8</v>
      </c>
      <c r="G743" s="119">
        <v>432.9</v>
      </c>
      <c r="H743" s="119">
        <v>416.25</v>
      </c>
      <c r="I743" s="119">
        <v>103801</v>
      </c>
      <c r="J743" s="119">
        <v>45205597.950000003</v>
      </c>
      <c r="K743" s="121">
        <v>43125</v>
      </c>
      <c r="L743" s="119">
        <v>3368</v>
      </c>
      <c r="M743" s="119" t="s">
        <v>1343</v>
      </c>
    </row>
    <row r="744" spans="1:13">
      <c r="A744" s="119" t="s">
        <v>1344</v>
      </c>
      <c r="B744" s="119" t="s">
        <v>397</v>
      </c>
      <c r="C744" s="119">
        <v>138</v>
      </c>
      <c r="D744" s="119">
        <v>139</v>
      </c>
      <c r="E744" s="119">
        <v>135.1</v>
      </c>
      <c r="F744" s="119">
        <v>135.75</v>
      </c>
      <c r="G744" s="119">
        <v>136</v>
      </c>
      <c r="H744" s="119">
        <v>136.65</v>
      </c>
      <c r="I744" s="119">
        <v>184092</v>
      </c>
      <c r="J744" s="119">
        <v>25121243.449999999</v>
      </c>
      <c r="K744" s="121">
        <v>43125</v>
      </c>
      <c r="L744" s="119">
        <v>2628</v>
      </c>
      <c r="M744" s="119" t="s">
        <v>1345</v>
      </c>
    </row>
    <row r="745" spans="1:13">
      <c r="A745" s="119" t="s">
        <v>1346</v>
      </c>
      <c r="B745" s="119" t="s">
        <v>397</v>
      </c>
      <c r="C745" s="119">
        <v>68.099999999999994</v>
      </c>
      <c r="D745" s="119">
        <v>68.599999999999994</v>
      </c>
      <c r="E745" s="119">
        <v>66.7</v>
      </c>
      <c r="F745" s="119">
        <v>66.95</v>
      </c>
      <c r="G745" s="119">
        <v>67.099999999999994</v>
      </c>
      <c r="H745" s="119">
        <v>68.150000000000006</v>
      </c>
      <c r="I745" s="119">
        <v>493985</v>
      </c>
      <c r="J745" s="119">
        <v>33362930.649999999</v>
      </c>
      <c r="K745" s="121">
        <v>43125</v>
      </c>
      <c r="L745" s="119">
        <v>2259</v>
      </c>
      <c r="M745" s="119" t="s">
        <v>1347</v>
      </c>
    </row>
    <row r="746" spans="1:13">
      <c r="A746" s="119" t="s">
        <v>1348</v>
      </c>
      <c r="B746" s="119" t="s">
        <v>397</v>
      </c>
      <c r="C746" s="119">
        <v>403</v>
      </c>
      <c r="D746" s="119">
        <v>406.75</v>
      </c>
      <c r="E746" s="119">
        <v>395</v>
      </c>
      <c r="F746" s="119">
        <v>396.9</v>
      </c>
      <c r="G746" s="119">
        <v>397</v>
      </c>
      <c r="H746" s="119">
        <v>399.45</v>
      </c>
      <c r="I746" s="119">
        <v>123554</v>
      </c>
      <c r="J746" s="119">
        <v>49312158.649999999</v>
      </c>
      <c r="K746" s="121">
        <v>43125</v>
      </c>
      <c r="L746" s="119">
        <v>4438</v>
      </c>
      <c r="M746" s="119" t="s">
        <v>1349</v>
      </c>
    </row>
    <row r="747" spans="1:13">
      <c r="A747" s="119" t="s">
        <v>1350</v>
      </c>
      <c r="B747" s="119" t="s">
        <v>397</v>
      </c>
      <c r="C747" s="119">
        <v>55</v>
      </c>
      <c r="D747" s="119">
        <v>55</v>
      </c>
      <c r="E747" s="119">
        <v>49</v>
      </c>
      <c r="F747" s="119">
        <v>52.35</v>
      </c>
      <c r="G747" s="119">
        <v>52.4</v>
      </c>
      <c r="H747" s="119">
        <v>53.9</v>
      </c>
      <c r="I747" s="119">
        <v>25017</v>
      </c>
      <c r="J747" s="119">
        <v>1299188.8</v>
      </c>
      <c r="K747" s="121">
        <v>43125</v>
      </c>
      <c r="L747" s="119">
        <v>252</v>
      </c>
      <c r="M747" s="119" t="s">
        <v>1351</v>
      </c>
    </row>
    <row r="748" spans="1:13">
      <c r="A748" s="119" t="s">
        <v>1352</v>
      </c>
      <c r="B748" s="119" t="s">
        <v>397</v>
      </c>
      <c r="C748" s="119">
        <v>42.25</v>
      </c>
      <c r="D748" s="119">
        <v>43.85</v>
      </c>
      <c r="E748" s="119">
        <v>42.2</v>
      </c>
      <c r="F748" s="119">
        <v>42.95</v>
      </c>
      <c r="G748" s="119">
        <v>43</v>
      </c>
      <c r="H748" s="119">
        <v>43.75</v>
      </c>
      <c r="I748" s="119">
        <v>22613</v>
      </c>
      <c r="J748" s="119">
        <v>971408.85</v>
      </c>
      <c r="K748" s="121">
        <v>43125</v>
      </c>
      <c r="L748" s="119">
        <v>187</v>
      </c>
      <c r="M748" s="119" t="s">
        <v>1353</v>
      </c>
    </row>
    <row r="749" spans="1:13">
      <c r="A749" s="119" t="s">
        <v>2290</v>
      </c>
      <c r="B749" s="119" t="s">
        <v>397</v>
      </c>
      <c r="C749" s="119">
        <v>619</v>
      </c>
      <c r="D749" s="119">
        <v>619</v>
      </c>
      <c r="E749" s="119">
        <v>580</v>
      </c>
      <c r="F749" s="119">
        <v>586.65</v>
      </c>
      <c r="G749" s="119">
        <v>585</v>
      </c>
      <c r="H749" s="119">
        <v>591.6</v>
      </c>
      <c r="I749" s="119">
        <v>3629</v>
      </c>
      <c r="J749" s="119">
        <v>2150287.15</v>
      </c>
      <c r="K749" s="121">
        <v>43125</v>
      </c>
      <c r="L749" s="119">
        <v>182</v>
      </c>
      <c r="M749" s="119" t="s">
        <v>2291</v>
      </c>
    </row>
    <row r="750" spans="1:13">
      <c r="A750" s="119" t="s">
        <v>242</v>
      </c>
      <c r="B750" s="119" t="s">
        <v>397</v>
      </c>
      <c r="C750" s="119">
        <v>312.64999999999998</v>
      </c>
      <c r="D750" s="119">
        <v>312.89999999999998</v>
      </c>
      <c r="E750" s="119">
        <v>304.39999999999998</v>
      </c>
      <c r="F750" s="119">
        <v>307.45</v>
      </c>
      <c r="G750" s="119">
        <v>308.95</v>
      </c>
      <c r="H750" s="119">
        <v>312.64999999999998</v>
      </c>
      <c r="I750" s="119">
        <v>1701755</v>
      </c>
      <c r="J750" s="119">
        <v>524662305.35000002</v>
      </c>
      <c r="K750" s="121">
        <v>43125</v>
      </c>
      <c r="L750" s="119">
        <v>18199</v>
      </c>
      <c r="M750" s="119" t="s">
        <v>1354</v>
      </c>
    </row>
    <row r="751" spans="1:13">
      <c r="A751" s="119" t="s">
        <v>1355</v>
      </c>
      <c r="B751" s="119" t="s">
        <v>397</v>
      </c>
      <c r="C751" s="119">
        <v>45.25</v>
      </c>
      <c r="D751" s="119">
        <v>45.8</v>
      </c>
      <c r="E751" s="119">
        <v>44.4</v>
      </c>
      <c r="F751" s="119">
        <v>44.65</v>
      </c>
      <c r="G751" s="119">
        <v>44.65</v>
      </c>
      <c r="H751" s="119">
        <v>45.2</v>
      </c>
      <c r="I751" s="119">
        <v>2558334</v>
      </c>
      <c r="J751" s="119">
        <v>114773537.95</v>
      </c>
      <c r="K751" s="121">
        <v>43125</v>
      </c>
      <c r="L751" s="119">
        <v>5226</v>
      </c>
      <c r="M751" s="119" t="s">
        <v>1356</v>
      </c>
    </row>
    <row r="752" spans="1:13">
      <c r="A752" s="119" t="s">
        <v>115</v>
      </c>
      <c r="B752" s="119" t="s">
        <v>397</v>
      </c>
      <c r="C752" s="119">
        <v>9485</v>
      </c>
      <c r="D752" s="119">
        <v>9485</v>
      </c>
      <c r="E752" s="119">
        <v>9250</v>
      </c>
      <c r="F752" s="119">
        <v>9278.2000000000007</v>
      </c>
      <c r="G752" s="119">
        <v>9299.9</v>
      </c>
      <c r="H752" s="119">
        <v>9434.9500000000007</v>
      </c>
      <c r="I752" s="119">
        <v>705224</v>
      </c>
      <c r="J752" s="119">
        <v>6601380856.75</v>
      </c>
      <c r="K752" s="121">
        <v>43125</v>
      </c>
      <c r="L752" s="119">
        <v>93277</v>
      </c>
      <c r="M752" s="119" t="s">
        <v>1357</v>
      </c>
    </row>
    <row r="753" spans="1:13">
      <c r="A753" s="119" t="s">
        <v>2813</v>
      </c>
      <c r="B753" s="119" t="s">
        <v>397</v>
      </c>
      <c r="C753" s="119">
        <v>638</v>
      </c>
      <c r="D753" s="119">
        <v>645.35</v>
      </c>
      <c r="E753" s="119">
        <v>630</v>
      </c>
      <c r="F753" s="119">
        <v>634.5</v>
      </c>
      <c r="G753" s="119">
        <v>631.54999999999995</v>
      </c>
      <c r="H753" s="119">
        <v>643.25</v>
      </c>
      <c r="I753" s="119">
        <v>82953</v>
      </c>
      <c r="J753" s="119">
        <v>52703107.350000001</v>
      </c>
      <c r="K753" s="121">
        <v>43125</v>
      </c>
      <c r="L753" s="119">
        <v>1269</v>
      </c>
      <c r="M753" s="119" t="s">
        <v>2814</v>
      </c>
    </row>
    <row r="754" spans="1:13">
      <c r="A754" s="119" t="s">
        <v>1358</v>
      </c>
      <c r="B754" s="119" t="s">
        <v>397</v>
      </c>
      <c r="C754" s="119">
        <v>485</v>
      </c>
      <c r="D754" s="119">
        <v>494</v>
      </c>
      <c r="E754" s="119">
        <v>469</v>
      </c>
      <c r="F754" s="119">
        <v>481.35</v>
      </c>
      <c r="G754" s="119">
        <v>482</v>
      </c>
      <c r="H754" s="119">
        <v>488</v>
      </c>
      <c r="I754" s="119">
        <v>848493</v>
      </c>
      <c r="J754" s="119">
        <v>409320652.55000001</v>
      </c>
      <c r="K754" s="121">
        <v>43125</v>
      </c>
      <c r="L754" s="119">
        <v>18534</v>
      </c>
      <c r="M754" s="119" t="s">
        <v>1359</v>
      </c>
    </row>
    <row r="755" spans="1:13">
      <c r="A755" s="119" t="s">
        <v>2744</v>
      </c>
      <c r="B755" s="119" t="s">
        <v>397</v>
      </c>
      <c r="C755" s="119">
        <v>922.75</v>
      </c>
      <c r="D755" s="119">
        <v>926</v>
      </c>
      <c r="E755" s="119">
        <v>908.05</v>
      </c>
      <c r="F755" s="119">
        <v>920.8</v>
      </c>
      <c r="G755" s="119">
        <v>923</v>
      </c>
      <c r="H755" s="119">
        <v>915.65</v>
      </c>
      <c r="I755" s="119">
        <v>481</v>
      </c>
      <c r="J755" s="119">
        <v>441109.45</v>
      </c>
      <c r="K755" s="121">
        <v>43125</v>
      </c>
      <c r="L755" s="119">
        <v>102</v>
      </c>
      <c r="M755" s="119" t="s">
        <v>2745</v>
      </c>
    </row>
    <row r="756" spans="1:13">
      <c r="A756" s="119" t="s">
        <v>1360</v>
      </c>
      <c r="B756" s="119" t="s">
        <v>397</v>
      </c>
      <c r="C756" s="119">
        <v>72</v>
      </c>
      <c r="D756" s="119">
        <v>72.5</v>
      </c>
      <c r="E756" s="119">
        <v>69.2</v>
      </c>
      <c r="F756" s="119">
        <v>70.05</v>
      </c>
      <c r="G756" s="119">
        <v>69.75</v>
      </c>
      <c r="H756" s="119">
        <v>71.650000000000006</v>
      </c>
      <c r="I756" s="119">
        <v>245525</v>
      </c>
      <c r="J756" s="119">
        <v>17402306.149999999</v>
      </c>
      <c r="K756" s="121">
        <v>43125</v>
      </c>
      <c r="L756" s="119">
        <v>2174</v>
      </c>
      <c r="M756" s="119" t="s">
        <v>1361</v>
      </c>
    </row>
    <row r="757" spans="1:13">
      <c r="A757" s="119" t="s">
        <v>2229</v>
      </c>
      <c r="B757" s="119" t="s">
        <v>397</v>
      </c>
      <c r="C757" s="119">
        <v>119.6</v>
      </c>
      <c r="D757" s="119">
        <v>119.6</v>
      </c>
      <c r="E757" s="119">
        <v>110.95</v>
      </c>
      <c r="F757" s="119">
        <v>116.1</v>
      </c>
      <c r="G757" s="119">
        <v>116.5</v>
      </c>
      <c r="H757" s="119">
        <v>117.2</v>
      </c>
      <c r="I757" s="119">
        <v>625993</v>
      </c>
      <c r="J757" s="119">
        <v>71256652.549999997</v>
      </c>
      <c r="K757" s="121">
        <v>43125</v>
      </c>
      <c r="L757" s="119">
        <v>3461</v>
      </c>
      <c r="M757" s="119" t="s">
        <v>2230</v>
      </c>
    </row>
    <row r="758" spans="1:13">
      <c r="A758" s="119" t="s">
        <v>2210</v>
      </c>
      <c r="B758" s="119" t="s">
        <v>397</v>
      </c>
      <c r="C758" s="119">
        <v>84.8</v>
      </c>
      <c r="D758" s="119">
        <v>85.25</v>
      </c>
      <c r="E758" s="119">
        <v>81.8</v>
      </c>
      <c r="F758" s="119">
        <v>82.15</v>
      </c>
      <c r="G758" s="119">
        <v>82</v>
      </c>
      <c r="H758" s="119">
        <v>84.85</v>
      </c>
      <c r="I758" s="119">
        <v>134012</v>
      </c>
      <c r="J758" s="119">
        <v>11143933.25</v>
      </c>
      <c r="K758" s="121">
        <v>43125</v>
      </c>
      <c r="L758" s="119">
        <v>972</v>
      </c>
      <c r="M758" s="119" t="s">
        <v>2212</v>
      </c>
    </row>
    <row r="759" spans="1:13">
      <c r="A759" s="119" t="s">
        <v>1363</v>
      </c>
      <c r="B759" s="119" t="s">
        <v>397</v>
      </c>
      <c r="C759" s="119">
        <v>527</v>
      </c>
      <c r="D759" s="119">
        <v>531.35</v>
      </c>
      <c r="E759" s="119">
        <v>517.54999999999995</v>
      </c>
      <c r="F759" s="119">
        <v>519.25</v>
      </c>
      <c r="G759" s="119">
        <v>520</v>
      </c>
      <c r="H759" s="119">
        <v>531.85</v>
      </c>
      <c r="I759" s="119">
        <v>35956</v>
      </c>
      <c r="J759" s="119">
        <v>18844642</v>
      </c>
      <c r="K759" s="121">
        <v>43125</v>
      </c>
      <c r="L759" s="119">
        <v>1482</v>
      </c>
      <c r="M759" s="119" t="s">
        <v>1364</v>
      </c>
    </row>
    <row r="760" spans="1:13">
      <c r="A760" s="119" t="s">
        <v>2408</v>
      </c>
      <c r="B760" s="119" t="s">
        <v>397</v>
      </c>
      <c r="C760" s="119">
        <v>475.6</v>
      </c>
      <c r="D760" s="119">
        <v>489.65</v>
      </c>
      <c r="E760" s="119">
        <v>471.1</v>
      </c>
      <c r="F760" s="119">
        <v>473.15</v>
      </c>
      <c r="G760" s="119">
        <v>472</v>
      </c>
      <c r="H760" s="119">
        <v>473.45</v>
      </c>
      <c r="I760" s="119">
        <v>14993</v>
      </c>
      <c r="J760" s="119">
        <v>7169449.9500000002</v>
      </c>
      <c r="K760" s="121">
        <v>43125</v>
      </c>
      <c r="L760" s="119">
        <v>494</v>
      </c>
      <c r="M760" s="119" t="s">
        <v>2409</v>
      </c>
    </row>
    <row r="761" spans="1:13">
      <c r="A761" s="119" t="s">
        <v>1365</v>
      </c>
      <c r="B761" s="119" t="s">
        <v>397</v>
      </c>
      <c r="C761" s="119">
        <v>46</v>
      </c>
      <c r="D761" s="119">
        <v>46.5</v>
      </c>
      <c r="E761" s="119">
        <v>44.3</v>
      </c>
      <c r="F761" s="119">
        <v>44.9</v>
      </c>
      <c r="G761" s="119">
        <v>44.7</v>
      </c>
      <c r="H761" s="119">
        <v>45.85</v>
      </c>
      <c r="I761" s="119">
        <v>56143</v>
      </c>
      <c r="J761" s="119">
        <v>2549693.7999999998</v>
      </c>
      <c r="K761" s="121">
        <v>43125</v>
      </c>
      <c r="L761" s="119">
        <v>520</v>
      </c>
      <c r="M761" s="119" t="s">
        <v>1366</v>
      </c>
    </row>
    <row r="762" spans="1:13">
      <c r="A762" s="119" t="s">
        <v>357</v>
      </c>
      <c r="B762" s="119" t="s">
        <v>397</v>
      </c>
      <c r="C762" s="119">
        <v>3450</v>
      </c>
      <c r="D762" s="119">
        <v>3479.95</v>
      </c>
      <c r="E762" s="119">
        <v>3355.8</v>
      </c>
      <c r="F762" s="119">
        <v>3367.55</v>
      </c>
      <c r="G762" s="119">
        <v>3386</v>
      </c>
      <c r="H762" s="119">
        <v>3487.85</v>
      </c>
      <c r="I762" s="119">
        <v>1014100</v>
      </c>
      <c r="J762" s="119">
        <v>3457018923.9499998</v>
      </c>
      <c r="K762" s="121">
        <v>43125</v>
      </c>
      <c r="L762" s="119">
        <v>48938</v>
      </c>
      <c r="M762" s="119" t="s">
        <v>1367</v>
      </c>
    </row>
    <row r="763" spans="1:13">
      <c r="A763" s="119" t="s">
        <v>116</v>
      </c>
      <c r="B763" s="119" t="s">
        <v>397</v>
      </c>
      <c r="C763" s="119">
        <v>180.15</v>
      </c>
      <c r="D763" s="119">
        <v>181.25</v>
      </c>
      <c r="E763" s="119">
        <v>176.65</v>
      </c>
      <c r="F763" s="119">
        <v>177.7</v>
      </c>
      <c r="G763" s="119">
        <v>177.3</v>
      </c>
      <c r="H763" s="119">
        <v>180.05</v>
      </c>
      <c r="I763" s="119">
        <v>191281</v>
      </c>
      <c r="J763" s="119">
        <v>34157580.600000001</v>
      </c>
      <c r="K763" s="121">
        <v>43125</v>
      </c>
      <c r="L763" s="119">
        <v>1847</v>
      </c>
      <c r="M763" s="119" t="s">
        <v>1368</v>
      </c>
    </row>
    <row r="764" spans="1:13">
      <c r="A764" s="119" t="s">
        <v>1369</v>
      </c>
      <c r="B764" s="119" t="s">
        <v>397</v>
      </c>
      <c r="C764" s="119">
        <v>838.95</v>
      </c>
      <c r="D764" s="119">
        <v>840.95</v>
      </c>
      <c r="E764" s="119">
        <v>818.8</v>
      </c>
      <c r="F764" s="119">
        <v>823.45</v>
      </c>
      <c r="G764" s="119">
        <v>824.5</v>
      </c>
      <c r="H764" s="119">
        <v>834.25</v>
      </c>
      <c r="I764" s="119">
        <v>509320</v>
      </c>
      <c r="J764" s="119">
        <v>422136841.44999999</v>
      </c>
      <c r="K764" s="121">
        <v>43125</v>
      </c>
      <c r="L764" s="119">
        <v>18443</v>
      </c>
      <c r="M764" s="119" t="s">
        <v>1370</v>
      </c>
    </row>
    <row r="765" spans="1:13">
      <c r="A765" s="119" t="s">
        <v>1371</v>
      </c>
      <c r="B765" s="119" t="s">
        <v>397</v>
      </c>
      <c r="C765" s="119">
        <v>111.5</v>
      </c>
      <c r="D765" s="119">
        <v>114.6</v>
      </c>
      <c r="E765" s="119">
        <v>110.25</v>
      </c>
      <c r="F765" s="119">
        <v>110.95</v>
      </c>
      <c r="G765" s="119">
        <v>110.7</v>
      </c>
      <c r="H765" s="119">
        <v>111.85</v>
      </c>
      <c r="I765" s="119">
        <v>1624281</v>
      </c>
      <c r="J765" s="119">
        <v>181935429.75</v>
      </c>
      <c r="K765" s="121">
        <v>43125</v>
      </c>
      <c r="L765" s="119">
        <v>11681</v>
      </c>
      <c r="M765" s="119" t="s">
        <v>1372</v>
      </c>
    </row>
    <row r="766" spans="1:13">
      <c r="A766" s="119" t="s">
        <v>1373</v>
      </c>
      <c r="B766" s="119" t="s">
        <v>397</v>
      </c>
      <c r="C766" s="119">
        <v>113.8</v>
      </c>
      <c r="D766" s="119">
        <v>122</v>
      </c>
      <c r="E766" s="119">
        <v>111.1</v>
      </c>
      <c r="F766" s="119">
        <v>120</v>
      </c>
      <c r="G766" s="119">
        <v>120</v>
      </c>
      <c r="H766" s="119">
        <v>113.15</v>
      </c>
      <c r="I766" s="119">
        <v>348134</v>
      </c>
      <c r="J766" s="119">
        <v>41263123.200000003</v>
      </c>
      <c r="K766" s="121">
        <v>43125</v>
      </c>
      <c r="L766" s="119">
        <v>3130</v>
      </c>
      <c r="M766" s="119" t="s">
        <v>1374</v>
      </c>
    </row>
    <row r="767" spans="1:13">
      <c r="A767" s="119" t="s">
        <v>1375</v>
      </c>
      <c r="B767" s="119" t="s">
        <v>397</v>
      </c>
      <c r="C767" s="119">
        <v>92.2</v>
      </c>
      <c r="D767" s="119">
        <v>94.8</v>
      </c>
      <c r="E767" s="119">
        <v>90.15</v>
      </c>
      <c r="F767" s="119">
        <v>93.1</v>
      </c>
      <c r="G767" s="119">
        <v>93.5</v>
      </c>
      <c r="H767" s="119">
        <v>91.8</v>
      </c>
      <c r="I767" s="119">
        <v>1991451</v>
      </c>
      <c r="J767" s="119">
        <v>185942994.84999999</v>
      </c>
      <c r="K767" s="121">
        <v>43125</v>
      </c>
      <c r="L767" s="119">
        <v>5700</v>
      </c>
      <c r="M767" s="119" t="s">
        <v>1376</v>
      </c>
    </row>
    <row r="768" spans="1:13">
      <c r="A768" s="119" t="s">
        <v>1377</v>
      </c>
      <c r="B768" s="119" t="s">
        <v>397</v>
      </c>
      <c r="C768" s="119">
        <v>42.05</v>
      </c>
      <c r="D768" s="119">
        <v>42.6</v>
      </c>
      <c r="E768" s="119">
        <v>41.45</v>
      </c>
      <c r="F768" s="119">
        <v>41.95</v>
      </c>
      <c r="G768" s="119">
        <v>41.85</v>
      </c>
      <c r="H768" s="119">
        <v>42.15</v>
      </c>
      <c r="I768" s="119">
        <v>1375818</v>
      </c>
      <c r="J768" s="119">
        <v>57699908.049999997</v>
      </c>
      <c r="K768" s="121">
        <v>43125</v>
      </c>
      <c r="L768" s="119">
        <v>4450</v>
      </c>
      <c r="M768" s="119" t="s">
        <v>1378</v>
      </c>
    </row>
    <row r="769" spans="1:13">
      <c r="A769" s="119" t="s">
        <v>1379</v>
      </c>
      <c r="B769" s="119" t="s">
        <v>397</v>
      </c>
      <c r="C769" s="119">
        <v>1500</v>
      </c>
      <c r="D769" s="119">
        <v>1539.95</v>
      </c>
      <c r="E769" s="119">
        <v>1480</v>
      </c>
      <c r="F769" s="119">
        <v>1523.3</v>
      </c>
      <c r="G769" s="119">
        <v>1522.05</v>
      </c>
      <c r="H769" s="119">
        <v>1489.85</v>
      </c>
      <c r="I769" s="119">
        <v>32349</v>
      </c>
      <c r="J769" s="119">
        <v>49034677.899999999</v>
      </c>
      <c r="K769" s="121">
        <v>43125</v>
      </c>
      <c r="L769" s="119">
        <v>3341</v>
      </c>
      <c r="M769" s="119" t="s">
        <v>1380</v>
      </c>
    </row>
    <row r="770" spans="1:13">
      <c r="A770" s="119" t="s">
        <v>2914</v>
      </c>
      <c r="B770" s="119" t="s">
        <v>397</v>
      </c>
      <c r="C770" s="119">
        <v>3.55</v>
      </c>
      <c r="D770" s="119">
        <v>3.7</v>
      </c>
      <c r="E770" s="119">
        <v>3.55</v>
      </c>
      <c r="F770" s="119">
        <v>3.65</v>
      </c>
      <c r="G770" s="119">
        <v>3.7</v>
      </c>
      <c r="H770" s="119">
        <v>3.55</v>
      </c>
      <c r="I770" s="119">
        <v>41781</v>
      </c>
      <c r="J770" s="119">
        <v>151837.15</v>
      </c>
      <c r="K770" s="121">
        <v>43125</v>
      </c>
      <c r="L770" s="119">
        <v>84</v>
      </c>
      <c r="M770" s="119" t="s">
        <v>2915</v>
      </c>
    </row>
    <row r="771" spans="1:13">
      <c r="A771" s="119" t="s">
        <v>361</v>
      </c>
      <c r="B771" s="119" t="s">
        <v>397</v>
      </c>
      <c r="C771" s="119">
        <v>521.1</v>
      </c>
      <c r="D771" s="119">
        <v>541.79999999999995</v>
      </c>
      <c r="E771" s="119">
        <v>521.1</v>
      </c>
      <c r="F771" s="119">
        <v>537.29999999999995</v>
      </c>
      <c r="G771" s="119">
        <v>537</v>
      </c>
      <c r="H771" s="119">
        <v>520.70000000000005</v>
      </c>
      <c r="I771" s="119">
        <v>1305759</v>
      </c>
      <c r="J771" s="119">
        <v>698342952.79999995</v>
      </c>
      <c r="K771" s="121">
        <v>43125</v>
      </c>
      <c r="L771" s="119">
        <v>29121</v>
      </c>
      <c r="M771" s="119" t="s">
        <v>1381</v>
      </c>
    </row>
    <row r="772" spans="1:13">
      <c r="A772" s="119" t="s">
        <v>2201</v>
      </c>
      <c r="B772" s="119" t="s">
        <v>397</v>
      </c>
      <c r="C772" s="119">
        <v>1057.9000000000001</v>
      </c>
      <c r="D772" s="119">
        <v>1058.55</v>
      </c>
      <c r="E772" s="119">
        <v>1030</v>
      </c>
      <c r="F772" s="119">
        <v>1036.55</v>
      </c>
      <c r="G772" s="119">
        <v>1033</v>
      </c>
      <c r="H772" s="119">
        <v>1057.9000000000001</v>
      </c>
      <c r="I772" s="119">
        <v>309612</v>
      </c>
      <c r="J772" s="119">
        <v>322505329.5</v>
      </c>
      <c r="K772" s="121">
        <v>43125</v>
      </c>
      <c r="L772" s="119">
        <v>16571</v>
      </c>
      <c r="M772" s="119" t="s">
        <v>2202</v>
      </c>
    </row>
    <row r="773" spans="1:13">
      <c r="A773" s="119" t="s">
        <v>1382</v>
      </c>
      <c r="B773" s="119" t="s">
        <v>397</v>
      </c>
      <c r="C773" s="119">
        <v>372</v>
      </c>
      <c r="D773" s="119">
        <v>372</v>
      </c>
      <c r="E773" s="119">
        <v>363</v>
      </c>
      <c r="F773" s="119">
        <v>365.85</v>
      </c>
      <c r="G773" s="119">
        <v>364.05</v>
      </c>
      <c r="H773" s="119">
        <v>370.6</v>
      </c>
      <c r="I773" s="119">
        <v>21542</v>
      </c>
      <c r="J773" s="119">
        <v>7937543.0999999996</v>
      </c>
      <c r="K773" s="121">
        <v>43125</v>
      </c>
      <c r="L773" s="119">
        <v>770</v>
      </c>
      <c r="M773" s="119" t="s">
        <v>1383</v>
      </c>
    </row>
    <row r="774" spans="1:13">
      <c r="A774" s="119" t="s">
        <v>2586</v>
      </c>
      <c r="B774" s="119" t="s">
        <v>397</v>
      </c>
      <c r="C774" s="119">
        <v>78.5</v>
      </c>
      <c r="D774" s="119">
        <v>78.5</v>
      </c>
      <c r="E774" s="119">
        <v>77.16</v>
      </c>
      <c r="F774" s="119">
        <v>77.44</v>
      </c>
      <c r="G774" s="119">
        <v>77.459999999999994</v>
      </c>
      <c r="H774" s="119">
        <v>78.319999999999993</v>
      </c>
      <c r="I774" s="119">
        <v>3365</v>
      </c>
      <c r="J774" s="119">
        <v>262430.71999999997</v>
      </c>
      <c r="K774" s="121">
        <v>43125</v>
      </c>
      <c r="L774" s="119">
        <v>57</v>
      </c>
      <c r="M774" s="119" t="s">
        <v>2587</v>
      </c>
    </row>
    <row r="775" spans="1:13">
      <c r="A775" s="119" t="s">
        <v>1384</v>
      </c>
      <c r="B775" s="119" t="s">
        <v>397</v>
      </c>
      <c r="C775" s="119">
        <v>209.1</v>
      </c>
      <c r="D775" s="119">
        <v>213.9</v>
      </c>
      <c r="E775" s="119">
        <v>208.3</v>
      </c>
      <c r="F775" s="119">
        <v>210.9</v>
      </c>
      <c r="G775" s="119">
        <v>210.75</v>
      </c>
      <c r="H775" s="119">
        <v>209.1</v>
      </c>
      <c r="I775" s="119">
        <v>199091</v>
      </c>
      <c r="J775" s="119">
        <v>41998861.450000003</v>
      </c>
      <c r="K775" s="121">
        <v>43125</v>
      </c>
      <c r="L775" s="119">
        <v>2597</v>
      </c>
      <c r="M775" s="119" t="s">
        <v>1385</v>
      </c>
    </row>
    <row r="776" spans="1:13">
      <c r="A776" s="119" t="s">
        <v>1386</v>
      </c>
      <c r="B776" s="119" t="s">
        <v>397</v>
      </c>
      <c r="C776" s="119">
        <v>1315</v>
      </c>
      <c r="D776" s="119">
        <v>1358</v>
      </c>
      <c r="E776" s="119">
        <v>1310</v>
      </c>
      <c r="F776" s="119">
        <v>1323.4</v>
      </c>
      <c r="G776" s="119">
        <v>1322.85</v>
      </c>
      <c r="H776" s="119">
        <v>1331.1</v>
      </c>
      <c r="I776" s="119">
        <v>163773</v>
      </c>
      <c r="J776" s="119">
        <v>219367685.40000001</v>
      </c>
      <c r="K776" s="121">
        <v>43125</v>
      </c>
      <c r="L776" s="119">
        <v>5224</v>
      </c>
      <c r="M776" s="119" t="s">
        <v>2274</v>
      </c>
    </row>
    <row r="777" spans="1:13">
      <c r="A777" s="119" t="s">
        <v>2235</v>
      </c>
      <c r="B777" s="119" t="s">
        <v>397</v>
      </c>
      <c r="C777" s="119">
        <v>82</v>
      </c>
      <c r="D777" s="119">
        <v>82.8</v>
      </c>
      <c r="E777" s="119">
        <v>79.5</v>
      </c>
      <c r="F777" s="119">
        <v>80.05</v>
      </c>
      <c r="G777" s="119">
        <v>80</v>
      </c>
      <c r="H777" s="119">
        <v>81.75</v>
      </c>
      <c r="I777" s="119">
        <v>18261</v>
      </c>
      <c r="J777" s="119">
        <v>1470917.85</v>
      </c>
      <c r="K777" s="121">
        <v>43125</v>
      </c>
      <c r="L777" s="119">
        <v>187</v>
      </c>
      <c r="M777" s="119" t="s">
        <v>2236</v>
      </c>
    </row>
    <row r="778" spans="1:13">
      <c r="A778" s="119" t="s">
        <v>117</v>
      </c>
      <c r="B778" s="119" t="s">
        <v>397</v>
      </c>
      <c r="C778" s="119">
        <v>762.8</v>
      </c>
      <c r="D778" s="119">
        <v>770.25</v>
      </c>
      <c r="E778" s="119">
        <v>747</v>
      </c>
      <c r="F778" s="119">
        <v>749.55</v>
      </c>
      <c r="G778" s="119">
        <v>750</v>
      </c>
      <c r="H778" s="119">
        <v>753.45</v>
      </c>
      <c r="I778" s="119">
        <v>1800526</v>
      </c>
      <c r="J778" s="119">
        <v>1364250471.55</v>
      </c>
      <c r="K778" s="121">
        <v>43125</v>
      </c>
      <c r="L778" s="119">
        <v>51348</v>
      </c>
      <c r="M778" s="119" t="s">
        <v>1387</v>
      </c>
    </row>
    <row r="779" spans="1:13">
      <c r="A779" s="119" t="s">
        <v>1388</v>
      </c>
      <c r="B779" s="119" t="s">
        <v>397</v>
      </c>
      <c r="C779" s="119">
        <v>57.2</v>
      </c>
      <c r="D779" s="119">
        <v>58.75</v>
      </c>
      <c r="E779" s="119">
        <v>55</v>
      </c>
      <c r="F779" s="119">
        <v>57.85</v>
      </c>
      <c r="G779" s="119">
        <v>57.8</v>
      </c>
      <c r="H779" s="119">
        <v>56.05</v>
      </c>
      <c r="I779" s="119">
        <v>1561287</v>
      </c>
      <c r="J779" s="119">
        <v>89618649.049999997</v>
      </c>
      <c r="K779" s="121">
        <v>43125</v>
      </c>
      <c r="L779" s="119">
        <v>6720</v>
      </c>
      <c r="M779" s="119" t="s">
        <v>1389</v>
      </c>
    </row>
    <row r="780" spans="1:13">
      <c r="A780" s="119" t="s">
        <v>1390</v>
      </c>
      <c r="B780" s="119" t="s">
        <v>397</v>
      </c>
      <c r="C780" s="119">
        <v>147.85</v>
      </c>
      <c r="D780" s="119">
        <v>149.69999999999999</v>
      </c>
      <c r="E780" s="119">
        <v>145.1</v>
      </c>
      <c r="F780" s="119">
        <v>147.05000000000001</v>
      </c>
      <c r="G780" s="119">
        <v>147.30000000000001</v>
      </c>
      <c r="H780" s="119">
        <v>147.55000000000001</v>
      </c>
      <c r="I780" s="119">
        <v>184434</v>
      </c>
      <c r="J780" s="119">
        <v>27179326.649999999</v>
      </c>
      <c r="K780" s="121">
        <v>43125</v>
      </c>
      <c r="L780" s="119">
        <v>2923</v>
      </c>
      <c r="M780" s="119" t="s">
        <v>1391</v>
      </c>
    </row>
    <row r="781" spans="1:13">
      <c r="A781" s="119" t="s">
        <v>1392</v>
      </c>
      <c r="B781" s="119" t="s">
        <v>397</v>
      </c>
      <c r="C781" s="119">
        <v>1138.2</v>
      </c>
      <c r="D781" s="119">
        <v>1138.3499999999999</v>
      </c>
      <c r="E781" s="119">
        <v>1130</v>
      </c>
      <c r="F781" s="119">
        <v>1132.05</v>
      </c>
      <c r="G781" s="119">
        <v>1130</v>
      </c>
      <c r="H781" s="119">
        <v>1140.05</v>
      </c>
      <c r="I781" s="119">
        <v>2460</v>
      </c>
      <c r="J781" s="119">
        <v>2781257.7</v>
      </c>
      <c r="K781" s="121">
        <v>43125</v>
      </c>
      <c r="L781" s="119">
        <v>173</v>
      </c>
      <c r="M781" s="119" t="s">
        <v>1393</v>
      </c>
    </row>
    <row r="782" spans="1:13">
      <c r="A782" s="119" t="s">
        <v>1394</v>
      </c>
      <c r="B782" s="119" t="s">
        <v>397</v>
      </c>
      <c r="C782" s="119">
        <v>63</v>
      </c>
      <c r="D782" s="119">
        <v>63.75</v>
      </c>
      <c r="E782" s="119">
        <v>62.45</v>
      </c>
      <c r="F782" s="119">
        <v>62.65</v>
      </c>
      <c r="G782" s="119">
        <v>62.7</v>
      </c>
      <c r="H782" s="119">
        <v>62.85</v>
      </c>
      <c r="I782" s="119">
        <v>1089770</v>
      </c>
      <c r="J782" s="119">
        <v>68657775</v>
      </c>
      <c r="K782" s="121">
        <v>43125</v>
      </c>
      <c r="L782" s="119">
        <v>4574</v>
      </c>
      <c r="M782" s="119" t="s">
        <v>1395</v>
      </c>
    </row>
    <row r="783" spans="1:13">
      <c r="A783" s="119" t="s">
        <v>1396</v>
      </c>
      <c r="B783" s="119" t="s">
        <v>397</v>
      </c>
      <c r="C783" s="119">
        <v>44.6</v>
      </c>
      <c r="D783" s="119">
        <v>45.8</v>
      </c>
      <c r="E783" s="119">
        <v>41.25</v>
      </c>
      <c r="F783" s="119">
        <v>41.9</v>
      </c>
      <c r="G783" s="119">
        <v>41.65</v>
      </c>
      <c r="H783" s="119">
        <v>44.6</v>
      </c>
      <c r="I783" s="119">
        <v>410807</v>
      </c>
      <c r="J783" s="119">
        <v>17657411.300000001</v>
      </c>
      <c r="K783" s="121">
        <v>43125</v>
      </c>
      <c r="L783" s="119">
        <v>2149</v>
      </c>
      <c r="M783" s="119" t="s">
        <v>1397</v>
      </c>
    </row>
    <row r="784" spans="1:13">
      <c r="A784" s="119" t="s">
        <v>2996</v>
      </c>
      <c r="B784" s="119" t="s">
        <v>397</v>
      </c>
      <c r="C784" s="119">
        <v>398</v>
      </c>
      <c r="D784" s="119">
        <v>398</v>
      </c>
      <c r="E784" s="119">
        <v>362</v>
      </c>
      <c r="F784" s="119">
        <v>377.75</v>
      </c>
      <c r="G784" s="119">
        <v>380.7</v>
      </c>
      <c r="H784" s="119">
        <v>360.75</v>
      </c>
      <c r="I784" s="119">
        <v>49686</v>
      </c>
      <c r="J784" s="119">
        <v>18783337.850000001</v>
      </c>
      <c r="K784" s="121">
        <v>43125</v>
      </c>
      <c r="L784" s="119">
        <v>737</v>
      </c>
      <c r="M784" s="119" t="s">
        <v>1652</v>
      </c>
    </row>
    <row r="785" spans="1:13">
      <c r="A785" s="119" t="s">
        <v>1398</v>
      </c>
      <c r="B785" s="119" t="s">
        <v>397</v>
      </c>
      <c r="C785" s="119">
        <v>242</v>
      </c>
      <c r="D785" s="119">
        <v>247.45</v>
      </c>
      <c r="E785" s="119">
        <v>235.5</v>
      </c>
      <c r="F785" s="119">
        <v>238.55</v>
      </c>
      <c r="G785" s="119">
        <v>237.9</v>
      </c>
      <c r="H785" s="119">
        <v>244.85</v>
      </c>
      <c r="I785" s="119">
        <v>371290</v>
      </c>
      <c r="J785" s="119">
        <v>89700519.900000006</v>
      </c>
      <c r="K785" s="121">
        <v>43125</v>
      </c>
      <c r="L785" s="119">
        <v>7319</v>
      </c>
      <c r="M785" s="119" t="s">
        <v>1399</v>
      </c>
    </row>
    <row r="786" spans="1:13">
      <c r="A786" s="119" t="s">
        <v>1400</v>
      </c>
      <c r="B786" s="119" t="s">
        <v>397</v>
      </c>
      <c r="C786" s="119">
        <v>356.75</v>
      </c>
      <c r="D786" s="119">
        <v>369.9</v>
      </c>
      <c r="E786" s="119">
        <v>356.6</v>
      </c>
      <c r="F786" s="119">
        <v>365.45</v>
      </c>
      <c r="G786" s="119">
        <v>367</v>
      </c>
      <c r="H786" s="119">
        <v>361.85</v>
      </c>
      <c r="I786" s="119">
        <v>26433</v>
      </c>
      <c r="J786" s="119">
        <v>9667329.3499999996</v>
      </c>
      <c r="K786" s="121">
        <v>43125</v>
      </c>
      <c r="L786" s="119">
        <v>961</v>
      </c>
      <c r="M786" s="119" t="s">
        <v>1401</v>
      </c>
    </row>
    <row r="787" spans="1:13">
      <c r="A787" s="119" t="s">
        <v>1402</v>
      </c>
      <c r="B787" s="119" t="s">
        <v>397</v>
      </c>
      <c r="C787" s="119">
        <v>26.9</v>
      </c>
      <c r="D787" s="119">
        <v>26.9</v>
      </c>
      <c r="E787" s="119">
        <v>25.1</v>
      </c>
      <c r="F787" s="119">
        <v>25.4</v>
      </c>
      <c r="G787" s="119">
        <v>25.5</v>
      </c>
      <c r="H787" s="119">
        <v>26.65</v>
      </c>
      <c r="I787" s="119">
        <v>1945597</v>
      </c>
      <c r="J787" s="119">
        <v>49695254.049999997</v>
      </c>
      <c r="K787" s="121">
        <v>43125</v>
      </c>
      <c r="L787" s="119">
        <v>5624</v>
      </c>
      <c r="M787" s="119" t="s">
        <v>1403</v>
      </c>
    </row>
    <row r="788" spans="1:13">
      <c r="A788" s="119" t="s">
        <v>1404</v>
      </c>
      <c r="B788" s="119" t="s">
        <v>397</v>
      </c>
      <c r="C788" s="119">
        <v>2560</v>
      </c>
      <c r="D788" s="119">
        <v>2610.4</v>
      </c>
      <c r="E788" s="119">
        <v>2540</v>
      </c>
      <c r="F788" s="119">
        <v>2555.6</v>
      </c>
      <c r="G788" s="119">
        <v>2555</v>
      </c>
      <c r="H788" s="119">
        <v>2565.0500000000002</v>
      </c>
      <c r="I788" s="119">
        <v>18156</v>
      </c>
      <c r="J788" s="119">
        <v>46568651.5</v>
      </c>
      <c r="K788" s="121">
        <v>43125</v>
      </c>
      <c r="L788" s="119">
        <v>1101</v>
      </c>
      <c r="M788" s="119" t="s">
        <v>1405</v>
      </c>
    </row>
    <row r="789" spans="1:13">
      <c r="A789" s="119" t="s">
        <v>1406</v>
      </c>
      <c r="B789" s="119" t="s">
        <v>397</v>
      </c>
      <c r="C789" s="119">
        <v>631.15</v>
      </c>
      <c r="D789" s="119">
        <v>639</v>
      </c>
      <c r="E789" s="119">
        <v>625</v>
      </c>
      <c r="F789" s="119">
        <v>631.6</v>
      </c>
      <c r="G789" s="119">
        <v>632</v>
      </c>
      <c r="H789" s="119">
        <v>628.25</v>
      </c>
      <c r="I789" s="119">
        <v>34380</v>
      </c>
      <c r="J789" s="119">
        <v>21713927.399999999</v>
      </c>
      <c r="K789" s="121">
        <v>43125</v>
      </c>
      <c r="L789" s="119">
        <v>2378</v>
      </c>
      <c r="M789" s="119" t="s">
        <v>1407</v>
      </c>
    </row>
    <row r="790" spans="1:13">
      <c r="A790" s="119" t="s">
        <v>1408</v>
      </c>
      <c r="B790" s="119" t="s">
        <v>397</v>
      </c>
      <c r="C790" s="119">
        <v>53</v>
      </c>
      <c r="D790" s="119">
        <v>53.75</v>
      </c>
      <c r="E790" s="119">
        <v>52.1</v>
      </c>
      <c r="F790" s="119">
        <v>52.95</v>
      </c>
      <c r="G790" s="119">
        <v>53.2</v>
      </c>
      <c r="H790" s="119">
        <v>53.35</v>
      </c>
      <c r="I790" s="119">
        <v>13725</v>
      </c>
      <c r="J790" s="119">
        <v>728601.55</v>
      </c>
      <c r="K790" s="121">
        <v>43125</v>
      </c>
      <c r="L790" s="119">
        <v>205</v>
      </c>
      <c r="M790" s="119" t="s">
        <v>1409</v>
      </c>
    </row>
    <row r="791" spans="1:13">
      <c r="A791" s="119" t="s">
        <v>1410</v>
      </c>
      <c r="B791" s="119" t="s">
        <v>397</v>
      </c>
      <c r="C791" s="119">
        <v>38.25</v>
      </c>
      <c r="D791" s="119">
        <v>38.799999999999997</v>
      </c>
      <c r="E791" s="119">
        <v>37.700000000000003</v>
      </c>
      <c r="F791" s="119">
        <v>38</v>
      </c>
      <c r="G791" s="119">
        <v>37.950000000000003</v>
      </c>
      <c r="H791" s="119">
        <v>38.5</v>
      </c>
      <c r="I791" s="119">
        <v>2088296</v>
      </c>
      <c r="J791" s="119">
        <v>79688219.450000003</v>
      </c>
      <c r="K791" s="121">
        <v>43125</v>
      </c>
      <c r="L791" s="119">
        <v>5723</v>
      </c>
      <c r="M791" s="119" t="s">
        <v>1411</v>
      </c>
    </row>
    <row r="792" spans="1:13">
      <c r="A792" s="119" t="s">
        <v>118</v>
      </c>
      <c r="B792" s="119" t="s">
        <v>397</v>
      </c>
      <c r="C792" s="119">
        <v>384.95</v>
      </c>
      <c r="D792" s="119">
        <v>385.95</v>
      </c>
      <c r="E792" s="119">
        <v>368</v>
      </c>
      <c r="F792" s="119">
        <v>370.15</v>
      </c>
      <c r="G792" s="119">
        <v>371.45</v>
      </c>
      <c r="H792" s="119">
        <v>384.45</v>
      </c>
      <c r="I792" s="119">
        <v>4686177</v>
      </c>
      <c r="J792" s="119">
        <v>1745726182.2</v>
      </c>
      <c r="K792" s="121">
        <v>43125</v>
      </c>
      <c r="L792" s="119">
        <v>37023</v>
      </c>
      <c r="M792" s="119" t="s">
        <v>1412</v>
      </c>
    </row>
    <row r="793" spans="1:13">
      <c r="A793" s="119" t="s">
        <v>1413</v>
      </c>
      <c r="B793" s="119" t="s">
        <v>397</v>
      </c>
      <c r="C793" s="119">
        <v>1415</v>
      </c>
      <c r="D793" s="119">
        <v>1424.95</v>
      </c>
      <c r="E793" s="119">
        <v>1336.3</v>
      </c>
      <c r="F793" s="119">
        <v>1357.1</v>
      </c>
      <c r="G793" s="119">
        <v>1359</v>
      </c>
      <c r="H793" s="119">
        <v>1413.95</v>
      </c>
      <c r="I793" s="119">
        <v>191233</v>
      </c>
      <c r="J793" s="119">
        <v>260700780.19999999</v>
      </c>
      <c r="K793" s="121">
        <v>43125</v>
      </c>
      <c r="L793" s="119">
        <v>12310</v>
      </c>
      <c r="M793" s="119" t="s">
        <v>1414</v>
      </c>
    </row>
    <row r="794" spans="1:13">
      <c r="A794" s="119" t="s">
        <v>2696</v>
      </c>
      <c r="B794" s="119" t="s">
        <v>397</v>
      </c>
      <c r="C794" s="119">
        <v>40</v>
      </c>
      <c r="D794" s="119">
        <v>41.45</v>
      </c>
      <c r="E794" s="119">
        <v>38.4</v>
      </c>
      <c r="F794" s="119">
        <v>38.5</v>
      </c>
      <c r="G794" s="119">
        <v>38.4</v>
      </c>
      <c r="H794" s="119">
        <v>40.4</v>
      </c>
      <c r="I794" s="119">
        <v>3267</v>
      </c>
      <c r="J794" s="119">
        <v>126829.85</v>
      </c>
      <c r="K794" s="121">
        <v>43125</v>
      </c>
      <c r="L794" s="119">
        <v>45</v>
      </c>
      <c r="M794" s="119" t="s">
        <v>2697</v>
      </c>
    </row>
    <row r="795" spans="1:13">
      <c r="A795" s="119" t="s">
        <v>206</v>
      </c>
      <c r="B795" s="119" t="s">
        <v>397</v>
      </c>
      <c r="C795" s="119">
        <v>813</v>
      </c>
      <c r="D795" s="119">
        <v>839.2</v>
      </c>
      <c r="E795" s="119">
        <v>795</v>
      </c>
      <c r="F795" s="119">
        <v>823.8</v>
      </c>
      <c r="G795" s="119">
        <v>824.9</v>
      </c>
      <c r="H795" s="119">
        <v>802.55</v>
      </c>
      <c r="I795" s="119">
        <v>551311</v>
      </c>
      <c r="J795" s="119">
        <v>451878779.35000002</v>
      </c>
      <c r="K795" s="121">
        <v>43125</v>
      </c>
      <c r="L795" s="119">
        <v>32366</v>
      </c>
      <c r="M795" s="119" t="s">
        <v>1415</v>
      </c>
    </row>
    <row r="796" spans="1:13">
      <c r="A796" s="119" t="s">
        <v>1416</v>
      </c>
      <c r="B796" s="119" t="s">
        <v>397</v>
      </c>
      <c r="C796" s="119">
        <v>615.04999999999995</v>
      </c>
      <c r="D796" s="119">
        <v>622</v>
      </c>
      <c r="E796" s="119">
        <v>607</v>
      </c>
      <c r="F796" s="119">
        <v>611.4</v>
      </c>
      <c r="G796" s="119">
        <v>611</v>
      </c>
      <c r="H796" s="119">
        <v>617.15</v>
      </c>
      <c r="I796" s="119">
        <v>9069</v>
      </c>
      <c r="J796" s="119">
        <v>5554186.0999999996</v>
      </c>
      <c r="K796" s="121">
        <v>43125</v>
      </c>
      <c r="L796" s="119">
        <v>626</v>
      </c>
      <c r="M796" s="119" t="s">
        <v>1417</v>
      </c>
    </row>
    <row r="797" spans="1:13">
      <c r="A797" s="119" t="s">
        <v>119</v>
      </c>
      <c r="B797" s="119" t="s">
        <v>397</v>
      </c>
      <c r="C797" s="119">
        <v>69050</v>
      </c>
      <c r="D797" s="119">
        <v>69439.95</v>
      </c>
      <c r="E797" s="119">
        <v>67055.55</v>
      </c>
      <c r="F797" s="119">
        <v>67543.649999999994</v>
      </c>
      <c r="G797" s="119">
        <v>67240.100000000006</v>
      </c>
      <c r="H797" s="119">
        <v>68894.5</v>
      </c>
      <c r="I797" s="119">
        <v>7157</v>
      </c>
      <c r="J797" s="119">
        <v>488415029.44999999</v>
      </c>
      <c r="K797" s="121">
        <v>43125</v>
      </c>
      <c r="L797" s="119">
        <v>4175</v>
      </c>
      <c r="M797" s="119" t="s">
        <v>1418</v>
      </c>
    </row>
    <row r="798" spans="1:13">
      <c r="A798" s="119" t="s">
        <v>1419</v>
      </c>
      <c r="B798" s="119" t="s">
        <v>397</v>
      </c>
      <c r="C798" s="119">
        <v>130.1</v>
      </c>
      <c r="D798" s="119">
        <v>132.5</v>
      </c>
      <c r="E798" s="119">
        <v>126.45</v>
      </c>
      <c r="F798" s="119">
        <v>127.55</v>
      </c>
      <c r="G798" s="119">
        <v>127.2</v>
      </c>
      <c r="H798" s="119">
        <v>131.44999999999999</v>
      </c>
      <c r="I798" s="119">
        <v>2368240</v>
      </c>
      <c r="J798" s="119">
        <v>306136858.39999998</v>
      </c>
      <c r="K798" s="121">
        <v>43125</v>
      </c>
      <c r="L798" s="119">
        <v>10973</v>
      </c>
      <c r="M798" s="119" t="s">
        <v>1420</v>
      </c>
    </row>
    <row r="799" spans="1:13">
      <c r="A799" s="119" t="s">
        <v>1421</v>
      </c>
      <c r="B799" s="119" t="s">
        <v>397</v>
      </c>
      <c r="C799" s="119">
        <v>25.3</v>
      </c>
      <c r="D799" s="119">
        <v>26.05</v>
      </c>
      <c r="E799" s="119">
        <v>24.75</v>
      </c>
      <c r="F799" s="119">
        <v>25.5</v>
      </c>
      <c r="G799" s="119">
        <v>25.45</v>
      </c>
      <c r="H799" s="119">
        <v>25.3</v>
      </c>
      <c r="I799" s="119">
        <v>1776071</v>
      </c>
      <c r="J799" s="119">
        <v>45390997.25</v>
      </c>
      <c r="K799" s="121">
        <v>43125</v>
      </c>
      <c r="L799" s="119">
        <v>3404</v>
      </c>
      <c r="M799" s="119" t="s">
        <v>1422</v>
      </c>
    </row>
    <row r="800" spans="1:13">
      <c r="A800" s="119" t="s">
        <v>1423</v>
      </c>
      <c r="B800" s="119" t="s">
        <v>397</v>
      </c>
      <c r="C800" s="119">
        <v>53.4</v>
      </c>
      <c r="D800" s="119">
        <v>54.55</v>
      </c>
      <c r="E800" s="119">
        <v>51.35</v>
      </c>
      <c r="F800" s="119">
        <v>53.15</v>
      </c>
      <c r="G800" s="119">
        <v>52.95</v>
      </c>
      <c r="H800" s="119">
        <v>53.65</v>
      </c>
      <c r="I800" s="119">
        <v>48472</v>
      </c>
      <c r="J800" s="119">
        <v>2580761.6000000001</v>
      </c>
      <c r="K800" s="121">
        <v>43125</v>
      </c>
      <c r="L800" s="119">
        <v>383</v>
      </c>
      <c r="M800" s="119" t="s">
        <v>1424</v>
      </c>
    </row>
    <row r="801" spans="1:13">
      <c r="A801" s="119" t="s">
        <v>1425</v>
      </c>
      <c r="B801" s="119" t="s">
        <v>397</v>
      </c>
      <c r="C801" s="119">
        <v>92.6</v>
      </c>
      <c r="D801" s="119">
        <v>92.85</v>
      </c>
      <c r="E801" s="119">
        <v>89.5</v>
      </c>
      <c r="F801" s="119">
        <v>89.85</v>
      </c>
      <c r="G801" s="119">
        <v>89.5</v>
      </c>
      <c r="H801" s="119">
        <v>92.4</v>
      </c>
      <c r="I801" s="119">
        <v>283575</v>
      </c>
      <c r="J801" s="119">
        <v>25634969</v>
      </c>
      <c r="K801" s="121">
        <v>43125</v>
      </c>
      <c r="L801" s="119">
        <v>1436</v>
      </c>
      <c r="M801" s="119" t="s">
        <v>1426</v>
      </c>
    </row>
    <row r="802" spans="1:13">
      <c r="A802" s="119" t="s">
        <v>1427</v>
      </c>
      <c r="B802" s="119" t="s">
        <v>397</v>
      </c>
      <c r="C802" s="119">
        <v>92.05</v>
      </c>
      <c r="D802" s="119">
        <v>93.5</v>
      </c>
      <c r="E802" s="119">
        <v>90.5</v>
      </c>
      <c r="F802" s="119">
        <v>91</v>
      </c>
      <c r="G802" s="119">
        <v>91.3</v>
      </c>
      <c r="H802" s="119">
        <v>91.6</v>
      </c>
      <c r="I802" s="119">
        <v>35583</v>
      </c>
      <c r="J802" s="119">
        <v>3266363.9</v>
      </c>
      <c r="K802" s="121">
        <v>43125</v>
      </c>
      <c r="L802" s="119">
        <v>527</v>
      </c>
      <c r="M802" s="119" t="s">
        <v>1428</v>
      </c>
    </row>
    <row r="803" spans="1:13">
      <c r="A803" s="119" t="s">
        <v>1429</v>
      </c>
      <c r="B803" s="119" t="s">
        <v>397</v>
      </c>
      <c r="C803" s="119">
        <v>89.25</v>
      </c>
      <c r="D803" s="119">
        <v>89.9</v>
      </c>
      <c r="E803" s="119">
        <v>86.5</v>
      </c>
      <c r="F803" s="119">
        <v>87.55</v>
      </c>
      <c r="G803" s="119">
        <v>87.8</v>
      </c>
      <c r="H803" s="119">
        <v>88.95</v>
      </c>
      <c r="I803" s="119">
        <v>129652</v>
      </c>
      <c r="J803" s="119">
        <v>11351458.9</v>
      </c>
      <c r="K803" s="121">
        <v>43125</v>
      </c>
      <c r="L803" s="119">
        <v>1078</v>
      </c>
      <c r="M803" s="119" t="s">
        <v>1430</v>
      </c>
    </row>
    <row r="804" spans="1:13">
      <c r="A804" s="119" t="s">
        <v>1431</v>
      </c>
      <c r="B804" s="119" t="s">
        <v>397</v>
      </c>
      <c r="C804" s="119">
        <v>281.89999999999998</v>
      </c>
      <c r="D804" s="119">
        <v>281.89999999999998</v>
      </c>
      <c r="E804" s="119">
        <v>276.60000000000002</v>
      </c>
      <c r="F804" s="119">
        <v>279.3</v>
      </c>
      <c r="G804" s="119">
        <v>278.75</v>
      </c>
      <c r="H804" s="119">
        <v>279.39999999999998</v>
      </c>
      <c r="I804" s="119">
        <v>21035</v>
      </c>
      <c r="J804" s="119">
        <v>5870813.7999999998</v>
      </c>
      <c r="K804" s="121">
        <v>43125</v>
      </c>
      <c r="L804" s="119">
        <v>580</v>
      </c>
      <c r="M804" s="119" t="s">
        <v>1432</v>
      </c>
    </row>
    <row r="805" spans="1:13">
      <c r="A805" s="119" t="s">
        <v>2916</v>
      </c>
      <c r="B805" s="119" t="s">
        <v>397</v>
      </c>
      <c r="C805" s="119">
        <v>49.9</v>
      </c>
      <c r="D805" s="119">
        <v>52</v>
      </c>
      <c r="E805" s="119">
        <v>49.35</v>
      </c>
      <c r="F805" s="119">
        <v>50.15</v>
      </c>
      <c r="G805" s="119">
        <v>50</v>
      </c>
      <c r="H805" s="119">
        <v>49</v>
      </c>
      <c r="I805" s="119">
        <v>296315</v>
      </c>
      <c r="J805" s="119">
        <v>14964884.699999999</v>
      </c>
      <c r="K805" s="121">
        <v>43125</v>
      </c>
      <c r="L805" s="119">
        <v>2481</v>
      </c>
      <c r="M805" s="119" t="s">
        <v>2917</v>
      </c>
    </row>
    <row r="806" spans="1:13">
      <c r="A806" s="119" t="s">
        <v>1433</v>
      </c>
      <c r="B806" s="119" t="s">
        <v>397</v>
      </c>
      <c r="C806" s="119">
        <v>762.05</v>
      </c>
      <c r="D806" s="119">
        <v>777</v>
      </c>
      <c r="E806" s="119">
        <v>754.5</v>
      </c>
      <c r="F806" s="119">
        <v>772.35</v>
      </c>
      <c r="G806" s="119">
        <v>774</v>
      </c>
      <c r="H806" s="119">
        <v>762.05</v>
      </c>
      <c r="I806" s="119">
        <v>13061</v>
      </c>
      <c r="J806" s="119">
        <v>9995856.5500000007</v>
      </c>
      <c r="K806" s="121">
        <v>43125</v>
      </c>
      <c r="L806" s="119">
        <v>1156</v>
      </c>
      <c r="M806" s="119" t="s">
        <v>1434</v>
      </c>
    </row>
    <row r="807" spans="1:13">
      <c r="A807" s="119" t="s">
        <v>1435</v>
      </c>
      <c r="B807" s="119" t="s">
        <v>397</v>
      </c>
      <c r="C807" s="119">
        <v>436</v>
      </c>
      <c r="D807" s="119">
        <v>436</v>
      </c>
      <c r="E807" s="119">
        <v>424.1</v>
      </c>
      <c r="F807" s="119">
        <v>425.95</v>
      </c>
      <c r="G807" s="119">
        <v>427.1</v>
      </c>
      <c r="H807" s="119">
        <v>427.15</v>
      </c>
      <c r="I807" s="119">
        <v>884228</v>
      </c>
      <c r="J807" s="119">
        <v>378806853.80000001</v>
      </c>
      <c r="K807" s="121">
        <v>43125</v>
      </c>
      <c r="L807" s="119">
        <v>27563</v>
      </c>
      <c r="M807" s="119" t="s">
        <v>1436</v>
      </c>
    </row>
    <row r="808" spans="1:13">
      <c r="A808" s="119" t="s">
        <v>1437</v>
      </c>
      <c r="B808" s="119" t="s">
        <v>397</v>
      </c>
      <c r="C808" s="119">
        <v>493</v>
      </c>
      <c r="D808" s="119">
        <v>500</v>
      </c>
      <c r="E808" s="119">
        <v>488</v>
      </c>
      <c r="F808" s="119">
        <v>499.05</v>
      </c>
      <c r="G808" s="119">
        <v>500</v>
      </c>
      <c r="H808" s="119">
        <v>494.51</v>
      </c>
      <c r="I808" s="119">
        <v>1251</v>
      </c>
      <c r="J808" s="119">
        <v>619957.29</v>
      </c>
      <c r="K808" s="121">
        <v>43125</v>
      </c>
      <c r="L808" s="119">
        <v>136</v>
      </c>
      <c r="M808" s="119" t="s">
        <v>1438</v>
      </c>
    </row>
    <row r="809" spans="1:13">
      <c r="A809" s="119" t="s">
        <v>2761</v>
      </c>
      <c r="B809" s="119" t="s">
        <v>397</v>
      </c>
      <c r="C809" s="119">
        <v>54.75</v>
      </c>
      <c r="D809" s="119">
        <v>55.4</v>
      </c>
      <c r="E809" s="119">
        <v>53.55</v>
      </c>
      <c r="F809" s="119">
        <v>54.05</v>
      </c>
      <c r="G809" s="119">
        <v>54.1</v>
      </c>
      <c r="H809" s="119">
        <v>54.55</v>
      </c>
      <c r="I809" s="119">
        <v>158906</v>
      </c>
      <c r="J809" s="119">
        <v>8582799.9000000004</v>
      </c>
      <c r="K809" s="121">
        <v>43125</v>
      </c>
      <c r="L809" s="119">
        <v>762</v>
      </c>
      <c r="M809" s="119" t="s">
        <v>2481</v>
      </c>
    </row>
    <row r="810" spans="1:13">
      <c r="A810" s="119" t="s">
        <v>2431</v>
      </c>
      <c r="B810" s="119" t="s">
        <v>397</v>
      </c>
      <c r="C810" s="119">
        <v>23.4</v>
      </c>
      <c r="D810" s="119">
        <v>23.85</v>
      </c>
      <c r="E810" s="119">
        <v>23.2</v>
      </c>
      <c r="F810" s="119">
        <v>23.35</v>
      </c>
      <c r="G810" s="119">
        <v>23.35</v>
      </c>
      <c r="H810" s="119">
        <v>23.35</v>
      </c>
      <c r="I810" s="119">
        <v>687293</v>
      </c>
      <c r="J810" s="119">
        <v>16106048.85</v>
      </c>
      <c r="K810" s="121">
        <v>43125</v>
      </c>
      <c r="L810" s="119">
        <v>1561</v>
      </c>
      <c r="M810" s="119" t="s">
        <v>2432</v>
      </c>
    </row>
    <row r="811" spans="1:13">
      <c r="A811" s="119" t="s">
        <v>1439</v>
      </c>
      <c r="B811" s="119" t="s">
        <v>397</v>
      </c>
      <c r="C811" s="119">
        <v>4</v>
      </c>
      <c r="D811" s="119">
        <v>4.05</v>
      </c>
      <c r="E811" s="119">
        <v>3.95</v>
      </c>
      <c r="F811" s="119">
        <v>4</v>
      </c>
      <c r="G811" s="119">
        <v>4</v>
      </c>
      <c r="H811" s="119">
        <v>4</v>
      </c>
      <c r="I811" s="119">
        <v>217903</v>
      </c>
      <c r="J811" s="119">
        <v>870025.3</v>
      </c>
      <c r="K811" s="121">
        <v>43125</v>
      </c>
      <c r="L811" s="119">
        <v>412</v>
      </c>
      <c r="M811" s="119" t="s">
        <v>1440</v>
      </c>
    </row>
    <row r="812" spans="1:13">
      <c r="A812" s="119" t="s">
        <v>2414</v>
      </c>
      <c r="B812" s="119" t="s">
        <v>397</v>
      </c>
      <c r="C812" s="119">
        <v>42.9</v>
      </c>
      <c r="D812" s="119">
        <v>42.9</v>
      </c>
      <c r="E812" s="119">
        <v>40.75</v>
      </c>
      <c r="F812" s="119">
        <v>40.9</v>
      </c>
      <c r="G812" s="119">
        <v>41.45</v>
      </c>
      <c r="H812" s="119">
        <v>42.85</v>
      </c>
      <c r="I812" s="119">
        <v>46931</v>
      </c>
      <c r="J812" s="119">
        <v>1926100.75</v>
      </c>
      <c r="K812" s="121">
        <v>43125</v>
      </c>
      <c r="L812" s="119">
        <v>244</v>
      </c>
      <c r="M812" s="119" t="s">
        <v>2415</v>
      </c>
    </row>
    <row r="813" spans="1:13">
      <c r="A813" s="119" t="s">
        <v>1441</v>
      </c>
      <c r="B813" s="119" t="s">
        <v>397</v>
      </c>
      <c r="C813" s="119">
        <v>190</v>
      </c>
      <c r="D813" s="119">
        <v>197</v>
      </c>
      <c r="E813" s="119">
        <v>185.7</v>
      </c>
      <c r="F813" s="119">
        <v>190.65</v>
      </c>
      <c r="G813" s="119">
        <v>190</v>
      </c>
      <c r="H813" s="119">
        <v>192.55</v>
      </c>
      <c r="I813" s="119">
        <v>23469</v>
      </c>
      <c r="J813" s="119">
        <v>4480345.1500000004</v>
      </c>
      <c r="K813" s="121">
        <v>43125</v>
      </c>
      <c r="L813" s="119">
        <v>432</v>
      </c>
      <c r="M813" s="119" t="s">
        <v>1442</v>
      </c>
    </row>
    <row r="814" spans="1:13">
      <c r="A814" s="119" t="s">
        <v>1443</v>
      </c>
      <c r="B814" s="119" t="s">
        <v>397</v>
      </c>
      <c r="C814" s="119">
        <v>107</v>
      </c>
      <c r="D814" s="119">
        <v>107</v>
      </c>
      <c r="E814" s="119">
        <v>102.9</v>
      </c>
      <c r="F814" s="119">
        <v>104</v>
      </c>
      <c r="G814" s="119">
        <v>104.25</v>
      </c>
      <c r="H814" s="119">
        <v>105.95</v>
      </c>
      <c r="I814" s="119">
        <v>30451</v>
      </c>
      <c r="J814" s="119">
        <v>3175255.7</v>
      </c>
      <c r="K814" s="121">
        <v>43125</v>
      </c>
      <c r="L814" s="119">
        <v>312</v>
      </c>
      <c r="M814" s="119" t="s">
        <v>1444</v>
      </c>
    </row>
    <row r="815" spans="1:13">
      <c r="A815" s="119" t="s">
        <v>1445</v>
      </c>
      <c r="B815" s="119" t="s">
        <v>397</v>
      </c>
      <c r="C815" s="119">
        <v>82</v>
      </c>
      <c r="D815" s="119">
        <v>86.3</v>
      </c>
      <c r="E815" s="119">
        <v>81</v>
      </c>
      <c r="F815" s="119">
        <v>82.5</v>
      </c>
      <c r="G815" s="119">
        <v>82.5</v>
      </c>
      <c r="H815" s="119">
        <v>79.650000000000006</v>
      </c>
      <c r="I815" s="119">
        <v>464268</v>
      </c>
      <c r="J815" s="119">
        <v>39039315.299999997</v>
      </c>
      <c r="K815" s="121">
        <v>43125</v>
      </c>
      <c r="L815" s="119">
        <v>4762</v>
      </c>
      <c r="M815" s="119" t="s">
        <v>1446</v>
      </c>
    </row>
    <row r="816" spans="1:13">
      <c r="A816" s="119" t="s">
        <v>1447</v>
      </c>
      <c r="B816" s="119" t="s">
        <v>397</v>
      </c>
      <c r="C816" s="119">
        <v>122.65</v>
      </c>
      <c r="D816" s="119">
        <v>123.65</v>
      </c>
      <c r="E816" s="119">
        <v>120.1</v>
      </c>
      <c r="F816" s="119">
        <v>121.55</v>
      </c>
      <c r="G816" s="119">
        <v>122</v>
      </c>
      <c r="H816" s="119">
        <v>122.15</v>
      </c>
      <c r="I816" s="119">
        <v>41128</v>
      </c>
      <c r="J816" s="119">
        <v>5012114.0999999996</v>
      </c>
      <c r="K816" s="121">
        <v>43125</v>
      </c>
      <c r="L816" s="119">
        <v>484</v>
      </c>
      <c r="M816" s="119" t="s">
        <v>1448</v>
      </c>
    </row>
    <row r="817" spans="1:13">
      <c r="A817" s="119" t="s">
        <v>386</v>
      </c>
      <c r="B817" s="119" t="s">
        <v>397</v>
      </c>
      <c r="C817" s="119">
        <v>993</v>
      </c>
      <c r="D817" s="119">
        <v>999.75</v>
      </c>
      <c r="E817" s="119">
        <v>989</v>
      </c>
      <c r="F817" s="119">
        <v>998.5</v>
      </c>
      <c r="G817" s="119">
        <v>997.9</v>
      </c>
      <c r="H817" s="119">
        <v>997</v>
      </c>
      <c r="I817" s="119">
        <v>175383</v>
      </c>
      <c r="J817" s="119">
        <v>174832119.30000001</v>
      </c>
      <c r="K817" s="121">
        <v>43125</v>
      </c>
      <c r="L817" s="119">
        <v>8429</v>
      </c>
      <c r="M817" s="119" t="s">
        <v>1449</v>
      </c>
    </row>
    <row r="818" spans="1:13">
      <c r="A818" s="119" t="s">
        <v>1450</v>
      </c>
      <c r="B818" s="119" t="s">
        <v>397</v>
      </c>
      <c r="C818" s="119">
        <v>543.4</v>
      </c>
      <c r="D818" s="119">
        <v>565.5</v>
      </c>
      <c r="E818" s="119">
        <v>540.1</v>
      </c>
      <c r="F818" s="119">
        <v>558.5</v>
      </c>
      <c r="G818" s="119">
        <v>551</v>
      </c>
      <c r="H818" s="119">
        <v>543.4</v>
      </c>
      <c r="I818" s="119">
        <v>277964</v>
      </c>
      <c r="J818" s="119">
        <v>154930953.19999999</v>
      </c>
      <c r="K818" s="121">
        <v>43125</v>
      </c>
      <c r="L818" s="119">
        <v>5632</v>
      </c>
      <c r="M818" s="119" t="s">
        <v>1451</v>
      </c>
    </row>
    <row r="819" spans="1:13">
      <c r="A819" s="119" t="s">
        <v>1452</v>
      </c>
      <c r="B819" s="119" t="s">
        <v>397</v>
      </c>
      <c r="C819" s="119">
        <v>76.05</v>
      </c>
      <c r="D819" s="119">
        <v>77.95</v>
      </c>
      <c r="E819" s="119">
        <v>76.05</v>
      </c>
      <c r="F819" s="119">
        <v>76.900000000000006</v>
      </c>
      <c r="G819" s="119">
        <v>77.3</v>
      </c>
      <c r="H819" s="119">
        <v>75.95</v>
      </c>
      <c r="I819" s="119">
        <v>10088910</v>
      </c>
      <c r="J819" s="119">
        <v>777631351</v>
      </c>
      <c r="K819" s="121">
        <v>43125</v>
      </c>
      <c r="L819" s="119">
        <v>34265</v>
      </c>
      <c r="M819" s="119" t="s">
        <v>1453</v>
      </c>
    </row>
    <row r="820" spans="1:13">
      <c r="A820" s="119" t="s">
        <v>2698</v>
      </c>
      <c r="B820" s="119" t="s">
        <v>397</v>
      </c>
      <c r="C820" s="119">
        <v>42.5</v>
      </c>
      <c r="D820" s="119">
        <v>44</v>
      </c>
      <c r="E820" s="119">
        <v>42.2</v>
      </c>
      <c r="F820" s="119">
        <v>42.3</v>
      </c>
      <c r="G820" s="119">
        <v>42.25</v>
      </c>
      <c r="H820" s="119">
        <v>42.65</v>
      </c>
      <c r="I820" s="119">
        <v>62920</v>
      </c>
      <c r="J820" s="119">
        <v>2693869.85</v>
      </c>
      <c r="K820" s="121">
        <v>43125</v>
      </c>
      <c r="L820" s="119">
        <v>298</v>
      </c>
      <c r="M820" s="119" t="s">
        <v>2699</v>
      </c>
    </row>
    <row r="821" spans="1:13">
      <c r="A821" s="119" t="s">
        <v>1454</v>
      </c>
      <c r="B821" s="119" t="s">
        <v>397</v>
      </c>
      <c r="C821" s="119">
        <v>1398.55</v>
      </c>
      <c r="D821" s="119">
        <v>1400.05</v>
      </c>
      <c r="E821" s="119">
        <v>1370.05</v>
      </c>
      <c r="F821" s="119">
        <v>1390.75</v>
      </c>
      <c r="G821" s="119">
        <v>1395</v>
      </c>
      <c r="H821" s="119">
        <v>1380.2</v>
      </c>
      <c r="I821" s="119">
        <v>36361</v>
      </c>
      <c r="J821" s="119">
        <v>50478306.299999997</v>
      </c>
      <c r="K821" s="121">
        <v>43125</v>
      </c>
      <c r="L821" s="119">
        <v>7092</v>
      </c>
      <c r="M821" s="119" t="s">
        <v>1455</v>
      </c>
    </row>
    <row r="822" spans="1:13">
      <c r="A822" s="119" t="s">
        <v>1456</v>
      </c>
      <c r="B822" s="119" t="s">
        <v>397</v>
      </c>
      <c r="C822" s="119">
        <v>828.1</v>
      </c>
      <c r="D822" s="119">
        <v>834.7</v>
      </c>
      <c r="E822" s="119">
        <v>819.45</v>
      </c>
      <c r="F822" s="119">
        <v>826.65</v>
      </c>
      <c r="G822" s="119">
        <v>828.5</v>
      </c>
      <c r="H822" s="119">
        <v>828.1</v>
      </c>
      <c r="I822" s="119">
        <v>11785</v>
      </c>
      <c r="J822" s="119">
        <v>9751433.75</v>
      </c>
      <c r="K822" s="121">
        <v>43125</v>
      </c>
      <c r="L822" s="119">
        <v>1001</v>
      </c>
      <c r="M822" s="119" t="s">
        <v>2600</v>
      </c>
    </row>
    <row r="823" spans="1:13">
      <c r="A823" s="119" t="s">
        <v>1457</v>
      </c>
      <c r="B823" s="119" t="s">
        <v>397</v>
      </c>
      <c r="C823" s="119">
        <v>196</v>
      </c>
      <c r="D823" s="119">
        <v>196.45</v>
      </c>
      <c r="E823" s="119">
        <v>190</v>
      </c>
      <c r="F823" s="119">
        <v>190.85</v>
      </c>
      <c r="G823" s="119">
        <v>191</v>
      </c>
      <c r="H823" s="119">
        <v>195.4</v>
      </c>
      <c r="I823" s="119">
        <v>262847</v>
      </c>
      <c r="J823" s="119">
        <v>50658252.549999997</v>
      </c>
      <c r="K823" s="121">
        <v>43125</v>
      </c>
      <c r="L823" s="119">
        <v>4038</v>
      </c>
      <c r="M823" s="119" t="s">
        <v>1458</v>
      </c>
    </row>
    <row r="824" spans="1:13">
      <c r="A824" s="119" t="s">
        <v>1459</v>
      </c>
      <c r="B824" s="119" t="s">
        <v>397</v>
      </c>
      <c r="C824" s="119">
        <v>150.75</v>
      </c>
      <c r="D824" s="119">
        <v>153.69999999999999</v>
      </c>
      <c r="E824" s="119">
        <v>141.69999999999999</v>
      </c>
      <c r="F824" s="119">
        <v>147.75</v>
      </c>
      <c r="G824" s="119">
        <v>147.9</v>
      </c>
      <c r="H824" s="119">
        <v>150</v>
      </c>
      <c r="I824" s="119">
        <v>239829</v>
      </c>
      <c r="J824" s="119">
        <v>35351931.799999997</v>
      </c>
      <c r="K824" s="121">
        <v>43125</v>
      </c>
      <c r="L824" s="119">
        <v>2712</v>
      </c>
      <c r="M824" s="119" t="s">
        <v>1460</v>
      </c>
    </row>
    <row r="825" spans="1:13">
      <c r="A825" s="119" t="s">
        <v>379</v>
      </c>
      <c r="B825" s="119" t="s">
        <v>397</v>
      </c>
      <c r="C825" s="119">
        <v>237</v>
      </c>
      <c r="D825" s="119">
        <v>240.45</v>
      </c>
      <c r="E825" s="119">
        <v>234</v>
      </c>
      <c r="F825" s="119">
        <v>234.95</v>
      </c>
      <c r="G825" s="119">
        <v>235.5</v>
      </c>
      <c r="H825" s="119">
        <v>237.95</v>
      </c>
      <c r="I825" s="119">
        <v>2100303</v>
      </c>
      <c r="J825" s="119">
        <v>496723636.19999999</v>
      </c>
      <c r="K825" s="121">
        <v>43125</v>
      </c>
      <c r="L825" s="119">
        <v>20339</v>
      </c>
      <c r="M825" s="119" t="s">
        <v>1461</v>
      </c>
    </row>
    <row r="826" spans="1:13">
      <c r="A826" s="119" t="s">
        <v>2535</v>
      </c>
      <c r="B826" s="119" t="s">
        <v>397</v>
      </c>
      <c r="C826" s="119">
        <v>1658.35</v>
      </c>
      <c r="D826" s="119">
        <v>1749</v>
      </c>
      <c r="E826" s="119">
        <v>1658.35</v>
      </c>
      <c r="F826" s="119">
        <v>1710.6</v>
      </c>
      <c r="G826" s="119">
        <v>1713</v>
      </c>
      <c r="H826" s="119">
        <v>1658.4</v>
      </c>
      <c r="I826" s="119">
        <v>245</v>
      </c>
      <c r="J826" s="119">
        <v>416817.25</v>
      </c>
      <c r="K826" s="121">
        <v>43125</v>
      </c>
      <c r="L826" s="119">
        <v>54</v>
      </c>
      <c r="M826" s="119" t="s">
        <v>2967</v>
      </c>
    </row>
    <row r="827" spans="1:13">
      <c r="A827" s="119" t="s">
        <v>1462</v>
      </c>
      <c r="B827" s="119" t="s">
        <v>397</v>
      </c>
      <c r="C827" s="119">
        <v>165.85</v>
      </c>
      <c r="D827" s="119">
        <v>168.4</v>
      </c>
      <c r="E827" s="119">
        <v>161</v>
      </c>
      <c r="F827" s="119">
        <v>162.1</v>
      </c>
      <c r="G827" s="119">
        <v>162.5</v>
      </c>
      <c r="H827" s="119">
        <v>165.2</v>
      </c>
      <c r="I827" s="119">
        <v>259817</v>
      </c>
      <c r="J827" s="119">
        <v>42691270.799999997</v>
      </c>
      <c r="K827" s="121">
        <v>43125</v>
      </c>
      <c r="L827" s="119">
        <v>3108</v>
      </c>
      <c r="M827" s="119" t="s">
        <v>1463</v>
      </c>
    </row>
    <row r="828" spans="1:13">
      <c r="A828" s="119" t="s">
        <v>243</v>
      </c>
      <c r="B828" s="119" t="s">
        <v>397</v>
      </c>
      <c r="C828" s="119">
        <v>126.8</v>
      </c>
      <c r="D828" s="119">
        <v>132.44999999999999</v>
      </c>
      <c r="E828" s="119">
        <v>126.15</v>
      </c>
      <c r="F828" s="119">
        <v>127.9</v>
      </c>
      <c r="G828" s="119">
        <v>127.6</v>
      </c>
      <c r="H828" s="119">
        <v>126.2</v>
      </c>
      <c r="I828" s="119">
        <v>12286533</v>
      </c>
      <c r="J828" s="119">
        <v>1602941281.95</v>
      </c>
      <c r="K828" s="121">
        <v>43125</v>
      </c>
      <c r="L828" s="119">
        <v>38637</v>
      </c>
      <c r="M828" s="119" t="s">
        <v>1464</v>
      </c>
    </row>
    <row r="829" spans="1:13">
      <c r="A829" s="119" t="s">
        <v>1465</v>
      </c>
      <c r="B829" s="119" t="s">
        <v>397</v>
      </c>
      <c r="C829" s="119">
        <v>287.10000000000002</v>
      </c>
      <c r="D829" s="119">
        <v>289.64999999999998</v>
      </c>
      <c r="E829" s="119">
        <v>282.64999999999998</v>
      </c>
      <c r="F829" s="119">
        <v>284.25</v>
      </c>
      <c r="G829" s="119">
        <v>286</v>
      </c>
      <c r="H829" s="119">
        <v>287.64999999999998</v>
      </c>
      <c r="I829" s="119">
        <v>32334</v>
      </c>
      <c r="J829" s="119">
        <v>9234670.9499999993</v>
      </c>
      <c r="K829" s="121">
        <v>43125</v>
      </c>
      <c r="L829" s="119">
        <v>886</v>
      </c>
      <c r="M829" s="119" t="s">
        <v>1466</v>
      </c>
    </row>
    <row r="830" spans="1:13">
      <c r="A830" s="119" t="s">
        <v>2488</v>
      </c>
      <c r="B830" s="119" t="s">
        <v>397</v>
      </c>
      <c r="C830" s="119">
        <v>1850</v>
      </c>
      <c r="D830" s="119">
        <v>1885.85</v>
      </c>
      <c r="E830" s="119">
        <v>1780</v>
      </c>
      <c r="F830" s="119">
        <v>1788.1</v>
      </c>
      <c r="G830" s="119">
        <v>1795</v>
      </c>
      <c r="H830" s="119">
        <v>1848.5</v>
      </c>
      <c r="I830" s="119">
        <v>526</v>
      </c>
      <c r="J830" s="119">
        <v>950939.45</v>
      </c>
      <c r="K830" s="121">
        <v>43125</v>
      </c>
      <c r="L830" s="119">
        <v>106</v>
      </c>
      <c r="M830" s="119" t="s">
        <v>2489</v>
      </c>
    </row>
    <row r="831" spans="1:13">
      <c r="A831" s="119" t="s">
        <v>388</v>
      </c>
      <c r="B831" s="119" t="s">
        <v>397</v>
      </c>
      <c r="C831" s="119">
        <v>151.25</v>
      </c>
      <c r="D831" s="119">
        <v>152.1</v>
      </c>
      <c r="E831" s="119">
        <v>149.15</v>
      </c>
      <c r="F831" s="119">
        <v>151</v>
      </c>
      <c r="G831" s="119">
        <v>150.69999999999999</v>
      </c>
      <c r="H831" s="119">
        <v>150.35</v>
      </c>
      <c r="I831" s="119">
        <v>35267</v>
      </c>
      <c r="J831" s="119">
        <v>5314246.2</v>
      </c>
      <c r="K831" s="121">
        <v>43125</v>
      </c>
      <c r="L831" s="119">
        <v>628</v>
      </c>
      <c r="M831" s="119" t="s">
        <v>1467</v>
      </c>
    </row>
    <row r="832" spans="1:13">
      <c r="A832" s="119" t="s">
        <v>2918</v>
      </c>
      <c r="B832" s="119" t="s">
        <v>397</v>
      </c>
      <c r="C832" s="119">
        <v>46.15</v>
      </c>
      <c r="D832" s="119">
        <v>47.2</v>
      </c>
      <c r="E832" s="119">
        <v>45.4</v>
      </c>
      <c r="F832" s="119">
        <v>46.25</v>
      </c>
      <c r="G832" s="119">
        <v>46.15</v>
      </c>
      <c r="H832" s="119">
        <v>46.1</v>
      </c>
      <c r="I832" s="119">
        <v>63396</v>
      </c>
      <c r="J832" s="119">
        <v>2951158.9</v>
      </c>
      <c r="K832" s="121">
        <v>43125</v>
      </c>
      <c r="L832" s="119">
        <v>296</v>
      </c>
      <c r="M832" s="119" t="s">
        <v>2919</v>
      </c>
    </row>
    <row r="833" spans="1:13">
      <c r="A833" s="119" t="s">
        <v>2451</v>
      </c>
      <c r="B833" s="119" t="s">
        <v>397</v>
      </c>
      <c r="C833" s="119">
        <v>31</v>
      </c>
      <c r="D833" s="119">
        <v>31</v>
      </c>
      <c r="E833" s="119">
        <v>30.25</v>
      </c>
      <c r="F833" s="119">
        <v>30.45</v>
      </c>
      <c r="G833" s="119">
        <v>30.5</v>
      </c>
      <c r="H833" s="119">
        <v>30.75</v>
      </c>
      <c r="I833" s="119">
        <v>76270</v>
      </c>
      <c r="J833" s="119">
        <v>2324337.25</v>
      </c>
      <c r="K833" s="121">
        <v>43125</v>
      </c>
      <c r="L833" s="119">
        <v>442</v>
      </c>
      <c r="M833" s="119" t="s">
        <v>2452</v>
      </c>
    </row>
    <row r="834" spans="1:13">
      <c r="A834" s="119" t="s">
        <v>1468</v>
      </c>
      <c r="B834" s="119" t="s">
        <v>397</v>
      </c>
      <c r="C834" s="119">
        <v>34</v>
      </c>
      <c r="D834" s="119">
        <v>35.35</v>
      </c>
      <c r="E834" s="119">
        <v>33.5</v>
      </c>
      <c r="F834" s="119">
        <v>34.15</v>
      </c>
      <c r="G834" s="119">
        <v>34.200000000000003</v>
      </c>
      <c r="H834" s="119">
        <v>33.9</v>
      </c>
      <c r="I834" s="119">
        <v>253126</v>
      </c>
      <c r="J834" s="119">
        <v>8716248.5</v>
      </c>
      <c r="K834" s="121">
        <v>43125</v>
      </c>
      <c r="L834" s="119">
        <v>1550</v>
      </c>
      <c r="M834" s="119" t="s">
        <v>1469</v>
      </c>
    </row>
    <row r="835" spans="1:13">
      <c r="A835" s="119" t="s">
        <v>1470</v>
      </c>
      <c r="B835" s="119" t="s">
        <v>397</v>
      </c>
      <c r="C835" s="119">
        <v>91.95</v>
      </c>
      <c r="D835" s="119">
        <v>93.75</v>
      </c>
      <c r="E835" s="119">
        <v>91.35</v>
      </c>
      <c r="F835" s="119">
        <v>92.5</v>
      </c>
      <c r="G835" s="119">
        <v>92.35</v>
      </c>
      <c r="H835" s="119">
        <v>91.95</v>
      </c>
      <c r="I835" s="119">
        <v>51664</v>
      </c>
      <c r="J835" s="119">
        <v>4780691.9000000004</v>
      </c>
      <c r="K835" s="121">
        <v>43125</v>
      </c>
      <c r="L835" s="119">
        <v>699</v>
      </c>
      <c r="M835" s="119" t="s">
        <v>1471</v>
      </c>
    </row>
    <row r="836" spans="1:13">
      <c r="A836" s="119" t="s">
        <v>2920</v>
      </c>
      <c r="B836" s="119" t="s">
        <v>397</v>
      </c>
      <c r="C836" s="119">
        <v>121.1</v>
      </c>
      <c r="D836" s="119">
        <v>127.15</v>
      </c>
      <c r="E836" s="119">
        <v>120.6</v>
      </c>
      <c r="F836" s="119">
        <v>124.25</v>
      </c>
      <c r="G836" s="119">
        <v>124.95</v>
      </c>
      <c r="H836" s="119">
        <v>121.3</v>
      </c>
      <c r="I836" s="119">
        <v>123984</v>
      </c>
      <c r="J836" s="119">
        <v>15461006.449999999</v>
      </c>
      <c r="K836" s="121">
        <v>43125</v>
      </c>
      <c r="L836" s="119">
        <v>2130</v>
      </c>
      <c r="M836" s="119" t="s">
        <v>2921</v>
      </c>
    </row>
    <row r="837" spans="1:13">
      <c r="A837" s="119" t="s">
        <v>1472</v>
      </c>
      <c r="B837" s="119" t="s">
        <v>397</v>
      </c>
      <c r="C837" s="119">
        <v>613</v>
      </c>
      <c r="D837" s="119">
        <v>613</v>
      </c>
      <c r="E837" s="119">
        <v>597</v>
      </c>
      <c r="F837" s="119">
        <v>605.79999999999995</v>
      </c>
      <c r="G837" s="119">
        <v>605</v>
      </c>
      <c r="H837" s="119">
        <v>607.70000000000005</v>
      </c>
      <c r="I837" s="119">
        <v>26904</v>
      </c>
      <c r="J837" s="119">
        <v>16321349.9</v>
      </c>
      <c r="K837" s="121">
        <v>43125</v>
      </c>
      <c r="L837" s="119">
        <v>1803</v>
      </c>
      <c r="M837" s="119" t="s">
        <v>2743</v>
      </c>
    </row>
    <row r="838" spans="1:13">
      <c r="A838" s="119" t="s">
        <v>1473</v>
      </c>
      <c r="B838" s="119" t="s">
        <v>397</v>
      </c>
      <c r="C838" s="119">
        <v>7553</v>
      </c>
      <c r="D838" s="119">
        <v>7625.6</v>
      </c>
      <c r="E838" s="119">
        <v>7433</v>
      </c>
      <c r="F838" s="119">
        <v>7490.75</v>
      </c>
      <c r="G838" s="119">
        <v>7460</v>
      </c>
      <c r="H838" s="119">
        <v>7592.9</v>
      </c>
      <c r="I838" s="119">
        <v>37438</v>
      </c>
      <c r="J838" s="119">
        <v>282585388.44999999</v>
      </c>
      <c r="K838" s="121">
        <v>43125</v>
      </c>
      <c r="L838" s="119">
        <v>6253</v>
      </c>
      <c r="M838" s="119" t="s">
        <v>1474</v>
      </c>
    </row>
    <row r="839" spans="1:13">
      <c r="A839" s="119" t="s">
        <v>1475</v>
      </c>
      <c r="B839" s="119" t="s">
        <v>397</v>
      </c>
      <c r="C839" s="119">
        <v>54.65</v>
      </c>
      <c r="D839" s="119">
        <v>55.15</v>
      </c>
      <c r="E839" s="119">
        <v>52.75</v>
      </c>
      <c r="F839" s="119">
        <v>52.85</v>
      </c>
      <c r="G839" s="119">
        <v>52.8</v>
      </c>
      <c r="H839" s="119">
        <v>54.9</v>
      </c>
      <c r="I839" s="119">
        <v>1083310</v>
      </c>
      <c r="J839" s="119">
        <v>58069353.75</v>
      </c>
      <c r="K839" s="121">
        <v>43125</v>
      </c>
      <c r="L839" s="119">
        <v>4000</v>
      </c>
      <c r="M839" s="119" t="s">
        <v>1476</v>
      </c>
    </row>
    <row r="840" spans="1:13">
      <c r="A840" s="119" t="s">
        <v>1477</v>
      </c>
      <c r="B840" s="119" t="s">
        <v>397</v>
      </c>
      <c r="C840" s="119">
        <v>883.6</v>
      </c>
      <c r="D840" s="119">
        <v>888</v>
      </c>
      <c r="E840" s="119">
        <v>861</v>
      </c>
      <c r="F840" s="119">
        <v>881.15</v>
      </c>
      <c r="G840" s="119">
        <v>880</v>
      </c>
      <c r="H840" s="119">
        <v>883.6</v>
      </c>
      <c r="I840" s="119">
        <v>24248</v>
      </c>
      <c r="J840" s="119">
        <v>21265915.100000001</v>
      </c>
      <c r="K840" s="121">
        <v>43125</v>
      </c>
      <c r="L840" s="119">
        <v>1740</v>
      </c>
      <c r="M840" s="119" t="s">
        <v>1478</v>
      </c>
    </row>
    <row r="841" spans="1:13">
      <c r="A841" s="119" t="s">
        <v>1480</v>
      </c>
      <c r="B841" s="119" t="s">
        <v>397</v>
      </c>
      <c r="C841" s="119">
        <v>69.75</v>
      </c>
      <c r="D841" s="119">
        <v>71.5</v>
      </c>
      <c r="E841" s="119">
        <v>69.5</v>
      </c>
      <c r="F841" s="119">
        <v>70.650000000000006</v>
      </c>
      <c r="G841" s="119">
        <v>70.75</v>
      </c>
      <c r="H841" s="119">
        <v>69.7</v>
      </c>
      <c r="I841" s="119">
        <v>729371</v>
      </c>
      <c r="J841" s="119">
        <v>51501381.700000003</v>
      </c>
      <c r="K841" s="121">
        <v>43125</v>
      </c>
      <c r="L841" s="119">
        <v>3798</v>
      </c>
      <c r="M841" s="119" t="s">
        <v>1481</v>
      </c>
    </row>
    <row r="842" spans="1:13">
      <c r="A842" s="119" t="s">
        <v>1482</v>
      </c>
      <c r="B842" s="119" t="s">
        <v>397</v>
      </c>
      <c r="C842" s="119">
        <v>289</v>
      </c>
      <c r="D842" s="119">
        <v>290</v>
      </c>
      <c r="E842" s="119">
        <v>286.5</v>
      </c>
      <c r="F842" s="119">
        <v>289.60000000000002</v>
      </c>
      <c r="G842" s="119">
        <v>289.89999999999998</v>
      </c>
      <c r="H842" s="119">
        <v>287.3</v>
      </c>
      <c r="I842" s="119">
        <v>21624</v>
      </c>
      <c r="J842" s="119">
        <v>6231609.0999999996</v>
      </c>
      <c r="K842" s="121">
        <v>43125</v>
      </c>
      <c r="L842" s="119">
        <v>413</v>
      </c>
      <c r="M842" s="119" t="s">
        <v>1483</v>
      </c>
    </row>
    <row r="843" spans="1:13">
      <c r="A843" s="119" t="s">
        <v>120</v>
      </c>
      <c r="B843" s="119" t="s">
        <v>397</v>
      </c>
      <c r="C843" s="119">
        <v>30.05</v>
      </c>
      <c r="D843" s="119">
        <v>30.1</v>
      </c>
      <c r="E843" s="119">
        <v>29.55</v>
      </c>
      <c r="F843" s="119">
        <v>29.7</v>
      </c>
      <c r="G843" s="119">
        <v>29.65</v>
      </c>
      <c r="H843" s="119">
        <v>30.05</v>
      </c>
      <c r="I843" s="119">
        <v>45217746</v>
      </c>
      <c r="J843" s="119">
        <v>1343896586.8</v>
      </c>
      <c r="K843" s="121">
        <v>43125</v>
      </c>
      <c r="L843" s="119">
        <v>21853</v>
      </c>
      <c r="M843" s="119" t="s">
        <v>1484</v>
      </c>
    </row>
    <row r="844" spans="1:13">
      <c r="A844" s="119" t="s">
        <v>2868</v>
      </c>
      <c r="B844" s="119" t="s">
        <v>397</v>
      </c>
      <c r="C844" s="119">
        <v>615.54999999999995</v>
      </c>
      <c r="D844" s="119">
        <v>641.95000000000005</v>
      </c>
      <c r="E844" s="119">
        <v>615.54999999999995</v>
      </c>
      <c r="F844" s="119">
        <v>634.70000000000005</v>
      </c>
      <c r="G844" s="119">
        <v>637</v>
      </c>
      <c r="H844" s="119">
        <v>624.54999999999995</v>
      </c>
      <c r="I844" s="119">
        <v>85773</v>
      </c>
      <c r="J844" s="119">
        <v>54376827.5</v>
      </c>
      <c r="K844" s="121">
        <v>43125</v>
      </c>
      <c r="L844" s="119">
        <v>4496</v>
      </c>
      <c r="M844" s="119" t="s">
        <v>2869</v>
      </c>
    </row>
    <row r="845" spans="1:13">
      <c r="A845" s="119" t="s">
        <v>1485</v>
      </c>
      <c r="B845" s="119" t="s">
        <v>397</v>
      </c>
      <c r="C845" s="119">
        <v>28.2</v>
      </c>
      <c r="D845" s="119">
        <v>29.1</v>
      </c>
      <c r="E845" s="119">
        <v>28.15</v>
      </c>
      <c r="F845" s="119">
        <v>28.2</v>
      </c>
      <c r="G845" s="119">
        <v>28.15</v>
      </c>
      <c r="H845" s="119">
        <v>28.1</v>
      </c>
      <c r="I845" s="119">
        <v>3164</v>
      </c>
      <c r="J845" s="119">
        <v>90383.6</v>
      </c>
      <c r="K845" s="121">
        <v>43125</v>
      </c>
      <c r="L845" s="119">
        <v>23</v>
      </c>
      <c r="M845" s="119" t="s">
        <v>1486</v>
      </c>
    </row>
    <row r="846" spans="1:13">
      <c r="A846" s="119" t="s">
        <v>2227</v>
      </c>
      <c r="B846" s="119" t="s">
        <v>397</v>
      </c>
      <c r="C846" s="119">
        <v>120.58</v>
      </c>
      <c r="D846" s="119">
        <v>120.68</v>
      </c>
      <c r="E846" s="119">
        <v>119.76</v>
      </c>
      <c r="F846" s="119">
        <v>119.76</v>
      </c>
      <c r="G846" s="119">
        <v>119.76</v>
      </c>
      <c r="H846" s="119">
        <v>120.12</v>
      </c>
      <c r="I846" s="119">
        <v>1391</v>
      </c>
      <c r="J846" s="119">
        <v>166970.62</v>
      </c>
      <c r="K846" s="121">
        <v>43125</v>
      </c>
      <c r="L846" s="119">
        <v>22</v>
      </c>
      <c r="M846" s="119" t="s">
        <v>1042</v>
      </c>
    </row>
    <row r="847" spans="1:13">
      <c r="A847" s="119" t="s">
        <v>1487</v>
      </c>
      <c r="B847" s="119" t="s">
        <v>397</v>
      </c>
      <c r="C847" s="119">
        <v>1140.95</v>
      </c>
      <c r="D847" s="119">
        <v>1142.79</v>
      </c>
      <c r="E847" s="119">
        <v>1135.0999999999999</v>
      </c>
      <c r="F847" s="119">
        <v>1139.31</v>
      </c>
      <c r="G847" s="119">
        <v>1140.5</v>
      </c>
      <c r="H847" s="119">
        <v>1141.95</v>
      </c>
      <c r="I847" s="119">
        <v>47220</v>
      </c>
      <c r="J847" s="119">
        <v>53792707.850000001</v>
      </c>
      <c r="K847" s="121">
        <v>43125</v>
      </c>
      <c r="L847" s="119">
        <v>602</v>
      </c>
      <c r="M847" s="119" t="s">
        <v>1488</v>
      </c>
    </row>
    <row r="848" spans="1:13">
      <c r="A848" s="119" t="s">
        <v>3254</v>
      </c>
      <c r="B848" s="119" t="s">
        <v>397</v>
      </c>
      <c r="C848" s="119">
        <v>13300</v>
      </c>
      <c r="D848" s="119">
        <v>13300</v>
      </c>
      <c r="E848" s="119">
        <v>11000</v>
      </c>
      <c r="F848" s="119">
        <v>11500</v>
      </c>
      <c r="G848" s="119">
        <v>11500</v>
      </c>
      <c r="H848" s="119">
        <v>11400</v>
      </c>
      <c r="I848" s="119">
        <v>17</v>
      </c>
      <c r="J848" s="119">
        <v>196800</v>
      </c>
      <c r="K848" s="121">
        <v>43125</v>
      </c>
      <c r="L848" s="119">
        <v>4</v>
      </c>
      <c r="M848" s="119" t="s">
        <v>3255</v>
      </c>
    </row>
    <row r="849" spans="1:13">
      <c r="A849" s="119" t="s">
        <v>2228</v>
      </c>
      <c r="B849" s="119" t="s">
        <v>397</v>
      </c>
      <c r="C849" s="119">
        <v>114</v>
      </c>
      <c r="D849" s="119">
        <v>114</v>
      </c>
      <c r="E849" s="119">
        <v>113</v>
      </c>
      <c r="F849" s="119">
        <v>113.49</v>
      </c>
      <c r="G849" s="119">
        <v>113.41</v>
      </c>
      <c r="H849" s="119">
        <v>113.62</v>
      </c>
      <c r="I849" s="119">
        <v>27691</v>
      </c>
      <c r="J849" s="119">
        <v>3145696.24</v>
      </c>
      <c r="K849" s="121">
        <v>43125</v>
      </c>
      <c r="L849" s="119">
        <v>2083</v>
      </c>
      <c r="M849" s="119" t="s">
        <v>1097</v>
      </c>
    </row>
    <row r="850" spans="1:13">
      <c r="A850" s="119" t="s">
        <v>1489</v>
      </c>
      <c r="B850" s="119" t="s">
        <v>397</v>
      </c>
      <c r="C850" s="119">
        <v>109.4</v>
      </c>
      <c r="D850" s="119">
        <v>110.8</v>
      </c>
      <c r="E850" s="119">
        <v>107.4</v>
      </c>
      <c r="F850" s="119">
        <v>108.4</v>
      </c>
      <c r="G850" s="119">
        <v>108.35</v>
      </c>
      <c r="H850" s="119">
        <v>108.9</v>
      </c>
      <c r="I850" s="119">
        <v>1078582</v>
      </c>
      <c r="J850" s="119">
        <v>117395671.5</v>
      </c>
      <c r="K850" s="121">
        <v>43125</v>
      </c>
      <c r="L850" s="119">
        <v>10414</v>
      </c>
      <c r="M850" s="119" t="s">
        <v>1490</v>
      </c>
    </row>
    <row r="851" spans="1:13">
      <c r="A851" s="119" t="s">
        <v>1491</v>
      </c>
      <c r="B851" s="119" t="s">
        <v>397</v>
      </c>
      <c r="C851" s="119">
        <v>850.55</v>
      </c>
      <c r="D851" s="119">
        <v>928.75</v>
      </c>
      <c r="E851" s="119">
        <v>842</v>
      </c>
      <c r="F851" s="119">
        <v>914.1</v>
      </c>
      <c r="G851" s="119">
        <v>906</v>
      </c>
      <c r="H851" s="119">
        <v>861.9</v>
      </c>
      <c r="I851" s="119">
        <v>4662431</v>
      </c>
      <c r="J851" s="119">
        <v>4174433224.3499999</v>
      </c>
      <c r="K851" s="121">
        <v>43125</v>
      </c>
      <c r="L851" s="119">
        <v>91773</v>
      </c>
      <c r="M851" s="119" t="s">
        <v>1492</v>
      </c>
    </row>
    <row r="852" spans="1:13">
      <c r="A852" s="119" t="s">
        <v>1493</v>
      </c>
      <c r="B852" s="119" t="s">
        <v>397</v>
      </c>
      <c r="C852" s="119">
        <v>23.75</v>
      </c>
      <c r="D852" s="119">
        <v>23.75</v>
      </c>
      <c r="E852" s="119">
        <v>22.75</v>
      </c>
      <c r="F852" s="119">
        <v>22.95</v>
      </c>
      <c r="G852" s="119">
        <v>23</v>
      </c>
      <c r="H852" s="119">
        <v>23.4</v>
      </c>
      <c r="I852" s="119">
        <v>1271488</v>
      </c>
      <c r="J852" s="119">
        <v>29369563.550000001</v>
      </c>
      <c r="K852" s="121">
        <v>43125</v>
      </c>
      <c r="L852" s="119">
        <v>1966</v>
      </c>
      <c r="M852" s="119" t="s">
        <v>1494</v>
      </c>
    </row>
    <row r="853" spans="1:13">
      <c r="A853" s="119" t="s">
        <v>1495</v>
      </c>
      <c r="B853" s="119" t="s">
        <v>397</v>
      </c>
      <c r="C853" s="119">
        <v>1952</v>
      </c>
      <c r="D853" s="119">
        <v>1980</v>
      </c>
      <c r="E853" s="119">
        <v>1905.6</v>
      </c>
      <c r="F853" s="119">
        <v>1947.15</v>
      </c>
      <c r="G853" s="119">
        <v>1940.1</v>
      </c>
      <c r="H853" s="119">
        <v>1950.7</v>
      </c>
      <c r="I853" s="119">
        <v>86620</v>
      </c>
      <c r="J853" s="119">
        <v>168690593.15000001</v>
      </c>
      <c r="K853" s="121">
        <v>43125</v>
      </c>
      <c r="L853" s="119">
        <v>6317</v>
      </c>
      <c r="M853" s="119" t="s">
        <v>1496</v>
      </c>
    </row>
    <row r="854" spans="1:13">
      <c r="A854" s="119" t="s">
        <v>1497</v>
      </c>
      <c r="B854" s="119" t="s">
        <v>397</v>
      </c>
      <c r="C854" s="119">
        <v>933</v>
      </c>
      <c r="D854" s="119">
        <v>940.05</v>
      </c>
      <c r="E854" s="119">
        <v>902.2</v>
      </c>
      <c r="F854" s="119">
        <v>911.95</v>
      </c>
      <c r="G854" s="119">
        <v>910</v>
      </c>
      <c r="H854" s="119">
        <v>923.5</v>
      </c>
      <c r="I854" s="119">
        <v>753</v>
      </c>
      <c r="J854" s="119">
        <v>689981.35</v>
      </c>
      <c r="K854" s="121">
        <v>43125</v>
      </c>
      <c r="L854" s="119">
        <v>125</v>
      </c>
      <c r="M854" s="119" t="s">
        <v>1498</v>
      </c>
    </row>
    <row r="855" spans="1:13">
      <c r="A855" s="119" t="s">
        <v>1499</v>
      </c>
      <c r="B855" s="119" t="s">
        <v>397</v>
      </c>
      <c r="C855" s="119">
        <v>137.05000000000001</v>
      </c>
      <c r="D855" s="119">
        <v>140.75</v>
      </c>
      <c r="E855" s="119">
        <v>128</v>
      </c>
      <c r="F855" s="119">
        <v>130.19999999999999</v>
      </c>
      <c r="G855" s="119">
        <v>130.6</v>
      </c>
      <c r="H855" s="119">
        <v>135</v>
      </c>
      <c r="I855" s="119">
        <v>2418215</v>
      </c>
      <c r="J855" s="119">
        <v>326961399.05000001</v>
      </c>
      <c r="K855" s="121">
        <v>43125</v>
      </c>
      <c r="L855" s="119">
        <v>22548</v>
      </c>
      <c r="M855" s="119" t="s">
        <v>1500</v>
      </c>
    </row>
    <row r="856" spans="1:13">
      <c r="A856" s="119" t="s">
        <v>2922</v>
      </c>
      <c r="B856" s="119" t="s">
        <v>397</v>
      </c>
      <c r="C856" s="119">
        <v>6.85</v>
      </c>
      <c r="D856" s="119">
        <v>6.95</v>
      </c>
      <c r="E856" s="119">
        <v>6.7</v>
      </c>
      <c r="F856" s="119">
        <v>6.75</v>
      </c>
      <c r="G856" s="119">
        <v>6.75</v>
      </c>
      <c r="H856" s="119">
        <v>6.9</v>
      </c>
      <c r="I856" s="119">
        <v>306717</v>
      </c>
      <c r="J856" s="119">
        <v>2083979.15</v>
      </c>
      <c r="K856" s="121">
        <v>43125</v>
      </c>
      <c r="L856" s="119">
        <v>333</v>
      </c>
      <c r="M856" s="119" t="s">
        <v>2923</v>
      </c>
    </row>
    <row r="857" spans="1:13">
      <c r="A857" s="119" t="s">
        <v>1501</v>
      </c>
      <c r="B857" s="119" t="s">
        <v>397</v>
      </c>
      <c r="C857" s="119">
        <v>109.9</v>
      </c>
      <c r="D857" s="119">
        <v>114.9</v>
      </c>
      <c r="E857" s="119">
        <v>108.55</v>
      </c>
      <c r="F857" s="119">
        <v>113.6</v>
      </c>
      <c r="G857" s="119">
        <v>114.5</v>
      </c>
      <c r="H857" s="119">
        <v>109.4</v>
      </c>
      <c r="I857" s="119">
        <v>185651</v>
      </c>
      <c r="J857" s="119">
        <v>20794631</v>
      </c>
      <c r="K857" s="121">
        <v>43125</v>
      </c>
      <c r="L857" s="119">
        <v>1230</v>
      </c>
      <c r="M857" s="119" t="s">
        <v>1502</v>
      </c>
    </row>
    <row r="858" spans="1:13">
      <c r="A858" s="119" t="s">
        <v>2237</v>
      </c>
      <c r="B858" s="119" t="s">
        <v>397</v>
      </c>
      <c r="C858" s="119">
        <v>107.9</v>
      </c>
      <c r="D858" s="119">
        <v>107.9</v>
      </c>
      <c r="E858" s="119">
        <v>102.7</v>
      </c>
      <c r="F858" s="119">
        <v>103.5</v>
      </c>
      <c r="G858" s="119">
        <v>103.95</v>
      </c>
      <c r="H858" s="119">
        <v>106.3</v>
      </c>
      <c r="I858" s="119">
        <v>4167264</v>
      </c>
      <c r="J858" s="119">
        <v>440776820.35000002</v>
      </c>
      <c r="K858" s="121">
        <v>43125</v>
      </c>
      <c r="L858" s="119">
        <v>9003</v>
      </c>
      <c r="M858" s="119" t="s">
        <v>1479</v>
      </c>
    </row>
    <row r="859" spans="1:13">
      <c r="A859" s="119" t="s">
        <v>121</v>
      </c>
      <c r="B859" s="119" t="s">
        <v>397</v>
      </c>
      <c r="C859" s="119">
        <v>145.80000000000001</v>
      </c>
      <c r="D859" s="119">
        <v>147.25</v>
      </c>
      <c r="E859" s="119">
        <v>142.55000000000001</v>
      </c>
      <c r="F859" s="119">
        <v>143.69999999999999</v>
      </c>
      <c r="G859" s="119">
        <v>143.6</v>
      </c>
      <c r="H859" s="119">
        <v>145.1</v>
      </c>
      <c r="I859" s="119">
        <v>14578696</v>
      </c>
      <c r="J859" s="119">
        <v>2105284897</v>
      </c>
      <c r="K859" s="121">
        <v>43125</v>
      </c>
      <c r="L859" s="119">
        <v>30137</v>
      </c>
      <c r="M859" s="119" t="s">
        <v>1503</v>
      </c>
    </row>
    <row r="860" spans="1:13">
      <c r="A860" s="119" t="s">
        <v>1504</v>
      </c>
      <c r="B860" s="119" t="s">
        <v>397</v>
      </c>
      <c r="C860" s="119">
        <v>206.2</v>
      </c>
      <c r="D860" s="119">
        <v>209.2</v>
      </c>
      <c r="E860" s="119">
        <v>200.65</v>
      </c>
      <c r="F860" s="119">
        <v>201.8</v>
      </c>
      <c r="G860" s="119">
        <v>201.75</v>
      </c>
      <c r="H860" s="119">
        <v>206.2</v>
      </c>
      <c r="I860" s="119">
        <v>890051</v>
      </c>
      <c r="J860" s="119">
        <v>182246304.90000001</v>
      </c>
      <c r="K860" s="121">
        <v>43125</v>
      </c>
      <c r="L860" s="119">
        <v>10006</v>
      </c>
      <c r="M860" s="119" t="s">
        <v>1505</v>
      </c>
    </row>
    <row r="861" spans="1:13">
      <c r="A861" s="119" t="s">
        <v>2924</v>
      </c>
      <c r="B861" s="119" t="s">
        <v>397</v>
      </c>
      <c r="C861" s="119">
        <v>15.6</v>
      </c>
      <c r="D861" s="119">
        <v>16.100000000000001</v>
      </c>
      <c r="E861" s="119">
        <v>14.5</v>
      </c>
      <c r="F861" s="119">
        <v>15.25</v>
      </c>
      <c r="G861" s="119">
        <v>15.25</v>
      </c>
      <c r="H861" s="119">
        <v>15.85</v>
      </c>
      <c r="I861" s="119">
        <v>1075815</v>
      </c>
      <c r="J861" s="119">
        <v>16190744.050000001</v>
      </c>
      <c r="K861" s="121">
        <v>43125</v>
      </c>
      <c r="L861" s="119">
        <v>3123</v>
      </c>
      <c r="M861" s="119" t="s">
        <v>2925</v>
      </c>
    </row>
    <row r="862" spans="1:13">
      <c r="A862" s="119" t="s">
        <v>3164</v>
      </c>
      <c r="B862" s="119" t="s">
        <v>397</v>
      </c>
      <c r="C862" s="119">
        <v>7.45</v>
      </c>
      <c r="D862" s="119">
        <v>7.45</v>
      </c>
      <c r="E862" s="119">
        <v>7.4</v>
      </c>
      <c r="F862" s="119">
        <v>7.4</v>
      </c>
      <c r="G862" s="119">
        <v>7.4</v>
      </c>
      <c r="H862" s="119">
        <v>7.15</v>
      </c>
      <c r="I862" s="119">
        <v>1000</v>
      </c>
      <c r="J862" s="119">
        <v>7425</v>
      </c>
      <c r="K862" s="121">
        <v>43125</v>
      </c>
      <c r="L862" s="119">
        <v>4</v>
      </c>
      <c r="M862" s="119" t="s">
        <v>3165</v>
      </c>
    </row>
    <row r="863" spans="1:13">
      <c r="A863" s="119" t="s">
        <v>2477</v>
      </c>
      <c r="B863" s="119" t="s">
        <v>397</v>
      </c>
      <c r="C863" s="119">
        <v>537</v>
      </c>
      <c r="D863" s="119">
        <v>545</v>
      </c>
      <c r="E863" s="119">
        <v>517</v>
      </c>
      <c r="F863" s="119">
        <v>519.6</v>
      </c>
      <c r="G863" s="119">
        <v>518</v>
      </c>
      <c r="H863" s="119">
        <v>523</v>
      </c>
      <c r="I863" s="119">
        <v>28579</v>
      </c>
      <c r="J863" s="119">
        <v>15158236.199999999</v>
      </c>
      <c r="K863" s="121">
        <v>43125</v>
      </c>
      <c r="L863" s="119">
        <v>1448</v>
      </c>
      <c r="M863" s="119" t="s">
        <v>2478</v>
      </c>
    </row>
    <row r="864" spans="1:13">
      <c r="A864" s="119" t="s">
        <v>1506</v>
      </c>
      <c r="B864" s="119" t="s">
        <v>397</v>
      </c>
      <c r="C864" s="119">
        <v>169</v>
      </c>
      <c r="D864" s="119">
        <v>174.2</v>
      </c>
      <c r="E864" s="119">
        <v>167</v>
      </c>
      <c r="F864" s="119">
        <v>171.55</v>
      </c>
      <c r="G864" s="119">
        <v>171.5</v>
      </c>
      <c r="H864" s="119">
        <v>168.75</v>
      </c>
      <c r="I864" s="119">
        <v>157177</v>
      </c>
      <c r="J864" s="119">
        <v>27004738.199999999</v>
      </c>
      <c r="K864" s="121">
        <v>43125</v>
      </c>
      <c r="L864" s="119">
        <v>1931</v>
      </c>
      <c r="M864" s="119" t="s">
        <v>1507</v>
      </c>
    </row>
    <row r="865" spans="1:13">
      <c r="A865" s="119" t="s">
        <v>2597</v>
      </c>
      <c r="B865" s="119" t="s">
        <v>397</v>
      </c>
      <c r="C865" s="119">
        <v>1400</v>
      </c>
      <c r="D865" s="119">
        <v>1400</v>
      </c>
      <c r="E865" s="119">
        <v>1271.05</v>
      </c>
      <c r="F865" s="119">
        <v>1326.35</v>
      </c>
      <c r="G865" s="119">
        <v>1320</v>
      </c>
      <c r="H865" s="119">
        <v>1398.05</v>
      </c>
      <c r="I865" s="119">
        <v>2575</v>
      </c>
      <c r="J865" s="119">
        <v>3379638</v>
      </c>
      <c r="K865" s="121">
        <v>43125</v>
      </c>
      <c r="L865" s="119">
        <v>256</v>
      </c>
      <c r="M865" s="119" t="s">
        <v>2598</v>
      </c>
    </row>
    <row r="866" spans="1:13">
      <c r="A866" s="119" t="s">
        <v>122</v>
      </c>
      <c r="B866" s="119" t="s">
        <v>397</v>
      </c>
      <c r="C866" s="119">
        <v>173.55</v>
      </c>
      <c r="D866" s="119">
        <v>175.5</v>
      </c>
      <c r="E866" s="119">
        <v>171.4</v>
      </c>
      <c r="F866" s="119">
        <v>171.95</v>
      </c>
      <c r="G866" s="119">
        <v>171.7</v>
      </c>
      <c r="H866" s="119">
        <v>174</v>
      </c>
      <c r="I866" s="119">
        <v>11304494</v>
      </c>
      <c r="J866" s="119">
        <v>1951172940.75</v>
      </c>
      <c r="K866" s="121">
        <v>43125</v>
      </c>
      <c r="L866" s="119">
        <v>49222</v>
      </c>
      <c r="M866" s="119" t="s">
        <v>1508</v>
      </c>
    </row>
    <row r="867" spans="1:13">
      <c r="A867" s="119" t="s">
        <v>1509</v>
      </c>
      <c r="B867" s="119" t="s">
        <v>397</v>
      </c>
      <c r="C867" s="119">
        <v>521</v>
      </c>
      <c r="D867" s="119">
        <v>521</v>
      </c>
      <c r="E867" s="119">
        <v>488.8</v>
      </c>
      <c r="F867" s="119">
        <v>492.45</v>
      </c>
      <c r="G867" s="119">
        <v>492</v>
      </c>
      <c r="H867" s="119">
        <v>522.35</v>
      </c>
      <c r="I867" s="119">
        <v>142566</v>
      </c>
      <c r="J867" s="119">
        <v>71444716.599999994</v>
      </c>
      <c r="K867" s="121">
        <v>43125</v>
      </c>
      <c r="L867" s="119">
        <v>5511</v>
      </c>
      <c r="M867" s="119" t="s">
        <v>1510</v>
      </c>
    </row>
    <row r="868" spans="1:13">
      <c r="A868" s="119" t="s">
        <v>2783</v>
      </c>
      <c r="B868" s="119" t="s">
        <v>397</v>
      </c>
      <c r="C868" s="119">
        <v>1.45</v>
      </c>
      <c r="D868" s="119">
        <v>1.45</v>
      </c>
      <c r="E868" s="119">
        <v>1.45</v>
      </c>
      <c r="F868" s="119">
        <v>1.45</v>
      </c>
      <c r="G868" s="119">
        <v>1.45</v>
      </c>
      <c r="H868" s="119">
        <v>1.5</v>
      </c>
      <c r="I868" s="119">
        <v>28626</v>
      </c>
      <c r="J868" s="119">
        <v>41507.699999999997</v>
      </c>
      <c r="K868" s="121">
        <v>43125</v>
      </c>
      <c r="L868" s="119">
        <v>59</v>
      </c>
      <c r="M868" s="119" t="s">
        <v>2784</v>
      </c>
    </row>
    <row r="869" spans="1:13">
      <c r="A869" s="119" t="s">
        <v>2722</v>
      </c>
      <c r="B869" s="119" t="s">
        <v>397</v>
      </c>
      <c r="C869" s="119">
        <v>51.44</v>
      </c>
      <c r="D869" s="119">
        <v>51.53</v>
      </c>
      <c r="E869" s="119">
        <v>51.38</v>
      </c>
      <c r="F869" s="119">
        <v>51.38</v>
      </c>
      <c r="G869" s="119">
        <v>51.38</v>
      </c>
      <c r="H869" s="119">
        <v>51.55</v>
      </c>
      <c r="I869" s="119">
        <v>1211</v>
      </c>
      <c r="J869" s="119">
        <v>62312.27</v>
      </c>
      <c r="K869" s="121">
        <v>43125</v>
      </c>
      <c r="L869" s="119">
        <v>7</v>
      </c>
      <c r="M869" s="119" t="s">
        <v>2723</v>
      </c>
    </row>
    <row r="870" spans="1:13">
      <c r="A870" s="119" t="s">
        <v>1511</v>
      </c>
      <c r="B870" s="119" t="s">
        <v>397</v>
      </c>
      <c r="C870" s="119">
        <v>545.9</v>
      </c>
      <c r="D870" s="119">
        <v>545.9</v>
      </c>
      <c r="E870" s="119">
        <v>520.54999999999995</v>
      </c>
      <c r="F870" s="119">
        <v>528.15</v>
      </c>
      <c r="G870" s="119">
        <v>530</v>
      </c>
      <c r="H870" s="119">
        <v>544.25</v>
      </c>
      <c r="I870" s="119">
        <v>255961</v>
      </c>
      <c r="J870" s="119">
        <v>136815721.75</v>
      </c>
      <c r="K870" s="121">
        <v>43125</v>
      </c>
      <c r="L870" s="119">
        <v>11120</v>
      </c>
      <c r="M870" s="119" t="s">
        <v>1512</v>
      </c>
    </row>
    <row r="871" spans="1:13">
      <c r="A871" s="119" t="s">
        <v>1513</v>
      </c>
      <c r="B871" s="119" t="s">
        <v>397</v>
      </c>
      <c r="C871" s="119">
        <v>1265.05</v>
      </c>
      <c r="D871" s="119">
        <v>1340</v>
      </c>
      <c r="E871" s="119">
        <v>1265.05</v>
      </c>
      <c r="F871" s="119">
        <v>1295.25</v>
      </c>
      <c r="G871" s="119">
        <v>1292.8</v>
      </c>
      <c r="H871" s="119">
        <v>1279.5999999999999</v>
      </c>
      <c r="I871" s="119">
        <v>13042</v>
      </c>
      <c r="J871" s="119">
        <v>17058744.300000001</v>
      </c>
      <c r="K871" s="121">
        <v>43125</v>
      </c>
      <c r="L871" s="119">
        <v>1671</v>
      </c>
      <c r="M871" s="119" t="s">
        <v>1514</v>
      </c>
    </row>
    <row r="872" spans="1:13">
      <c r="A872" s="119" t="s">
        <v>1515</v>
      </c>
      <c r="B872" s="119" t="s">
        <v>397</v>
      </c>
      <c r="C872" s="119">
        <v>1389.8</v>
      </c>
      <c r="D872" s="119">
        <v>1402.45</v>
      </c>
      <c r="E872" s="119">
        <v>1359</v>
      </c>
      <c r="F872" s="119">
        <v>1379.95</v>
      </c>
      <c r="G872" s="119">
        <v>1370</v>
      </c>
      <c r="H872" s="119">
        <v>1376.1</v>
      </c>
      <c r="I872" s="119">
        <v>15029</v>
      </c>
      <c r="J872" s="119">
        <v>20744842.25</v>
      </c>
      <c r="K872" s="121">
        <v>43125</v>
      </c>
      <c r="L872" s="119">
        <v>460</v>
      </c>
      <c r="M872" s="119" t="s">
        <v>1516</v>
      </c>
    </row>
    <row r="873" spans="1:13">
      <c r="A873" s="119" t="s">
        <v>123</v>
      </c>
      <c r="B873" s="119" t="s">
        <v>397</v>
      </c>
      <c r="C873" s="119">
        <v>4305</v>
      </c>
      <c r="D873" s="119">
        <v>4305.95</v>
      </c>
      <c r="E873" s="119">
        <v>4164.1000000000004</v>
      </c>
      <c r="F873" s="119">
        <v>4230.8</v>
      </c>
      <c r="G873" s="119">
        <v>4200</v>
      </c>
      <c r="H873" s="119">
        <v>4287.3999999999996</v>
      </c>
      <c r="I873" s="119">
        <v>48984</v>
      </c>
      <c r="J873" s="119">
        <v>206059924.55000001</v>
      </c>
      <c r="K873" s="121">
        <v>43125</v>
      </c>
      <c r="L873" s="119">
        <v>8378</v>
      </c>
      <c r="M873" s="119" t="s">
        <v>1517</v>
      </c>
    </row>
    <row r="874" spans="1:13">
      <c r="A874" s="119" t="s">
        <v>207</v>
      </c>
      <c r="B874" s="119" t="s">
        <v>397</v>
      </c>
      <c r="C874" s="119">
        <v>380</v>
      </c>
      <c r="D874" s="119">
        <v>387.8</v>
      </c>
      <c r="E874" s="119">
        <v>379.1</v>
      </c>
      <c r="F874" s="119">
        <v>381.7</v>
      </c>
      <c r="G874" s="119">
        <v>381.35</v>
      </c>
      <c r="H874" s="119">
        <v>379.05</v>
      </c>
      <c r="I874" s="119">
        <v>1047503</v>
      </c>
      <c r="J874" s="119">
        <v>402163186.89999998</v>
      </c>
      <c r="K874" s="121">
        <v>43125</v>
      </c>
      <c r="L874" s="119">
        <v>11374</v>
      </c>
      <c r="M874" s="119" t="s">
        <v>1518</v>
      </c>
    </row>
    <row r="875" spans="1:13">
      <c r="A875" s="119" t="s">
        <v>2453</v>
      </c>
      <c r="B875" s="119" t="s">
        <v>397</v>
      </c>
      <c r="C875" s="119">
        <v>54.4</v>
      </c>
      <c r="D875" s="119">
        <v>54.8</v>
      </c>
      <c r="E875" s="119">
        <v>52.8</v>
      </c>
      <c r="F875" s="119">
        <v>53.45</v>
      </c>
      <c r="G875" s="119">
        <v>53.5</v>
      </c>
      <c r="H875" s="119">
        <v>53.9</v>
      </c>
      <c r="I875" s="119">
        <v>49707</v>
      </c>
      <c r="J875" s="119">
        <v>2664022.5</v>
      </c>
      <c r="K875" s="121">
        <v>43125</v>
      </c>
      <c r="L875" s="119">
        <v>452</v>
      </c>
      <c r="M875" s="119" t="s">
        <v>2454</v>
      </c>
    </row>
    <row r="876" spans="1:13">
      <c r="A876" s="119" t="s">
        <v>1519</v>
      </c>
      <c r="B876" s="119" t="s">
        <v>397</v>
      </c>
      <c r="C876" s="119">
        <v>181.55</v>
      </c>
      <c r="D876" s="119">
        <v>206.75</v>
      </c>
      <c r="E876" s="119">
        <v>171.4</v>
      </c>
      <c r="F876" s="119">
        <v>203.25</v>
      </c>
      <c r="G876" s="119">
        <v>202</v>
      </c>
      <c r="H876" s="119">
        <v>189.3</v>
      </c>
      <c r="I876" s="119">
        <v>3311902</v>
      </c>
      <c r="J876" s="119">
        <v>648767874.79999995</v>
      </c>
      <c r="K876" s="121">
        <v>43125</v>
      </c>
      <c r="L876" s="119">
        <v>38095</v>
      </c>
      <c r="M876" s="119" t="s">
        <v>1520</v>
      </c>
    </row>
    <row r="877" spans="1:13">
      <c r="A877" s="119" t="s">
        <v>1521</v>
      </c>
      <c r="B877" s="119" t="s">
        <v>397</v>
      </c>
      <c r="C877" s="119">
        <v>230.25</v>
      </c>
      <c r="D877" s="119">
        <v>231.75</v>
      </c>
      <c r="E877" s="119">
        <v>226.65</v>
      </c>
      <c r="F877" s="119">
        <v>229.5</v>
      </c>
      <c r="G877" s="119">
        <v>229.6</v>
      </c>
      <c r="H877" s="119">
        <v>230</v>
      </c>
      <c r="I877" s="119">
        <v>260319</v>
      </c>
      <c r="J877" s="119">
        <v>59766693.25</v>
      </c>
      <c r="K877" s="121">
        <v>43125</v>
      </c>
      <c r="L877" s="119">
        <v>4986</v>
      </c>
      <c r="M877" s="119" t="s">
        <v>1522</v>
      </c>
    </row>
    <row r="878" spans="1:13">
      <c r="A878" s="119" t="s">
        <v>2572</v>
      </c>
      <c r="B878" s="119" t="s">
        <v>397</v>
      </c>
      <c r="C878" s="119">
        <v>72</v>
      </c>
      <c r="D878" s="119">
        <v>74.8</v>
      </c>
      <c r="E878" s="119">
        <v>71.150000000000006</v>
      </c>
      <c r="F878" s="119">
        <v>71.849999999999994</v>
      </c>
      <c r="G878" s="119">
        <v>71.7</v>
      </c>
      <c r="H878" s="119">
        <v>71.650000000000006</v>
      </c>
      <c r="I878" s="119">
        <v>96371</v>
      </c>
      <c r="J878" s="119">
        <v>6990646.9500000002</v>
      </c>
      <c r="K878" s="121">
        <v>43125</v>
      </c>
      <c r="L878" s="119">
        <v>901</v>
      </c>
      <c r="M878" s="119" t="s">
        <v>2573</v>
      </c>
    </row>
    <row r="879" spans="1:13">
      <c r="A879" s="119" t="s">
        <v>1523</v>
      </c>
      <c r="B879" s="119" t="s">
        <v>397</v>
      </c>
      <c r="C879" s="119">
        <v>68.400000000000006</v>
      </c>
      <c r="D879" s="119">
        <v>69.25</v>
      </c>
      <c r="E879" s="119">
        <v>66.95</v>
      </c>
      <c r="F879" s="119">
        <v>67.8</v>
      </c>
      <c r="G879" s="119">
        <v>67.8</v>
      </c>
      <c r="H879" s="119">
        <v>68.45</v>
      </c>
      <c r="I879" s="119">
        <v>169136</v>
      </c>
      <c r="J879" s="119">
        <v>11507265</v>
      </c>
      <c r="K879" s="121">
        <v>43125</v>
      </c>
      <c r="L879" s="119">
        <v>1217</v>
      </c>
      <c r="M879" s="119" t="s">
        <v>1524</v>
      </c>
    </row>
    <row r="880" spans="1:13">
      <c r="A880" s="119" t="s">
        <v>124</v>
      </c>
      <c r="B880" s="119" t="s">
        <v>397</v>
      </c>
      <c r="C880" s="119">
        <v>212.4</v>
      </c>
      <c r="D880" s="119">
        <v>212.85</v>
      </c>
      <c r="E880" s="119">
        <v>207.1</v>
      </c>
      <c r="F880" s="119">
        <v>208.5</v>
      </c>
      <c r="G880" s="119">
        <v>207.75</v>
      </c>
      <c r="H880" s="119">
        <v>210.85</v>
      </c>
      <c r="I880" s="119">
        <v>10247173</v>
      </c>
      <c r="J880" s="119">
        <v>2142800199.8499999</v>
      </c>
      <c r="K880" s="121">
        <v>43125</v>
      </c>
      <c r="L880" s="119">
        <v>53885</v>
      </c>
      <c r="M880" s="119" t="s">
        <v>1525</v>
      </c>
    </row>
    <row r="881" spans="1:13">
      <c r="A881" s="119" t="s">
        <v>1526</v>
      </c>
      <c r="B881" s="119" t="s">
        <v>397</v>
      </c>
      <c r="C881" s="119">
        <v>58</v>
      </c>
      <c r="D881" s="119">
        <v>58.5</v>
      </c>
      <c r="E881" s="119">
        <v>56.25</v>
      </c>
      <c r="F881" s="119">
        <v>56.65</v>
      </c>
      <c r="G881" s="119">
        <v>56.25</v>
      </c>
      <c r="H881" s="119">
        <v>58</v>
      </c>
      <c r="I881" s="119">
        <v>401483</v>
      </c>
      <c r="J881" s="119">
        <v>22927340.149999999</v>
      </c>
      <c r="K881" s="121">
        <v>43125</v>
      </c>
      <c r="L881" s="119">
        <v>2135</v>
      </c>
      <c r="M881" s="119" t="s">
        <v>1527</v>
      </c>
    </row>
    <row r="882" spans="1:13">
      <c r="A882" s="119" t="s">
        <v>2536</v>
      </c>
      <c r="B882" s="119" t="s">
        <v>397</v>
      </c>
      <c r="C882" s="119">
        <v>113.05</v>
      </c>
      <c r="D882" s="119">
        <v>115.1</v>
      </c>
      <c r="E882" s="119">
        <v>108.8</v>
      </c>
      <c r="F882" s="119">
        <v>110.3</v>
      </c>
      <c r="G882" s="119">
        <v>109.1</v>
      </c>
      <c r="H882" s="119">
        <v>113.6</v>
      </c>
      <c r="I882" s="119">
        <v>54889</v>
      </c>
      <c r="J882" s="119">
        <v>6136562.1500000004</v>
      </c>
      <c r="K882" s="121">
        <v>43125</v>
      </c>
      <c r="L882" s="119">
        <v>717</v>
      </c>
      <c r="M882" s="119" t="s">
        <v>2537</v>
      </c>
    </row>
    <row r="883" spans="1:13">
      <c r="A883" s="119" t="s">
        <v>1528</v>
      </c>
      <c r="B883" s="119" t="s">
        <v>397</v>
      </c>
      <c r="C883" s="119">
        <v>167.8</v>
      </c>
      <c r="D883" s="119">
        <v>167.8</v>
      </c>
      <c r="E883" s="119">
        <v>158.19999999999999</v>
      </c>
      <c r="F883" s="119">
        <v>161.55000000000001</v>
      </c>
      <c r="G883" s="119">
        <v>162.85</v>
      </c>
      <c r="H883" s="119">
        <v>164</v>
      </c>
      <c r="I883" s="119">
        <v>6609</v>
      </c>
      <c r="J883" s="119">
        <v>1075662.25</v>
      </c>
      <c r="K883" s="121">
        <v>43125</v>
      </c>
      <c r="L883" s="119">
        <v>195</v>
      </c>
      <c r="M883" s="119" t="s">
        <v>1529</v>
      </c>
    </row>
    <row r="884" spans="1:13">
      <c r="A884" s="119" t="s">
        <v>1530</v>
      </c>
      <c r="B884" s="119" t="s">
        <v>397</v>
      </c>
      <c r="C884" s="119">
        <v>63.2</v>
      </c>
      <c r="D884" s="119">
        <v>65.150000000000006</v>
      </c>
      <c r="E884" s="119">
        <v>62.8</v>
      </c>
      <c r="F884" s="119">
        <v>63.1</v>
      </c>
      <c r="G884" s="119">
        <v>63.25</v>
      </c>
      <c r="H884" s="119">
        <v>63.05</v>
      </c>
      <c r="I884" s="119">
        <v>601702</v>
      </c>
      <c r="J884" s="119">
        <v>38289050.700000003</v>
      </c>
      <c r="K884" s="121">
        <v>43125</v>
      </c>
      <c r="L884" s="119">
        <v>3070</v>
      </c>
      <c r="M884" s="119" t="s">
        <v>1531</v>
      </c>
    </row>
    <row r="885" spans="1:13">
      <c r="A885" s="119" t="s">
        <v>1532</v>
      </c>
      <c r="B885" s="119" t="s">
        <v>397</v>
      </c>
      <c r="C885" s="119">
        <v>52.15</v>
      </c>
      <c r="D885" s="119">
        <v>53</v>
      </c>
      <c r="E885" s="119">
        <v>50.7</v>
      </c>
      <c r="F885" s="119">
        <v>51.45</v>
      </c>
      <c r="G885" s="119">
        <v>51.95</v>
      </c>
      <c r="H885" s="119">
        <v>52.4</v>
      </c>
      <c r="I885" s="119">
        <v>37246</v>
      </c>
      <c r="J885" s="119">
        <v>1916782.45</v>
      </c>
      <c r="K885" s="121">
        <v>43125</v>
      </c>
      <c r="L885" s="119">
        <v>382</v>
      </c>
      <c r="M885" s="119" t="s">
        <v>1533</v>
      </c>
    </row>
    <row r="886" spans="1:13">
      <c r="A886" s="119" t="s">
        <v>125</v>
      </c>
      <c r="B886" s="119" t="s">
        <v>397</v>
      </c>
      <c r="C886" s="119">
        <v>135.9</v>
      </c>
      <c r="D886" s="119">
        <v>136.35</v>
      </c>
      <c r="E886" s="119">
        <v>121.7</v>
      </c>
      <c r="F886" s="119">
        <v>123.2</v>
      </c>
      <c r="G886" s="119">
        <v>122.2</v>
      </c>
      <c r="H886" s="119">
        <v>129.44999999999999</v>
      </c>
      <c r="I886" s="119">
        <v>7070650</v>
      </c>
      <c r="J886" s="119">
        <v>895650186</v>
      </c>
      <c r="K886" s="121">
        <v>43125</v>
      </c>
      <c r="L886" s="119">
        <v>27785</v>
      </c>
      <c r="M886" s="119" t="s">
        <v>1534</v>
      </c>
    </row>
    <row r="887" spans="1:13">
      <c r="A887" s="119" t="s">
        <v>1535</v>
      </c>
      <c r="B887" s="119" t="s">
        <v>397</v>
      </c>
      <c r="C887" s="119">
        <v>316.14999999999998</v>
      </c>
      <c r="D887" s="119">
        <v>323.3</v>
      </c>
      <c r="E887" s="119">
        <v>316</v>
      </c>
      <c r="F887" s="119">
        <v>318.25</v>
      </c>
      <c r="G887" s="119">
        <v>319.5</v>
      </c>
      <c r="H887" s="119">
        <v>319.60000000000002</v>
      </c>
      <c r="I887" s="119">
        <v>6986</v>
      </c>
      <c r="J887" s="119">
        <v>2222227.1</v>
      </c>
      <c r="K887" s="121">
        <v>43125</v>
      </c>
      <c r="L887" s="119">
        <v>206</v>
      </c>
      <c r="M887" s="119" t="s">
        <v>1536</v>
      </c>
    </row>
    <row r="888" spans="1:13">
      <c r="A888" s="119" t="s">
        <v>321</v>
      </c>
      <c r="B888" s="119" t="s">
        <v>397</v>
      </c>
      <c r="C888" s="119">
        <v>165</v>
      </c>
      <c r="D888" s="119">
        <v>168</v>
      </c>
      <c r="E888" s="119">
        <v>162.94999999999999</v>
      </c>
      <c r="F888" s="119">
        <v>164.35</v>
      </c>
      <c r="G888" s="119">
        <v>165</v>
      </c>
      <c r="H888" s="119">
        <v>165.5</v>
      </c>
      <c r="I888" s="119">
        <v>61053</v>
      </c>
      <c r="J888" s="119">
        <v>10046296.949999999</v>
      </c>
      <c r="K888" s="121">
        <v>43125</v>
      </c>
      <c r="L888" s="119">
        <v>795</v>
      </c>
      <c r="M888" s="119" t="s">
        <v>1537</v>
      </c>
    </row>
    <row r="889" spans="1:13">
      <c r="A889" s="119" t="s">
        <v>1538</v>
      </c>
      <c r="B889" s="119" t="s">
        <v>397</v>
      </c>
      <c r="C889" s="119">
        <v>59</v>
      </c>
      <c r="D889" s="119">
        <v>62.95</v>
      </c>
      <c r="E889" s="119">
        <v>55</v>
      </c>
      <c r="F889" s="119">
        <v>58.6</v>
      </c>
      <c r="G889" s="119">
        <v>58.5</v>
      </c>
      <c r="H889" s="119">
        <v>59.85</v>
      </c>
      <c r="I889" s="119">
        <v>875778</v>
      </c>
      <c r="J889" s="119">
        <v>51728032.950000003</v>
      </c>
      <c r="K889" s="121">
        <v>43125</v>
      </c>
      <c r="L889" s="119">
        <v>7794</v>
      </c>
      <c r="M889" s="119" t="s">
        <v>1539</v>
      </c>
    </row>
    <row r="890" spans="1:13">
      <c r="A890" s="119" t="s">
        <v>3256</v>
      </c>
      <c r="B890" s="119" t="s">
        <v>397</v>
      </c>
      <c r="C890" s="119">
        <v>48.3</v>
      </c>
      <c r="D890" s="119">
        <v>49.75</v>
      </c>
      <c r="E890" s="119">
        <v>46.25</v>
      </c>
      <c r="F890" s="119">
        <v>47.2</v>
      </c>
      <c r="G890" s="119">
        <v>47</v>
      </c>
      <c r="H890" s="119">
        <v>47.6</v>
      </c>
      <c r="I890" s="119">
        <v>1216086</v>
      </c>
      <c r="J890" s="119">
        <v>58119014</v>
      </c>
      <c r="K890" s="121">
        <v>43125</v>
      </c>
      <c r="L890" s="119">
        <v>3324</v>
      </c>
      <c r="M890" s="119" t="s">
        <v>3257</v>
      </c>
    </row>
    <row r="891" spans="1:13">
      <c r="A891" s="119" t="s">
        <v>1540</v>
      </c>
      <c r="B891" s="119" t="s">
        <v>397</v>
      </c>
      <c r="C891" s="119">
        <v>169.25</v>
      </c>
      <c r="D891" s="119">
        <v>170.5</v>
      </c>
      <c r="E891" s="119">
        <v>165.55</v>
      </c>
      <c r="F891" s="119">
        <v>168.5</v>
      </c>
      <c r="G891" s="119">
        <v>169</v>
      </c>
      <c r="H891" s="119">
        <v>168.5</v>
      </c>
      <c r="I891" s="119">
        <v>16030</v>
      </c>
      <c r="J891" s="119">
        <v>2687139.2</v>
      </c>
      <c r="K891" s="121">
        <v>43125</v>
      </c>
      <c r="L891" s="119">
        <v>177</v>
      </c>
      <c r="M891" s="119" t="s">
        <v>1541</v>
      </c>
    </row>
    <row r="892" spans="1:13">
      <c r="A892" s="119" t="s">
        <v>1542</v>
      </c>
      <c r="B892" s="119" t="s">
        <v>397</v>
      </c>
      <c r="C892" s="119">
        <v>1900</v>
      </c>
      <c r="D892" s="119">
        <v>1910.95</v>
      </c>
      <c r="E892" s="119">
        <v>1880.9</v>
      </c>
      <c r="F892" s="119">
        <v>1897.3</v>
      </c>
      <c r="G892" s="119">
        <v>1885.1</v>
      </c>
      <c r="H892" s="119">
        <v>1890.65</v>
      </c>
      <c r="I892" s="119">
        <v>3640</v>
      </c>
      <c r="J892" s="119">
        <v>6908627.0499999998</v>
      </c>
      <c r="K892" s="121">
        <v>43125</v>
      </c>
      <c r="L892" s="119">
        <v>418</v>
      </c>
      <c r="M892" s="119" t="s">
        <v>1543</v>
      </c>
    </row>
    <row r="893" spans="1:13">
      <c r="A893" s="119" t="s">
        <v>2380</v>
      </c>
      <c r="B893" s="119" t="s">
        <v>397</v>
      </c>
      <c r="C893" s="119">
        <v>31.35</v>
      </c>
      <c r="D893" s="119">
        <v>33.200000000000003</v>
      </c>
      <c r="E893" s="119">
        <v>31.35</v>
      </c>
      <c r="F893" s="119">
        <v>32</v>
      </c>
      <c r="G893" s="119">
        <v>31.65</v>
      </c>
      <c r="H893" s="119">
        <v>32.700000000000003</v>
      </c>
      <c r="I893" s="119">
        <v>17627</v>
      </c>
      <c r="J893" s="119">
        <v>569269.05000000005</v>
      </c>
      <c r="K893" s="121">
        <v>43125</v>
      </c>
      <c r="L893" s="119">
        <v>92</v>
      </c>
      <c r="M893" s="119" t="s">
        <v>2381</v>
      </c>
    </row>
    <row r="894" spans="1:13">
      <c r="A894" s="119" t="s">
        <v>231</v>
      </c>
      <c r="B894" s="119" t="s">
        <v>397</v>
      </c>
      <c r="C894" s="119">
        <v>22149</v>
      </c>
      <c r="D894" s="119">
        <v>22199</v>
      </c>
      <c r="E894" s="119">
        <v>21755.55</v>
      </c>
      <c r="F894" s="119">
        <v>21955.75</v>
      </c>
      <c r="G894" s="119">
        <v>21820</v>
      </c>
      <c r="H894" s="119">
        <v>22093.9</v>
      </c>
      <c r="I894" s="119">
        <v>12840</v>
      </c>
      <c r="J894" s="119">
        <v>281998005.55000001</v>
      </c>
      <c r="K894" s="121">
        <v>43125</v>
      </c>
      <c r="L894" s="119">
        <v>3476</v>
      </c>
      <c r="M894" s="119" t="s">
        <v>1544</v>
      </c>
    </row>
    <row r="895" spans="1:13">
      <c r="A895" s="119" t="s">
        <v>3233</v>
      </c>
      <c r="B895" s="119" t="s">
        <v>397</v>
      </c>
      <c r="C895" s="119">
        <v>348.5</v>
      </c>
      <c r="D895" s="119">
        <v>348.5</v>
      </c>
      <c r="E895" s="119">
        <v>315</v>
      </c>
      <c r="F895" s="119">
        <v>324.95</v>
      </c>
      <c r="G895" s="119">
        <v>326.5</v>
      </c>
      <c r="H895" s="119">
        <v>332.2</v>
      </c>
      <c r="I895" s="119">
        <v>25980</v>
      </c>
      <c r="J895" s="119">
        <v>8438057.1999999993</v>
      </c>
      <c r="K895" s="121">
        <v>43125</v>
      </c>
      <c r="L895" s="119">
        <v>311</v>
      </c>
      <c r="M895" s="119" t="s">
        <v>2254</v>
      </c>
    </row>
    <row r="896" spans="1:13">
      <c r="A896" s="119" t="s">
        <v>2538</v>
      </c>
      <c r="B896" s="119" t="s">
        <v>397</v>
      </c>
      <c r="C896" s="119">
        <v>108.5</v>
      </c>
      <c r="D896" s="119">
        <v>109.9</v>
      </c>
      <c r="E896" s="119">
        <v>103.55</v>
      </c>
      <c r="F896" s="119">
        <v>105.65</v>
      </c>
      <c r="G896" s="119">
        <v>106.9</v>
      </c>
      <c r="H896" s="119">
        <v>110.95</v>
      </c>
      <c r="I896" s="119">
        <v>31820</v>
      </c>
      <c r="J896" s="119">
        <v>3378464.8</v>
      </c>
      <c r="K896" s="121">
        <v>43125</v>
      </c>
      <c r="L896" s="119">
        <v>803</v>
      </c>
      <c r="M896" s="119" t="s">
        <v>2539</v>
      </c>
    </row>
    <row r="897" spans="1:13">
      <c r="A897" s="119" t="s">
        <v>1545</v>
      </c>
      <c r="B897" s="119" t="s">
        <v>397</v>
      </c>
      <c r="C897" s="119">
        <v>296</v>
      </c>
      <c r="D897" s="119">
        <v>327.85</v>
      </c>
      <c r="E897" s="119">
        <v>292.39999999999998</v>
      </c>
      <c r="F897" s="119">
        <v>304</v>
      </c>
      <c r="G897" s="119">
        <v>303.39999999999998</v>
      </c>
      <c r="H897" s="119">
        <v>296.05</v>
      </c>
      <c r="I897" s="119">
        <v>1173902</v>
      </c>
      <c r="J897" s="119">
        <v>367515592.44999999</v>
      </c>
      <c r="K897" s="121">
        <v>43125</v>
      </c>
      <c r="L897" s="119">
        <v>20774</v>
      </c>
      <c r="M897" s="119" t="s">
        <v>1546</v>
      </c>
    </row>
    <row r="898" spans="1:13">
      <c r="A898" s="119" t="s">
        <v>1547</v>
      </c>
      <c r="B898" s="119" t="s">
        <v>397</v>
      </c>
      <c r="C898" s="119">
        <v>230.05</v>
      </c>
      <c r="D898" s="119">
        <v>230.05</v>
      </c>
      <c r="E898" s="119">
        <v>220.2</v>
      </c>
      <c r="F898" s="119">
        <v>223.5</v>
      </c>
      <c r="G898" s="119">
        <v>223.6</v>
      </c>
      <c r="H898" s="119">
        <v>231.5</v>
      </c>
      <c r="I898" s="119">
        <v>51213</v>
      </c>
      <c r="J898" s="119">
        <v>11543872.550000001</v>
      </c>
      <c r="K898" s="121">
        <v>43125</v>
      </c>
      <c r="L898" s="119">
        <v>1201</v>
      </c>
      <c r="M898" s="119" t="s">
        <v>1548</v>
      </c>
    </row>
    <row r="899" spans="1:13">
      <c r="A899" s="119" t="s">
        <v>1549</v>
      </c>
      <c r="B899" s="119" t="s">
        <v>397</v>
      </c>
      <c r="C899" s="119">
        <v>11.05</v>
      </c>
      <c r="D899" s="119">
        <v>11.6</v>
      </c>
      <c r="E899" s="119">
        <v>11.05</v>
      </c>
      <c r="F899" s="119">
        <v>11.55</v>
      </c>
      <c r="G899" s="119">
        <v>11.55</v>
      </c>
      <c r="H899" s="119">
        <v>11.05</v>
      </c>
      <c r="I899" s="119">
        <v>68058</v>
      </c>
      <c r="J899" s="119">
        <v>771753.95</v>
      </c>
      <c r="K899" s="121">
        <v>43125</v>
      </c>
      <c r="L899" s="119">
        <v>184</v>
      </c>
      <c r="M899" s="119" t="s">
        <v>1550</v>
      </c>
    </row>
    <row r="900" spans="1:13">
      <c r="A900" s="119" t="s">
        <v>1551</v>
      </c>
      <c r="B900" s="119" t="s">
        <v>397</v>
      </c>
      <c r="C900" s="119">
        <v>329.1</v>
      </c>
      <c r="D900" s="119">
        <v>330.6</v>
      </c>
      <c r="E900" s="119">
        <v>320.10000000000002</v>
      </c>
      <c r="F900" s="119">
        <v>325.10000000000002</v>
      </c>
      <c r="G900" s="119">
        <v>325.05</v>
      </c>
      <c r="H900" s="119">
        <v>330.65</v>
      </c>
      <c r="I900" s="119">
        <v>34966</v>
      </c>
      <c r="J900" s="119">
        <v>11342541.550000001</v>
      </c>
      <c r="K900" s="121">
        <v>43125</v>
      </c>
      <c r="L900" s="119">
        <v>702</v>
      </c>
      <c r="M900" s="119" t="s">
        <v>1552</v>
      </c>
    </row>
    <row r="901" spans="1:13">
      <c r="A901" s="119" t="s">
        <v>2926</v>
      </c>
      <c r="B901" s="119" t="s">
        <v>397</v>
      </c>
      <c r="C901" s="119">
        <v>12.7</v>
      </c>
      <c r="D901" s="119">
        <v>13.15</v>
      </c>
      <c r="E901" s="119">
        <v>12.5</v>
      </c>
      <c r="F901" s="119">
        <v>12.5</v>
      </c>
      <c r="G901" s="119">
        <v>12.5</v>
      </c>
      <c r="H901" s="119">
        <v>13.15</v>
      </c>
      <c r="I901" s="119">
        <v>261909</v>
      </c>
      <c r="J901" s="119">
        <v>3283628.65</v>
      </c>
      <c r="K901" s="121">
        <v>43125</v>
      </c>
      <c r="L901" s="119">
        <v>1904</v>
      </c>
      <c r="M901" s="119" t="s">
        <v>2927</v>
      </c>
    </row>
    <row r="902" spans="1:13">
      <c r="A902" s="119" t="s">
        <v>1553</v>
      </c>
      <c r="B902" s="119" t="s">
        <v>397</v>
      </c>
      <c r="C902" s="119">
        <v>296.89999999999998</v>
      </c>
      <c r="D902" s="119">
        <v>298.39999999999998</v>
      </c>
      <c r="E902" s="119">
        <v>285.85000000000002</v>
      </c>
      <c r="F902" s="119">
        <v>287.39999999999998</v>
      </c>
      <c r="G902" s="119">
        <v>286.5</v>
      </c>
      <c r="H902" s="119">
        <v>295.35000000000002</v>
      </c>
      <c r="I902" s="119">
        <v>425734</v>
      </c>
      <c r="J902" s="119">
        <v>124033670.05</v>
      </c>
      <c r="K902" s="121">
        <v>43125</v>
      </c>
      <c r="L902" s="119">
        <v>9601</v>
      </c>
      <c r="M902" s="119" t="s">
        <v>1554</v>
      </c>
    </row>
    <row r="903" spans="1:13">
      <c r="A903" s="119" t="s">
        <v>2928</v>
      </c>
      <c r="B903" s="119" t="s">
        <v>397</v>
      </c>
      <c r="C903" s="119">
        <v>24.6</v>
      </c>
      <c r="D903" s="119">
        <v>25.4</v>
      </c>
      <c r="E903" s="119">
        <v>24.6</v>
      </c>
      <c r="F903" s="119">
        <v>25.1</v>
      </c>
      <c r="G903" s="119">
        <v>24.9</v>
      </c>
      <c r="H903" s="119">
        <v>25.05</v>
      </c>
      <c r="I903" s="119">
        <v>100207</v>
      </c>
      <c r="J903" s="119">
        <v>2516619</v>
      </c>
      <c r="K903" s="121">
        <v>43125</v>
      </c>
      <c r="L903" s="119">
        <v>1181</v>
      </c>
      <c r="M903" s="119" t="s">
        <v>2929</v>
      </c>
    </row>
    <row r="904" spans="1:13">
      <c r="A904" s="119" t="s">
        <v>1555</v>
      </c>
      <c r="B904" s="119" t="s">
        <v>397</v>
      </c>
      <c r="C904" s="119">
        <v>79.849999999999994</v>
      </c>
      <c r="D904" s="119">
        <v>80</v>
      </c>
      <c r="E904" s="119">
        <v>78.05</v>
      </c>
      <c r="F904" s="119">
        <v>78.400000000000006</v>
      </c>
      <c r="G904" s="119">
        <v>78.5</v>
      </c>
      <c r="H904" s="119">
        <v>79.45</v>
      </c>
      <c r="I904" s="119">
        <v>204765</v>
      </c>
      <c r="J904" s="119">
        <v>16152027.25</v>
      </c>
      <c r="K904" s="121">
        <v>43125</v>
      </c>
      <c r="L904" s="119">
        <v>1799</v>
      </c>
      <c r="M904" s="119" t="s">
        <v>1556</v>
      </c>
    </row>
    <row r="905" spans="1:13">
      <c r="A905" s="119" t="s">
        <v>393</v>
      </c>
      <c r="B905" s="119" t="s">
        <v>397</v>
      </c>
      <c r="C905" s="119">
        <v>80.45</v>
      </c>
      <c r="D905" s="119">
        <v>80.95</v>
      </c>
      <c r="E905" s="119">
        <v>78.25</v>
      </c>
      <c r="F905" s="119">
        <v>78.45</v>
      </c>
      <c r="G905" s="119">
        <v>78.3</v>
      </c>
      <c r="H905" s="119">
        <v>79.05</v>
      </c>
      <c r="I905" s="119">
        <v>37487</v>
      </c>
      <c r="J905" s="119">
        <v>2973287.9</v>
      </c>
      <c r="K905" s="121">
        <v>43125</v>
      </c>
      <c r="L905" s="119">
        <v>397</v>
      </c>
      <c r="M905" s="119" t="s">
        <v>1557</v>
      </c>
    </row>
    <row r="906" spans="1:13">
      <c r="A906" s="119" t="s">
        <v>2377</v>
      </c>
      <c r="B906" s="119" t="s">
        <v>397</v>
      </c>
      <c r="C906" s="119">
        <v>24.15</v>
      </c>
      <c r="D906" s="119">
        <v>24.7</v>
      </c>
      <c r="E906" s="119">
        <v>23.9</v>
      </c>
      <c r="F906" s="119">
        <v>24</v>
      </c>
      <c r="G906" s="119">
        <v>24</v>
      </c>
      <c r="H906" s="119">
        <v>25</v>
      </c>
      <c r="I906" s="119">
        <v>25958</v>
      </c>
      <c r="J906" s="119">
        <v>629217.55000000005</v>
      </c>
      <c r="K906" s="121">
        <v>43125</v>
      </c>
      <c r="L906" s="119">
        <v>109</v>
      </c>
      <c r="M906" s="119" t="s">
        <v>2378</v>
      </c>
    </row>
    <row r="907" spans="1:13">
      <c r="A907" s="119" t="s">
        <v>358</v>
      </c>
      <c r="B907" s="119" t="s">
        <v>397</v>
      </c>
      <c r="C907" s="119">
        <v>554</v>
      </c>
      <c r="D907" s="119">
        <v>571.1</v>
      </c>
      <c r="E907" s="119">
        <v>541.6</v>
      </c>
      <c r="F907" s="119">
        <v>561.6</v>
      </c>
      <c r="G907" s="119">
        <v>562</v>
      </c>
      <c r="H907" s="119">
        <v>551.75</v>
      </c>
      <c r="I907" s="119">
        <v>6627251</v>
      </c>
      <c r="J907" s="119">
        <v>3714771924.6500001</v>
      </c>
      <c r="K907" s="121">
        <v>43125</v>
      </c>
      <c r="L907" s="119">
        <v>63196</v>
      </c>
      <c r="M907" s="119" t="s">
        <v>1558</v>
      </c>
    </row>
    <row r="908" spans="1:13">
      <c r="A908" s="119" t="s">
        <v>2255</v>
      </c>
      <c r="B908" s="119" t="s">
        <v>397</v>
      </c>
      <c r="C908" s="119">
        <v>27.6</v>
      </c>
      <c r="D908" s="119">
        <v>27.65</v>
      </c>
      <c r="E908" s="119">
        <v>26.7</v>
      </c>
      <c r="F908" s="119">
        <v>27.35</v>
      </c>
      <c r="G908" s="119">
        <v>27.4</v>
      </c>
      <c r="H908" s="119">
        <v>27.05</v>
      </c>
      <c r="I908" s="119">
        <v>42091</v>
      </c>
      <c r="J908" s="119">
        <v>1141838.5</v>
      </c>
      <c r="K908" s="121">
        <v>43125</v>
      </c>
      <c r="L908" s="119">
        <v>277</v>
      </c>
      <c r="M908" s="119" t="s">
        <v>2256</v>
      </c>
    </row>
    <row r="909" spans="1:13">
      <c r="A909" s="119" t="s">
        <v>1559</v>
      </c>
      <c r="B909" s="119" t="s">
        <v>397</v>
      </c>
      <c r="C909" s="119">
        <v>338.05</v>
      </c>
      <c r="D909" s="119">
        <v>338.05</v>
      </c>
      <c r="E909" s="119">
        <v>332.95</v>
      </c>
      <c r="F909" s="119">
        <v>336.35</v>
      </c>
      <c r="G909" s="119">
        <v>338</v>
      </c>
      <c r="H909" s="119">
        <v>337.05</v>
      </c>
      <c r="I909" s="119">
        <v>5069</v>
      </c>
      <c r="J909" s="119">
        <v>1699326.15</v>
      </c>
      <c r="K909" s="121">
        <v>43125</v>
      </c>
      <c r="L909" s="119">
        <v>119</v>
      </c>
      <c r="M909" s="119" t="s">
        <v>1560</v>
      </c>
    </row>
    <row r="910" spans="1:13">
      <c r="A910" s="119" t="s">
        <v>3114</v>
      </c>
      <c r="B910" s="119" t="s">
        <v>397</v>
      </c>
      <c r="C910" s="119">
        <v>14</v>
      </c>
      <c r="D910" s="119">
        <v>15</v>
      </c>
      <c r="E910" s="119">
        <v>14</v>
      </c>
      <c r="F910" s="119">
        <v>14.65</v>
      </c>
      <c r="G910" s="119">
        <v>14.85</v>
      </c>
      <c r="H910" s="119">
        <v>14.7</v>
      </c>
      <c r="I910" s="119">
        <v>26617</v>
      </c>
      <c r="J910" s="119">
        <v>388562.5</v>
      </c>
      <c r="K910" s="121">
        <v>43125</v>
      </c>
      <c r="L910" s="119">
        <v>98</v>
      </c>
      <c r="M910" s="119" t="s">
        <v>3115</v>
      </c>
    </row>
    <row r="911" spans="1:13">
      <c r="A911" s="119" t="s">
        <v>209</v>
      </c>
      <c r="B911" s="119" t="s">
        <v>397</v>
      </c>
      <c r="C911" s="119">
        <v>2825</v>
      </c>
      <c r="D911" s="119">
        <v>2825</v>
      </c>
      <c r="E911" s="119">
        <v>2759.2</v>
      </c>
      <c r="F911" s="119">
        <v>2771.2</v>
      </c>
      <c r="G911" s="119">
        <v>2762.25</v>
      </c>
      <c r="H911" s="119">
        <v>2811.25</v>
      </c>
      <c r="I911" s="119">
        <v>175075</v>
      </c>
      <c r="J911" s="119">
        <v>488290803.25</v>
      </c>
      <c r="K911" s="121">
        <v>43125</v>
      </c>
      <c r="L911" s="119">
        <v>9812</v>
      </c>
      <c r="M911" s="119" t="s">
        <v>1562</v>
      </c>
    </row>
    <row r="912" spans="1:13">
      <c r="A912" s="119" t="s">
        <v>1563</v>
      </c>
      <c r="B912" s="119" t="s">
        <v>397</v>
      </c>
      <c r="C912" s="119">
        <v>64.150000000000006</v>
      </c>
      <c r="D912" s="119">
        <v>64.95</v>
      </c>
      <c r="E912" s="119">
        <v>63.2</v>
      </c>
      <c r="F912" s="119">
        <v>63.7</v>
      </c>
      <c r="G912" s="119">
        <v>63.55</v>
      </c>
      <c r="H912" s="119">
        <v>64.349999999999994</v>
      </c>
      <c r="I912" s="119">
        <v>220124</v>
      </c>
      <c r="J912" s="119">
        <v>14131741.050000001</v>
      </c>
      <c r="K912" s="121">
        <v>43125</v>
      </c>
      <c r="L912" s="119">
        <v>1703</v>
      </c>
      <c r="M912" s="119" t="s">
        <v>1564</v>
      </c>
    </row>
    <row r="913" spans="1:13">
      <c r="A913" s="119" t="s">
        <v>1565</v>
      </c>
      <c r="B913" s="119" t="s">
        <v>397</v>
      </c>
      <c r="C913" s="119">
        <v>34.65</v>
      </c>
      <c r="D913" s="119">
        <v>35.5</v>
      </c>
      <c r="E913" s="119">
        <v>33.799999999999997</v>
      </c>
      <c r="F913" s="119">
        <v>34.9</v>
      </c>
      <c r="G913" s="119">
        <v>34.299999999999997</v>
      </c>
      <c r="H913" s="119">
        <v>34.4</v>
      </c>
      <c r="I913" s="119">
        <v>548320</v>
      </c>
      <c r="J913" s="119">
        <v>19128350.75</v>
      </c>
      <c r="K913" s="121">
        <v>43125</v>
      </c>
      <c r="L913" s="119">
        <v>2318</v>
      </c>
      <c r="M913" s="119" t="s">
        <v>1566</v>
      </c>
    </row>
    <row r="914" spans="1:13">
      <c r="A914" s="119" t="s">
        <v>1567</v>
      </c>
      <c r="B914" s="119" t="s">
        <v>397</v>
      </c>
      <c r="C914" s="119">
        <v>106.4</v>
      </c>
      <c r="D914" s="119">
        <v>108.3</v>
      </c>
      <c r="E914" s="119">
        <v>104.15</v>
      </c>
      <c r="F914" s="119">
        <v>107.1</v>
      </c>
      <c r="G914" s="119">
        <v>106.3</v>
      </c>
      <c r="H914" s="119">
        <v>105.4</v>
      </c>
      <c r="I914" s="119">
        <v>31907</v>
      </c>
      <c r="J914" s="119">
        <v>3390319.25</v>
      </c>
      <c r="K914" s="121">
        <v>43125</v>
      </c>
      <c r="L914" s="119">
        <v>271</v>
      </c>
      <c r="M914" s="119" t="s">
        <v>1568</v>
      </c>
    </row>
    <row r="915" spans="1:13">
      <c r="A915" s="119" t="s">
        <v>1569</v>
      </c>
      <c r="B915" s="119" t="s">
        <v>397</v>
      </c>
      <c r="C915" s="119">
        <v>783</v>
      </c>
      <c r="D915" s="119">
        <v>795.5</v>
      </c>
      <c r="E915" s="119">
        <v>777.1</v>
      </c>
      <c r="F915" s="119">
        <v>790.65</v>
      </c>
      <c r="G915" s="119">
        <v>790</v>
      </c>
      <c r="H915" s="119">
        <v>789.95</v>
      </c>
      <c r="I915" s="119">
        <v>336861</v>
      </c>
      <c r="J915" s="119">
        <v>266681746.34999999</v>
      </c>
      <c r="K915" s="121">
        <v>43125</v>
      </c>
      <c r="L915" s="119">
        <v>38272</v>
      </c>
      <c r="M915" s="119" t="s">
        <v>1570</v>
      </c>
    </row>
    <row r="916" spans="1:13">
      <c r="A916" s="119" t="s">
        <v>2700</v>
      </c>
      <c r="B916" s="119" t="s">
        <v>397</v>
      </c>
      <c r="C916" s="119">
        <v>136.75</v>
      </c>
      <c r="D916" s="119">
        <v>136.75</v>
      </c>
      <c r="E916" s="119">
        <v>129.5</v>
      </c>
      <c r="F916" s="119">
        <v>131.69999999999999</v>
      </c>
      <c r="G916" s="119">
        <v>130.94999999999999</v>
      </c>
      <c r="H916" s="119">
        <v>133.9</v>
      </c>
      <c r="I916" s="119">
        <v>2800</v>
      </c>
      <c r="J916" s="119">
        <v>369581.2</v>
      </c>
      <c r="K916" s="121">
        <v>43125</v>
      </c>
      <c r="L916" s="119">
        <v>64</v>
      </c>
      <c r="M916" s="119" t="s">
        <v>2701</v>
      </c>
    </row>
    <row r="917" spans="1:13">
      <c r="A917" s="119" t="s">
        <v>126</v>
      </c>
      <c r="B917" s="119" t="s">
        <v>397</v>
      </c>
      <c r="C917" s="119">
        <v>249</v>
      </c>
      <c r="D917" s="119">
        <v>249</v>
      </c>
      <c r="E917" s="119">
        <v>241</v>
      </c>
      <c r="F917" s="119">
        <v>244</v>
      </c>
      <c r="G917" s="119">
        <v>246</v>
      </c>
      <c r="H917" s="119">
        <v>247.25</v>
      </c>
      <c r="I917" s="119">
        <v>5682971</v>
      </c>
      <c r="J917" s="119">
        <v>1386398780.6500001</v>
      </c>
      <c r="K917" s="121">
        <v>43125</v>
      </c>
      <c r="L917" s="119">
        <v>57516</v>
      </c>
      <c r="M917" s="119" t="s">
        <v>1571</v>
      </c>
    </row>
    <row r="918" spans="1:13">
      <c r="A918" s="119" t="s">
        <v>127</v>
      </c>
      <c r="B918" s="119" t="s">
        <v>397</v>
      </c>
      <c r="C918" s="119">
        <v>121.25</v>
      </c>
      <c r="D918" s="119">
        <v>121.85</v>
      </c>
      <c r="E918" s="119">
        <v>118.25</v>
      </c>
      <c r="F918" s="119">
        <v>118.75</v>
      </c>
      <c r="G918" s="119">
        <v>119.25</v>
      </c>
      <c r="H918" s="119">
        <v>121.5</v>
      </c>
      <c r="I918" s="119">
        <v>5378184</v>
      </c>
      <c r="J918" s="119">
        <v>644272421</v>
      </c>
      <c r="K918" s="121">
        <v>43125</v>
      </c>
      <c r="L918" s="119">
        <v>29433</v>
      </c>
      <c r="M918" s="119" t="s">
        <v>1572</v>
      </c>
    </row>
    <row r="919" spans="1:13">
      <c r="A919" s="119" t="s">
        <v>1573</v>
      </c>
      <c r="B919" s="119" t="s">
        <v>397</v>
      </c>
      <c r="C919" s="119">
        <v>2213</v>
      </c>
      <c r="D919" s="119">
        <v>2298.65</v>
      </c>
      <c r="E919" s="119">
        <v>2148.9499999999998</v>
      </c>
      <c r="F919" s="119">
        <v>2252.5</v>
      </c>
      <c r="G919" s="119">
        <v>2258</v>
      </c>
      <c r="H919" s="119">
        <v>2204.9499999999998</v>
      </c>
      <c r="I919" s="119">
        <v>81346</v>
      </c>
      <c r="J919" s="119">
        <v>182917889.44999999</v>
      </c>
      <c r="K919" s="121">
        <v>43125</v>
      </c>
      <c r="L919" s="119">
        <v>6151</v>
      </c>
      <c r="M919" s="119" t="s">
        <v>1574</v>
      </c>
    </row>
    <row r="920" spans="1:13">
      <c r="A920" s="119" t="s">
        <v>1575</v>
      </c>
      <c r="B920" s="119" t="s">
        <v>397</v>
      </c>
      <c r="C920" s="119">
        <v>111.8</v>
      </c>
      <c r="D920" s="119">
        <v>111.8</v>
      </c>
      <c r="E920" s="119">
        <v>106.8</v>
      </c>
      <c r="F920" s="119">
        <v>107.65</v>
      </c>
      <c r="G920" s="119">
        <v>108</v>
      </c>
      <c r="H920" s="119">
        <v>110.6</v>
      </c>
      <c r="I920" s="119">
        <v>97684</v>
      </c>
      <c r="J920" s="119">
        <v>10637846.199999999</v>
      </c>
      <c r="K920" s="121">
        <v>43125</v>
      </c>
      <c r="L920" s="119">
        <v>720</v>
      </c>
      <c r="M920" s="119" t="s">
        <v>1576</v>
      </c>
    </row>
    <row r="921" spans="1:13">
      <c r="A921" s="119" t="s">
        <v>323</v>
      </c>
      <c r="B921" s="119" t="s">
        <v>397</v>
      </c>
      <c r="C921" s="119">
        <v>36.6</v>
      </c>
      <c r="D921" s="119">
        <v>36.6</v>
      </c>
      <c r="E921" s="119">
        <v>35.799999999999997</v>
      </c>
      <c r="F921" s="119">
        <v>35.9</v>
      </c>
      <c r="G921" s="119">
        <v>36</v>
      </c>
      <c r="H921" s="119">
        <v>36.25</v>
      </c>
      <c r="I921" s="119">
        <v>954093</v>
      </c>
      <c r="J921" s="119">
        <v>34452670.100000001</v>
      </c>
      <c r="K921" s="121">
        <v>43125</v>
      </c>
      <c r="L921" s="119">
        <v>2746</v>
      </c>
      <c r="M921" s="119" t="s">
        <v>1577</v>
      </c>
    </row>
    <row r="922" spans="1:13">
      <c r="A922" s="119" t="s">
        <v>1578</v>
      </c>
      <c r="B922" s="119" t="s">
        <v>397</v>
      </c>
      <c r="C922" s="119">
        <v>406.65</v>
      </c>
      <c r="D922" s="119">
        <v>408</v>
      </c>
      <c r="E922" s="119">
        <v>393.05</v>
      </c>
      <c r="F922" s="119">
        <v>398.4</v>
      </c>
      <c r="G922" s="119">
        <v>396.05</v>
      </c>
      <c r="H922" s="119">
        <v>409.35</v>
      </c>
      <c r="I922" s="119">
        <v>43581</v>
      </c>
      <c r="J922" s="119">
        <v>17480902.300000001</v>
      </c>
      <c r="K922" s="121">
        <v>43125</v>
      </c>
      <c r="L922" s="119">
        <v>862</v>
      </c>
      <c r="M922" s="119" t="s">
        <v>1579</v>
      </c>
    </row>
    <row r="923" spans="1:13">
      <c r="A923" s="119" t="s">
        <v>210</v>
      </c>
      <c r="B923" s="119" t="s">
        <v>397</v>
      </c>
      <c r="C923" s="119">
        <v>9312.25</v>
      </c>
      <c r="D923" s="119">
        <v>9423</v>
      </c>
      <c r="E923" s="119">
        <v>9265.4500000000007</v>
      </c>
      <c r="F923" s="119">
        <v>9301.75</v>
      </c>
      <c r="G923" s="119">
        <v>9318.9</v>
      </c>
      <c r="H923" s="119">
        <v>9363.9</v>
      </c>
      <c r="I923" s="119">
        <v>3354</v>
      </c>
      <c r="J923" s="119">
        <v>31205330.850000001</v>
      </c>
      <c r="K923" s="121">
        <v>43125</v>
      </c>
      <c r="L923" s="119">
        <v>625</v>
      </c>
      <c r="M923" s="119" t="s">
        <v>1580</v>
      </c>
    </row>
    <row r="924" spans="1:13">
      <c r="A924" s="119" t="s">
        <v>1581</v>
      </c>
      <c r="B924" s="119" t="s">
        <v>397</v>
      </c>
      <c r="C924" s="119">
        <v>131.55000000000001</v>
      </c>
      <c r="D924" s="119">
        <v>133</v>
      </c>
      <c r="E924" s="119">
        <v>130</v>
      </c>
      <c r="F924" s="119">
        <v>132.65</v>
      </c>
      <c r="G924" s="119">
        <v>131.44999999999999</v>
      </c>
      <c r="H924" s="119">
        <v>131.55000000000001</v>
      </c>
      <c r="I924" s="119">
        <v>3970</v>
      </c>
      <c r="J924" s="119">
        <v>523321.95</v>
      </c>
      <c r="K924" s="121">
        <v>43125</v>
      </c>
      <c r="L924" s="119">
        <v>117</v>
      </c>
      <c r="M924" s="119" t="s">
        <v>1582</v>
      </c>
    </row>
    <row r="925" spans="1:13">
      <c r="A925" s="119" t="s">
        <v>1583</v>
      </c>
      <c r="B925" s="119" t="s">
        <v>397</v>
      </c>
      <c r="C925" s="119">
        <v>1220</v>
      </c>
      <c r="D925" s="119">
        <v>1307</v>
      </c>
      <c r="E925" s="119">
        <v>1219</v>
      </c>
      <c r="F925" s="119">
        <v>1274.05</v>
      </c>
      <c r="G925" s="119">
        <v>1280.05</v>
      </c>
      <c r="H925" s="119">
        <v>1205.4000000000001</v>
      </c>
      <c r="I925" s="119">
        <v>1127513</v>
      </c>
      <c r="J925" s="119">
        <v>1440478540.6500001</v>
      </c>
      <c r="K925" s="121">
        <v>43125</v>
      </c>
      <c r="L925" s="119">
        <v>40053</v>
      </c>
      <c r="M925" s="119" t="s">
        <v>1584</v>
      </c>
    </row>
    <row r="926" spans="1:13">
      <c r="A926" s="119" t="s">
        <v>1585</v>
      </c>
      <c r="B926" s="119" t="s">
        <v>397</v>
      </c>
      <c r="C926" s="119">
        <v>650</v>
      </c>
      <c r="D926" s="119">
        <v>663.9</v>
      </c>
      <c r="E926" s="119">
        <v>635.45000000000005</v>
      </c>
      <c r="F926" s="119">
        <v>649.4</v>
      </c>
      <c r="G926" s="119">
        <v>653</v>
      </c>
      <c r="H926" s="119">
        <v>651.4</v>
      </c>
      <c r="I926" s="119">
        <v>41837</v>
      </c>
      <c r="J926" s="119">
        <v>27225863.100000001</v>
      </c>
      <c r="K926" s="121">
        <v>43125</v>
      </c>
      <c r="L926" s="119">
        <v>4638</v>
      </c>
      <c r="M926" s="119" t="s">
        <v>1586</v>
      </c>
    </row>
    <row r="927" spans="1:13">
      <c r="A927" s="119" t="s">
        <v>208</v>
      </c>
      <c r="B927" s="119" t="s">
        <v>397</v>
      </c>
      <c r="C927" s="119">
        <v>891.5</v>
      </c>
      <c r="D927" s="119">
        <v>899.45</v>
      </c>
      <c r="E927" s="119">
        <v>875</v>
      </c>
      <c r="F927" s="119">
        <v>877.25</v>
      </c>
      <c r="G927" s="119">
        <v>876.8</v>
      </c>
      <c r="H927" s="119">
        <v>876.05</v>
      </c>
      <c r="I927" s="119">
        <v>880864</v>
      </c>
      <c r="J927" s="119">
        <v>780029707.85000002</v>
      </c>
      <c r="K927" s="121">
        <v>43125</v>
      </c>
      <c r="L927" s="119">
        <v>26556</v>
      </c>
      <c r="M927" s="119" t="s">
        <v>1587</v>
      </c>
    </row>
    <row r="928" spans="1:13">
      <c r="A928" s="119" t="s">
        <v>1588</v>
      </c>
      <c r="B928" s="119" t="s">
        <v>397</v>
      </c>
      <c r="C928" s="119">
        <v>940.05</v>
      </c>
      <c r="D928" s="119">
        <v>949</v>
      </c>
      <c r="E928" s="119">
        <v>906</v>
      </c>
      <c r="F928" s="119">
        <v>917.7</v>
      </c>
      <c r="G928" s="119">
        <v>916.1</v>
      </c>
      <c r="H928" s="119">
        <v>938.45</v>
      </c>
      <c r="I928" s="119">
        <v>60339</v>
      </c>
      <c r="J928" s="119">
        <v>55919851.799999997</v>
      </c>
      <c r="K928" s="121">
        <v>43125</v>
      </c>
      <c r="L928" s="119">
        <v>3146</v>
      </c>
      <c r="M928" s="119" t="s">
        <v>1589</v>
      </c>
    </row>
    <row r="929" spans="1:13">
      <c r="A929" s="119" t="s">
        <v>2628</v>
      </c>
      <c r="B929" s="119" t="s">
        <v>397</v>
      </c>
      <c r="C929" s="119">
        <v>37.5</v>
      </c>
      <c r="D929" s="119">
        <v>38.5</v>
      </c>
      <c r="E929" s="119">
        <v>37.200000000000003</v>
      </c>
      <c r="F929" s="119">
        <v>37.6</v>
      </c>
      <c r="G929" s="119">
        <v>37.6</v>
      </c>
      <c r="H929" s="119">
        <v>37.5</v>
      </c>
      <c r="I929" s="119">
        <v>231893</v>
      </c>
      <c r="J929" s="119">
        <v>8737460.9000000004</v>
      </c>
      <c r="K929" s="121">
        <v>43125</v>
      </c>
      <c r="L929" s="119">
        <v>1229</v>
      </c>
      <c r="M929" s="119" t="s">
        <v>2629</v>
      </c>
    </row>
    <row r="930" spans="1:13">
      <c r="A930" s="119" t="s">
        <v>2702</v>
      </c>
      <c r="B930" s="119" t="s">
        <v>397</v>
      </c>
      <c r="C930" s="119">
        <v>201.9</v>
      </c>
      <c r="D930" s="119">
        <v>206.45</v>
      </c>
      <c r="E930" s="119">
        <v>199</v>
      </c>
      <c r="F930" s="119">
        <v>201.9</v>
      </c>
      <c r="G930" s="119">
        <v>201.6</v>
      </c>
      <c r="H930" s="119">
        <v>201.25</v>
      </c>
      <c r="I930" s="119">
        <v>4284</v>
      </c>
      <c r="J930" s="119">
        <v>863774.95</v>
      </c>
      <c r="K930" s="121">
        <v>43125</v>
      </c>
      <c r="L930" s="119">
        <v>168</v>
      </c>
      <c r="M930" s="119" t="s">
        <v>2703</v>
      </c>
    </row>
    <row r="931" spans="1:13">
      <c r="A931" s="119" t="s">
        <v>1590</v>
      </c>
      <c r="B931" s="119" t="s">
        <v>397</v>
      </c>
      <c r="C931" s="119">
        <v>40.1</v>
      </c>
      <c r="D931" s="119">
        <v>40.299999999999997</v>
      </c>
      <c r="E931" s="119">
        <v>39.1</v>
      </c>
      <c r="F931" s="119">
        <v>39.75</v>
      </c>
      <c r="G931" s="119">
        <v>39.299999999999997</v>
      </c>
      <c r="H931" s="119">
        <v>39.75</v>
      </c>
      <c r="I931" s="119">
        <v>15098</v>
      </c>
      <c r="J931" s="119">
        <v>599374.05000000005</v>
      </c>
      <c r="K931" s="121">
        <v>43125</v>
      </c>
      <c r="L931" s="119">
        <v>301</v>
      </c>
      <c r="M931" s="119" t="s">
        <v>1591</v>
      </c>
    </row>
    <row r="932" spans="1:13">
      <c r="A932" s="119" t="s">
        <v>1592</v>
      </c>
      <c r="B932" s="119" t="s">
        <v>397</v>
      </c>
      <c r="C932" s="119">
        <v>91.35</v>
      </c>
      <c r="D932" s="119">
        <v>93.8</v>
      </c>
      <c r="E932" s="119">
        <v>90.5</v>
      </c>
      <c r="F932" s="119">
        <v>90.8</v>
      </c>
      <c r="G932" s="119">
        <v>90.5</v>
      </c>
      <c r="H932" s="119">
        <v>91.25</v>
      </c>
      <c r="I932" s="119">
        <v>73061</v>
      </c>
      <c r="J932" s="119">
        <v>6675958.2999999998</v>
      </c>
      <c r="K932" s="121">
        <v>43125</v>
      </c>
      <c r="L932" s="119">
        <v>755</v>
      </c>
      <c r="M932" s="119" t="s">
        <v>1593</v>
      </c>
    </row>
    <row r="933" spans="1:13">
      <c r="A933" s="119" t="s">
        <v>2568</v>
      </c>
      <c r="B933" s="119" t="s">
        <v>397</v>
      </c>
      <c r="C933" s="119">
        <v>615</v>
      </c>
      <c r="D933" s="119">
        <v>639.45000000000005</v>
      </c>
      <c r="E933" s="119">
        <v>605.45000000000005</v>
      </c>
      <c r="F933" s="119">
        <v>605.45000000000005</v>
      </c>
      <c r="G933" s="119">
        <v>605.45000000000005</v>
      </c>
      <c r="H933" s="119">
        <v>637.29999999999995</v>
      </c>
      <c r="I933" s="119">
        <v>25771</v>
      </c>
      <c r="J933" s="119">
        <v>15850499.4</v>
      </c>
      <c r="K933" s="121">
        <v>43125</v>
      </c>
      <c r="L933" s="119">
        <v>1027</v>
      </c>
      <c r="M933" s="119" t="s">
        <v>2569</v>
      </c>
    </row>
    <row r="934" spans="1:13">
      <c r="A934" s="119" t="s">
        <v>1594</v>
      </c>
      <c r="B934" s="119" t="s">
        <v>397</v>
      </c>
      <c r="C934" s="119">
        <v>249.95</v>
      </c>
      <c r="D934" s="119">
        <v>252</v>
      </c>
      <c r="E934" s="119">
        <v>240.45</v>
      </c>
      <c r="F934" s="119">
        <v>241.6</v>
      </c>
      <c r="G934" s="119">
        <v>242.75</v>
      </c>
      <c r="H934" s="119">
        <v>250.2</v>
      </c>
      <c r="I934" s="119">
        <v>12029</v>
      </c>
      <c r="J934" s="119">
        <v>2950650.2</v>
      </c>
      <c r="K934" s="121">
        <v>43125</v>
      </c>
      <c r="L934" s="119">
        <v>680</v>
      </c>
      <c r="M934" s="119" t="s">
        <v>1595</v>
      </c>
    </row>
    <row r="935" spans="1:13">
      <c r="A935" s="119" t="s">
        <v>128</v>
      </c>
      <c r="B935" s="119" t="s">
        <v>397</v>
      </c>
      <c r="C935" s="119">
        <v>197</v>
      </c>
      <c r="D935" s="119">
        <v>197</v>
      </c>
      <c r="E935" s="119">
        <v>180</v>
      </c>
      <c r="F935" s="119">
        <v>180.9</v>
      </c>
      <c r="G935" s="119">
        <v>181.4</v>
      </c>
      <c r="H935" s="119">
        <v>194.65</v>
      </c>
      <c r="I935" s="119">
        <v>45808402</v>
      </c>
      <c r="J935" s="119">
        <v>8471233858.3000002</v>
      </c>
      <c r="K935" s="121">
        <v>43125</v>
      </c>
      <c r="L935" s="119">
        <v>168212</v>
      </c>
      <c r="M935" s="119" t="s">
        <v>1596</v>
      </c>
    </row>
    <row r="936" spans="1:13">
      <c r="A936" s="119" t="s">
        <v>1597</v>
      </c>
      <c r="B936" s="119" t="s">
        <v>397</v>
      </c>
      <c r="C936" s="119">
        <v>44.75</v>
      </c>
      <c r="D936" s="119">
        <v>45.25</v>
      </c>
      <c r="E936" s="119">
        <v>44.1</v>
      </c>
      <c r="F936" s="119">
        <v>44.15</v>
      </c>
      <c r="G936" s="119">
        <v>44.3</v>
      </c>
      <c r="H936" s="119">
        <v>44.55</v>
      </c>
      <c r="I936" s="119">
        <v>305935</v>
      </c>
      <c r="J936" s="119">
        <v>13607132.65</v>
      </c>
      <c r="K936" s="121">
        <v>43125</v>
      </c>
      <c r="L936" s="119">
        <v>1437</v>
      </c>
      <c r="M936" s="119" t="s">
        <v>1598</v>
      </c>
    </row>
    <row r="937" spans="1:13">
      <c r="A937" s="119" t="s">
        <v>2309</v>
      </c>
      <c r="B937" s="119" t="s">
        <v>397</v>
      </c>
      <c r="C937" s="119">
        <v>1328</v>
      </c>
      <c r="D937" s="119">
        <v>1334</v>
      </c>
      <c r="E937" s="119">
        <v>1316</v>
      </c>
      <c r="F937" s="119">
        <v>1318.4</v>
      </c>
      <c r="G937" s="119">
        <v>1317</v>
      </c>
      <c r="H937" s="119">
        <v>1323.05</v>
      </c>
      <c r="I937" s="119">
        <v>141245</v>
      </c>
      <c r="J937" s="119">
        <v>186284745.15000001</v>
      </c>
      <c r="K937" s="121">
        <v>43125</v>
      </c>
      <c r="L937" s="119">
        <v>3841</v>
      </c>
      <c r="M937" s="119" t="s">
        <v>2310</v>
      </c>
    </row>
    <row r="938" spans="1:13">
      <c r="A938" s="119" t="s">
        <v>1599</v>
      </c>
      <c r="B938" s="119" t="s">
        <v>397</v>
      </c>
      <c r="C938" s="119">
        <v>197</v>
      </c>
      <c r="D938" s="119">
        <v>197</v>
      </c>
      <c r="E938" s="119">
        <v>188.8</v>
      </c>
      <c r="F938" s="119">
        <v>191.2</v>
      </c>
      <c r="G938" s="119">
        <v>191.3</v>
      </c>
      <c r="H938" s="119">
        <v>194.05</v>
      </c>
      <c r="I938" s="119">
        <v>89164</v>
      </c>
      <c r="J938" s="119">
        <v>17072910.199999999</v>
      </c>
      <c r="K938" s="121">
        <v>43125</v>
      </c>
      <c r="L938" s="119">
        <v>2522</v>
      </c>
      <c r="M938" s="119" t="s">
        <v>2246</v>
      </c>
    </row>
    <row r="939" spans="1:13">
      <c r="A939" s="119" t="s">
        <v>2609</v>
      </c>
      <c r="B939" s="119" t="s">
        <v>397</v>
      </c>
      <c r="C939" s="119">
        <v>1171</v>
      </c>
      <c r="D939" s="119">
        <v>1199</v>
      </c>
      <c r="E939" s="119">
        <v>1155</v>
      </c>
      <c r="F939" s="119">
        <v>1166.2</v>
      </c>
      <c r="G939" s="119">
        <v>1160</v>
      </c>
      <c r="H939" s="119">
        <v>1182.95</v>
      </c>
      <c r="I939" s="119">
        <v>2833</v>
      </c>
      <c r="J939" s="119">
        <v>3349035.2</v>
      </c>
      <c r="K939" s="121">
        <v>43125</v>
      </c>
      <c r="L939" s="119">
        <v>95</v>
      </c>
      <c r="M939" s="119" t="s">
        <v>2610</v>
      </c>
    </row>
    <row r="940" spans="1:13">
      <c r="A940" s="119" t="s">
        <v>2322</v>
      </c>
      <c r="B940" s="119" t="s">
        <v>397</v>
      </c>
      <c r="C940" s="119">
        <v>315</v>
      </c>
      <c r="D940" s="119">
        <v>318</v>
      </c>
      <c r="E940" s="119">
        <v>303</v>
      </c>
      <c r="F940" s="119">
        <v>304.75</v>
      </c>
      <c r="G940" s="119">
        <v>304.05</v>
      </c>
      <c r="H940" s="119">
        <v>307</v>
      </c>
      <c r="I940" s="119">
        <v>19882</v>
      </c>
      <c r="J940" s="119">
        <v>6168495.25</v>
      </c>
      <c r="K940" s="121">
        <v>43125</v>
      </c>
      <c r="L940" s="119">
        <v>601</v>
      </c>
      <c r="M940" s="119" t="s">
        <v>2323</v>
      </c>
    </row>
    <row r="941" spans="1:13">
      <c r="A941" s="119" t="s">
        <v>2213</v>
      </c>
      <c r="B941" s="119" t="s">
        <v>397</v>
      </c>
      <c r="C941" s="119">
        <v>225.1</v>
      </c>
      <c r="D941" s="119">
        <v>230</v>
      </c>
      <c r="E941" s="119">
        <v>223.35</v>
      </c>
      <c r="F941" s="119">
        <v>226.05</v>
      </c>
      <c r="G941" s="119">
        <v>230</v>
      </c>
      <c r="H941" s="119">
        <v>225.7</v>
      </c>
      <c r="I941" s="119">
        <v>26446</v>
      </c>
      <c r="J941" s="119">
        <v>5957193.25</v>
      </c>
      <c r="K941" s="121">
        <v>43125</v>
      </c>
      <c r="L941" s="119">
        <v>653</v>
      </c>
      <c r="M941" s="119" t="s">
        <v>2826</v>
      </c>
    </row>
    <row r="942" spans="1:13">
      <c r="A942" s="119" t="s">
        <v>1600</v>
      </c>
      <c r="B942" s="119" t="s">
        <v>397</v>
      </c>
      <c r="C942" s="119">
        <v>428.95</v>
      </c>
      <c r="D942" s="119">
        <v>430.05</v>
      </c>
      <c r="E942" s="119">
        <v>416.55</v>
      </c>
      <c r="F942" s="119">
        <v>418.1</v>
      </c>
      <c r="G942" s="119">
        <v>417</v>
      </c>
      <c r="H942" s="119">
        <v>425.25</v>
      </c>
      <c r="I942" s="119">
        <v>228978</v>
      </c>
      <c r="J942" s="119">
        <v>96361832.75</v>
      </c>
      <c r="K942" s="121">
        <v>43125</v>
      </c>
      <c r="L942" s="119">
        <v>2447</v>
      </c>
      <c r="M942" s="119" t="s">
        <v>1601</v>
      </c>
    </row>
    <row r="943" spans="1:13">
      <c r="A943" s="119" t="s">
        <v>1602</v>
      </c>
      <c r="B943" s="119" t="s">
        <v>397</v>
      </c>
      <c r="C943" s="119">
        <v>255.05</v>
      </c>
      <c r="D943" s="119">
        <v>258.75</v>
      </c>
      <c r="E943" s="119">
        <v>248.95</v>
      </c>
      <c r="F943" s="119">
        <v>250.85</v>
      </c>
      <c r="G943" s="119">
        <v>251.95</v>
      </c>
      <c r="H943" s="119">
        <v>257.45</v>
      </c>
      <c r="I943" s="119">
        <v>16217</v>
      </c>
      <c r="J943" s="119">
        <v>4098175</v>
      </c>
      <c r="K943" s="121">
        <v>43125</v>
      </c>
      <c r="L943" s="119">
        <v>547</v>
      </c>
      <c r="M943" s="119" t="s">
        <v>1603</v>
      </c>
    </row>
    <row r="944" spans="1:13">
      <c r="A944" s="119" t="s">
        <v>1604</v>
      </c>
      <c r="B944" s="119" t="s">
        <v>397</v>
      </c>
      <c r="C944" s="119">
        <v>530.1</v>
      </c>
      <c r="D944" s="119">
        <v>535.95000000000005</v>
      </c>
      <c r="E944" s="119">
        <v>510</v>
      </c>
      <c r="F944" s="119">
        <v>512.29999999999995</v>
      </c>
      <c r="G944" s="119">
        <v>512.4</v>
      </c>
      <c r="H944" s="119">
        <v>528.29999999999995</v>
      </c>
      <c r="I944" s="119">
        <v>39239</v>
      </c>
      <c r="J944" s="119">
        <v>20406344.699999999</v>
      </c>
      <c r="K944" s="121">
        <v>43125</v>
      </c>
      <c r="L944" s="119">
        <v>1515</v>
      </c>
      <c r="M944" s="119" t="s">
        <v>1605</v>
      </c>
    </row>
    <row r="945" spans="1:13">
      <c r="A945" s="119" t="s">
        <v>1606</v>
      </c>
      <c r="B945" s="119" t="s">
        <v>397</v>
      </c>
      <c r="C945" s="119">
        <v>182</v>
      </c>
      <c r="D945" s="119">
        <v>182</v>
      </c>
      <c r="E945" s="119">
        <v>176.1</v>
      </c>
      <c r="F945" s="119">
        <v>180.35</v>
      </c>
      <c r="G945" s="119">
        <v>182</v>
      </c>
      <c r="H945" s="119">
        <v>182.45</v>
      </c>
      <c r="I945" s="119">
        <v>1279</v>
      </c>
      <c r="J945" s="119">
        <v>229524.95</v>
      </c>
      <c r="K945" s="121">
        <v>43125</v>
      </c>
      <c r="L945" s="119">
        <v>78</v>
      </c>
      <c r="M945" s="119" t="s">
        <v>1607</v>
      </c>
    </row>
    <row r="946" spans="1:13">
      <c r="A946" s="119" t="s">
        <v>129</v>
      </c>
      <c r="B946" s="119" t="s">
        <v>397</v>
      </c>
      <c r="C946" s="119">
        <v>196.7</v>
      </c>
      <c r="D946" s="119">
        <v>196.85</v>
      </c>
      <c r="E946" s="119">
        <v>193.15</v>
      </c>
      <c r="F946" s="119">
        <v>194.3</v>
      </c>
      <c r="G946" s="119">
        <v>194.9</v>
      </c>
      <c r="H946" s="119">
        <v>195.95</v>
      </c>
      <c r="I946" s="119">
        <v>7393321</v>
      </c>
      <c r="J946" s="119">
        <v>1443717316.95</v>
      </c>
      <c r="K946" s="121">
        <v>43125</v>
      </c>
      <c r="L946" s="119">
        <v>53897</v>
      </c>
      <c r="M946" s="119" t="s">
        <v>1608</v>
      </c>
    </row>
    <row r="947" spans="1:13">
      <c r="A947" s="119" t="s">
        <v>1609</v>
      </c>
      <c r="B947" s="119" t="s">
        <v>397</v>
      </c>
      <c r="C947" s="119">
        <v>845.5</v>
      </c>
      <c r="D947" s="119">
        <v>851.95</v>
      </c>
      <c r="E947" s="119">
        <v>831.05</v>
      </c>
      <c r="F947" s="119">
        <v>838.25</v>
      </c>
      <c r="G947" s="119">
        <v>833.05</v>
      </c>
      <c r="H947" s="119">
        <v>839.05</v>
      </c>
      <c r="I947" s="119">
        <v>11985</v>
      </c>
      <c r="J947" s="119">
        <v>10114665.949999999</v>
      </c>
      <c r="K947" s="121">
        <v>43125</v>
      </c>
      <c r="L947" s="119">
        <v>373</v>
      </c>
      <c r="M947" s="119" t="s">
        <v>1610</v>
      </c>
    </row>
    <row r="948" spans="1:13">
      <c r="A948" s="119" t="s">
        <v>1611</v>
      </c>
      <c r="B948" s="119" t="s">
        <v>397</v>
      </c>
      <c r="C948" s="119">
        <v>647</v>
      </c>
      <c r="D948" s="119">
        <v>648</v>
      </c>
      <c r="E948" s="119">
        <v>631</v>
      </c>
      <c r="F948" s="119">
        <v>634.75</v>
      </c>
      <c r="G948" s="119">
        <v>640</v>
      </c>
      <c r="H948" s="119">
        <v>646.1</v>
      </c>
      <c r="I948" s="119">
        <v>13023</v>
      </c>
      <c r="J948" s="119">
        <v>8347957.0499999998</v>
      </c>
      <c r="K948" s="121">
        <v>43125</v>
      </c>
      <c r="L948" s="119">
        <v>575</v>
      </c>
      <c r="M948" s="119" t="s">
        <v>1612</v>
      </c>
    </row>
    <row r="949" spans="1:13">
      <c r="A949" s="119" t="s">
        <v>1613</v>
      </c>
      <c r="B949" s="119" t="s">
        <v>397</v>
      </c>
      <c r="C949" s="119">
        <v>240.4</v>
      </c>
      <c r="D949" s="119">
        <v>240.7</v>
      </c>
      <c r="E949" s="119">
        <v>226.2</v>
      </c>
      <c r="F949" s="119">
        <v>227.6</v>
      </c>
      <c r="G949" s="119">
        <v>226.95</v>
      </c>
      <c r="H949" s="119">
        <v>235.4</v>
      </c>
      <c r="I949" s="119">
        <v>444958</v>
      </c>
      <c r="J949" s="119">
        <v>103793100.2</v>
      </c>
      <c r="K949" s="121">
        <v>43125</v>
      </c>
      <c r="L949" s="119">
        <v>6556</v>
      </c>
      <c r="M949" s="119" t="s">
        <v>1614</v>
      </c>
    </row>
    <row r="950" spans="1:13">
      <c r="A950" s="119" t="s">
        <v>2455</v>
      </c>
      <c r="B950" s="119" t="s">
        <v>397</v>
      </c>
      <c r="C950" s="119">
        <v>16.350000000000001</v>
      </c>
      <c r="D950" s="119">
        <v>16.850000000000001</v>
      </c>
      <c r="E950" s="119">
        <v>16.25</v>
      </c>
      <c r="F950" s="119">
        <v>16.25</v>
      </c>
      <c r="G950" s="119">
        <v>16.25</v>
      </c>
      <c r="H950" s="119">
        <v>17.100000000000001</v>
      </c>
      <c r="I950" s="119">
        <v>87581</v>
      </c>
      <c r="J950" s="119">
        <v>1431026.15</v>
      </c>
      <c r="K950" s="121">
        <v>43125</v>
      </c>
      <c r="L950" s="119">
        <v>197</v>
      </c>
      <c r="M950" s="119" t="s">
        <v>2456</v>
      </c>
    </row>
    <row r="951" spans="1:13">
      <c r="A951" s="119" t="s">
        <v>1615</v>
      </c>
      <c r="B951" s="119" t="s">
        <v>397</v>
      </c>
      <c r="C951" s="119">
        <v>111.1</v>
      </c>
      <c r="D951" s="119">
        <v>113.25</v>
      </c>
      <c r="E951" s="119">
        <v>109.4</v>
      </c>
      <c r="F951" s="119">
        <v>110</v>
      </c>
      <c r="G951" s="119">
        <v>110</v>
      </c>
      <c r="H951" s="119">
        <v>110.9</v>
      </c>
      <c r="I951" s="119">
        <v>862183</v>
      </c>
      <c r="J951" s="119">
        <v>95768110.950000003</v>
      </c>
      <c r="K951" s="121">
        <v>43125</v>
      </c>
      <c r="L951" s="119">
        <v>8600</v>
      </c>
      <c r="M951" s="119" t="s">
        <v>1616</v>
      </c>
    </row>
    <row r="952" spans="1:13">
      <c r="A952" s="119" t="s">
        <v>2626</v>
      </c>
      <c r="B952" s="119" t="s">
        <v>397</v>
      </c>
      <c r="C952" s="119">
        <v>238.8</v>
      </c>
      <c r="D952" s="119">
        <v>239.3</v>
      </c>
      <c r="E952" s="119">
        <v>231.5</v>
      </c>
      <c r="F952" s="119">
        <v>236.45</v>
      </c>
      <c r="G952" s="119">
        <v>237</v>
      </c>
      <c r="H952" s="119">
        <v>237.55</v>
      </c>
      <c r="I952" s="119">
        <v>1502558</v>
      </c>
      <c r="J952" s="119">
        <v>353458165.80000001</v>
      </c>
      <c r="K952" s="121">
        <v>43125</v>
      </c>
      <c r="L952" s="119">
        <v>12494</v>
      </c>
      <c r="M952" s="119" t="s">
        <v>2627</v>
      </c>
    </row>
    <row r="953" spans="1:13">
      <c r="A953" s="119" t="s">
        <v>1617</v>
      </c>
      <c r="B953" s="119" t="s">
        <v>397</v>
      </c>
      <c r="C953" s="119">
        <v>7.4</v>
      </c>
      <c r="D953" s="119">
        <v>7.7</v>
      </c>
      <c r="E953" s="119">
        <v>7.3</v>
      </c>
      <c r="F953" s="119">
        <v>7.5</v>
      </c>
      <c r="G953" s="119">
        <v>7.5</v>
      </c>
      <c r="H953" s="119">
        <v>7.65</v>
      </c>
      <c r="I953" s="119">
        <v>1815692</v>
      </c>
      <c r="J953" s="119">
        <v>13363287</v>
      </c>
      <c r="K953" s="121">
        <v>43125</v>
      </c>
      <c r="L953" s="119">
        <v>1056</v>
      </c>
      <c r="M953" s="119" t="s">
        <v>1618</v>
      </c>
    </row>
    <row r="954" spans="1:13">
      <c r="A954" s="119" t="s">
        <v>1619</v>
      </c>
      <c r="B954" s="119" t="s">
        <v>397</v>
      </c>
      <c r="C954" s="119">
        <v>121.8</v>
      </c>
      <c r="D954" s="119">
        <v>123.85</v>
      </c>
      <c r="E954" s="119">
        <v>120.1</v>
      </c>
      <c r="F954" s="119">
        <v>120.75</v>
      </c>
      <c r="G954" s="119">
        <v>120.5</v>
      </c>
      <c r="H954" s="119">
        <v>121.95</v>
      </c>
      <c r="I954" s="119">
        <v>28239</v>
      </c>
      <c r="J954" s="119">
        <v>3441042.95</v>
      </c>
      <c r="K954" s="121">
        <v>43125</v>
      </c>
      <c r="L954" s="119">
        <v>449</v>
      </c>
      <c r="M954" s="119" t="s">
        <v>1620</v>
      </c>
    </row>
    <row r="955" spans="1:13">
      <c r="A955" s="119" t="s">
        <v>2540</v>
      </c>
      <c r="B955" s="119" t="s">
        <v>397</v>
      </c>
      <c r="C955" s="119">
        <v>84.1</v>
      </c>
      <c r="D955" s="119">
        <v>85</v>
      </c>
      <c r="E955" s="119">
        <v>84.1</v>
      </c>
      <c r="F955" s="119">
        <v>84.6</v>
      </c>
      <c r="G955" s="119">
        <v>84.6</v>
      </c>
      <c r="H955" s="119">
        <v>84.25</v>
      </c>
      <c r="I955" s="119">
        <v>2211</v>
      </c>
      <c r="J955" s="119">
        <v>186894.8</v>
      </c>
      <c r="K955" s="121">
        <v>43125</v>
      </c>
      <c r="L955" s="119">
        <v>26</v>
      </c>
      <c r="M955" s="119" t="s">
        <v>2541</v>
      </c>
    </row>
    <row r="956" spans="1:13">
      <c r="A956" s="119" t="s">
        <v>1621</v>
      </c>
      <c r="B956" s="119" t="s">
        <v>397</v>
      </c>
      <c r="C956" s="119">
        <v>266.55</v>
      </c>
      <c r="D956" s="119">
        <v>284.5</v>
      </c>
      <c r="E956" s="119">
        <v>260</v>
      </c>
      <c r="F956" s="119">
        <v>278.64999999999998</v>
      </c>
      <c r="G956" s="119">
        <v>281.45</v>
      </c>
      <c r="H956" s="119">
        <v>268.2</v>
      </c>
      <c r="I956" s="119">
        <v>39203</v>
      </c>
      <c r="J956" s="119">
        <v>10726953.85</v>
      </c>
      <c r="K956" s="121">
        <v>43125</v>
      </c>
      <c r="L956" s="119">
        <v>1151</v>
      </c>
      <c r="M956" s="119" t="s">
        <v>1622</v>
      </c>
    </row>
    <row r="957" spans="1:13">
      <c r="A957" s="119" t="s">
        <v>2189</v>
      </c>
      <c r="B957" s="119" t="s">
        <v>397</v>
      </c>
      <c r="C957" s="119">
        <v>453.2</v>
      </c>
      <c r="D957" s="119">
        <v>459.2</v>
      </c>
      <c r="E957" s="119">
        <v>446.95</v>
      </c>
      <c r="F957" s="119">
        <v>455.3</v>
      </c>
      <c r="G957" s="119">
        <v>459</v>
      </c>
      <c r="H957" s="119">
        <v>457.8</v>
      </c>
      <c r="I957" s="119">
        <v>8870</v>
      </c>
      <c r="J957" s="119">
        <v>4010411.2</v>
      </c>
      <c r="K957" s="121">
        <v>43125</v>
      </c>
      <c r="L957" s="119">
        <v>202</v>
      </c>
      <c r="M957" s="119" t="s">
        <v>2190</v>
      </c>
    </row>
    <row r="958" spans="1:13">
      <c r="A958" s="119" t="s">
        <v>1623</v>
      </c>
      <c r="B958" s="119" t="s">
        <v>397</v>
      </c>
      <c r="C958" s="119">
        <v>33.049999999999997</v>
      </c>
      <c r="D958" s="119">
        <v>33.950000000000003</v>
      </c>
      <c r="E958" s="119">
        <v>32</v>
      </c>
      <c r="F958" s="119">
        <v>33</v>
      </c>
      <c r="G958" s="119">
        <v>32.1</v>
      </c>
      <c r="H958" s="119">
        <v>33.25</v>
      </c>
      <c r="I958" s="119">
        <v>17852</v>
      </c>
      <c r="J958" s="119">
        <v>589500.5</v>
      </c>
      <c r="K958" s="121">
        <v>43125</v>
      </c>
      <c r="L958" s="119">
        <v>358</v>
      </c>
      <c r="M958" s="119" t="s">
        <v>1624</v>
      </c>
    </row>
    <row r="959" spans="1:13">
      <c r="A959" s="119" t="s">
        <v>2632</v>
      </c>
      <c r="B959" s="119" t="s">
        <v>397</v>
      </c>
      <c r="C959" s="119">
        <v>40.35</v>
      </c>
      <c r="D959" s="119">
        <v>43.5</v>
      </c>
      <c r="E959" s="119">
        <v>40.299999999999997</v>
      </c>
      <c r="F959" s="119">
        <v>40.6</v>
      </c>
      <c r="G959" s="119">
        <v>40.6</v>
      </c>
      <c r="H959" s="119">
        <v>41.75</v>
      </c>
      <c r="I959" s="119">
        <v>1840</v>
      </c>
      <c r="J959" s="119">
        <v>75176</v>
      </c>
      <c r="K959" s="121">
        <v>43125</v>
      </c>
      <c r="L959" s="119">
        <v>8</v>
      </c>
      <c r="M959" s="119" t="s">
        <v>2633</v>
      </c>
    </row>
    <row r="960" spans="1:13">
      <c r="A960" s="119" t="s">
        <v>1625</v>
      </c>
      <c r="B960" s="119" t="s">
        <v>397</v>
      </c>
      <c r="C960" s="119">
        <v>68.650000000000006</v>
      </c>
      <c r="D960" s="119">
        <v>70.099999999999994</v>
      </c>
      <c r="E960" s="119">
        <v>68.099999999999994</v>
      </c>
      <c r="F960" s="119">
        <v>68.8</v>
      </c>
      <c r="G960" s="119">
        <v>68.55</v>
      </c>
      <c r="H960" s="119">
        <v>68.95</v>
      </c>
      <c r="I960" s="119">
        <v>24705</v>
      </c>
      <c r="J960" s="119">
        <v>1711729</v>
      </c>
      <c r="K960" s="121">
        <v>43125</v>
      </c>
      <c r="L960" s="119">
        <v>173</v>
      </c>
      <c r="M960" s="119" t="s">
        <v>1626</v>
      </c>
    </row>
    <row r="961" spans="1:13">
      <c r="A961" s="119" t="s">
        <v>1627</v>
      </c>
      <c r="B961" s="119" t="s">
        <v>397</v>
      </c>
      <c r="C961" s="119">
        <v>320.89999999999998</v>
      </c>
      <c r="D961" s="119">
        <v>324</v>
      </c>
      <c r="E961" s="119">
        <v>311.2</v>
      </c>
      <c r="F961" s="119">
        <v>313.7</v>
      </c>
      <c r="G961" s="119">
        <v>313</v>
      </c>
      <c r="H961" s="119">
        <v>316.39999999999998</v>
      </c>
      <c r="I961" s="119">
        <v>135600</v>
      </c>
      <c r="J961" s="119">
        <v>43037421.049999997</v>
      </c>
      <c r="K961" s="121">
        <v>43125</v>
      </c>
      <c r="L961" s="119">
        <v>5345</v>
      </c>
      <c r="M961" s="119" t="s">
        <v>1628</v>
      </c>
    </row>
    <row r="962" spans="1:13">
      <c r="A962" s="119" t="s">
        <v>2433</v>
      </c>
      <c r="B962" s="119" t="s">
        <v>397</v>
      </c>
      <c r="C962" s="119">
        <v>120.5</v>
      </c>
      <c r="D962" s="119">
        <v>121.8</v>
      </c>
      <c r="E962" s="119">
        <v>114.85</v>
      </c>
      <c r="F962" s="119">
        <v>116.05</v>
      </c>
      <c r="G962" s="119">
        <v>116.1</v>
      </c>
      <c r="H962" s="119">
        <v>120.5</v>
      </c>
      <c r="I962" s="119">
        <v>303344</v>
      </c>
      <c r="J962" s="119">
        <v>35686044.950000003</v>
      </c>
      <c r="K962" s="121">
        <v>43125</v>
      </c>
      <c r="L962" s="119">
        <v>2127</v>
      </c>
      <c r="M962" s="119" t="s">
        <v>2434</v>
      </c>
    </row>
    <row r="963" spans="1:13">
      <c r="A963" s="119" t="s">
        <v>2369</v>
      </c>
      <c r="B963" s="119" t="s">
        <v>397</v>
      </c>
      <c r="C963" s="119">
        <v>51.6</v>
      </c>
      <c r="D963" s="119">
        <v>52.8</v>
      </c>
      <c r="E963" s="119">
        <v>49.35</v>
      </c>
      <c r="F963" s="119">
        <v>49.65</v>
      </c>
      <c r="G963" s="119">
        <v>49.65</v>
      </c>
      <c r="H963" s="119">
        <v>51.35</v>
      </c>
      <c r="I963" s="119">
        <v>103751</v>
      </c>
      <c r="J963" s="119">
        <v>5232332.3499999996</v>
      </c>
      <c r="K963" s="121">
        <v>43125</v>
      </c>
      <c r="L963" s="119">
        <v>680</v>
      </c>
      <c r="M963" s="119" t="s">
        <v>2370</v>
      </c>
    </row>
    <row r="964" spans="1:13">
      <c r="A964" s="119" t="s">
        <v>1629</v>
      </c>
      <c r="B964" s="119" t="s">
        <v>397</v>
      </c>
      <c r="C964" s="119">
        <v>138.5</v>
      </c>
      <c r="D964" s="119">
        <v>138.5</v>
      </c>
      <c r="E964" s="119">
        <v>133.5</v>
      </c>
      <c r="F964" s="119">
        <v>134.55000000000001</v>
      </c>
      <c r="G964" s="119">
        <v>135.30000000000001</v>
      </c>
      <c r="H964" s="119">
        <v>137.44999999999999</v>
      </c>
      <c r="I964" s="119">
        <v>499105</v>
      </c>
      <c r="J964" s="119">
        <v>67807541.799999997</v>
      </c>
      <c r="K964" s="121">
        <v>43125</v>
      </c>
      <c r="L964" s="119">
        <v>3611</v>
      </c>
      <c r="M964" s="119" t="s">
        <v>1630</v>
      </c>
    </row>
    <row r="965" spans="1:13">
      <c r="A965" s="119" t="s">
        <v>1631</v>
      </c>
      <c r="B965" s="119" t="s">
        <v>397</v>
      </c>
      <c r="C965" s="119">
        <v>60.15</v>
      </c>
      <c r="D965" s="119">
        <v>61.8</v>
      </c>
      <c r="E965" s="119">
        <v>60</v>
      </c>
      <c r="F965" s="119">
        <v>60.25</v>
      </c>
      <c r="G965" s="119">
        <v>60.5</v>
      </c>
      <c r="H965" s="119">
        <v>60.1</v>
      </c>
      <c r="I965" s="119">
        <v>129717</v>
      </c>
      <c r="J965" s="119">
        <v>7870334.75</v>
      </c>
      <c r="K965" s="121">
        <v>43125</v>
      </c>
      <c r="L965" s="119">
        <v>863</v>
      </c>
      <c r="M965" s="119" t="s">
        <v>1632</v>
      </c>
    </row>
    <row r="966" spans="1:13">
      <c r="A966" s="119" t="s">
        <v>1633</v>
      </c>
      <c r="B966" s="119" t="s">
        <v>397</v>
      </c>
      <c r="C966" s="119">
        <v>49</v>
      </c>
      <c r="D966" s="119">
        <v>49.25</v>
      </c>
      <c r="E966" s="119">
        <v>47</v>
      </c>
      <c r="F966" s="119">
        <v>47.2</v>
      </c>
      <c r="G966" s="119">
        <v>47.15</v>
      </c>
      <c r="H966" s="119">
        <v>47.1</v>
      </c>
      <c r="I966" s="119">
        <v>206052</v>
      </c>
      <c r="J966" s="119">
        <v>9842628.9499999993</v>
      </c>
      <c r="K966" s="121">
        <v>43125</v>
      </c>
      <c r="L966" s="119">
        <v>1728</v>
      </c>
      <c r="M966" s="119" t="s">
        <v>1634</v>
      </c>
    </row>
    <row r="967" spans="1:13">
      <c r="A967" s="119" t="s">
        <v>2565</v>
      </c>
      <c r="B967" s="119" t="s">
        <v>397</v>
      </c>
      <c r="C967" s="119">
        <v>556</v>
      </c>
      <c r="D967" s="119">
        <v>567</v>
      </c>
      <c r="E967" s="119">
        <v>548</v>
      </c>
      <c r="F967" s="119">
        <v>555.20000000000005</v>
      </c>
      <c r="G967" s="119">
        <v>558</v>
      </c>
      <c r="H967" s="119">
        <v>559.95000000000005</v>
      </c>
      <c r="I967" s="119">
        <v>19469</v>
      </c>
      <c r="J967" s="119">
        <v>10846628.9</v>
      </c>
      <c r="K967" s="121">
        <v>43125</v>
      </c>
      <c r="L967" s="119">
        <v>836</v>
      </c>
      <c r="M967" s="119" t="s">
        <v>2566</v>
      </c>
    </row>
    <row r="968" spans="1:13">
      <c r="A968" s="119" t="s">
        <v>1635</v>
      </c>
      <c r="B968" s="119" t="s">
        <v>397</v>
      </c>
      <c r="C968" s="119">
        <v>504</v>
      </c>
      <c r="D968" s="119">
        <v>504</v>
      </c>
      <c r="E968" s="119">
        <v>416</v>
      </c>
      <c r="F968" s="119">
        <v>418.94</v>
      </c>
      <c r="G968" s="119">
        <v>416</v>
      </c>
      <c r="H968" s="119">
        <v>440.25</v>
      </c>
      <c r="I968" s="119">
        <v>14127</v>
      </c>
      <c r="J968" s="119">
        <v>6032816</v>
      </c>
      <c r="K968" s="121">
        <v>43125</v>
      </c>
      <c r="L968" s="119">
        <v>235</v>
      </c>
      <c r="M968" s="119" t="s">
        <v>1636</v>
      </c>
    </row>
    <row r="969" spans="1:13">
      <c r="A969" s="119" t="s">
        <v>130</v>
      </c>
      <c r="B969" s="119" t="s">
        <v>397</v>
      </c>
      <c r="C969" s="119">
        <v>113.9</v>
      </c>
      <c r="D969" s="119">
        <v>114.15</v>
      </c>
      <c r="E969" s="119">
        <v>110.2</v>
      </c>
      <c r="F969" s="119">
        <v>110.85</v>
      </c>
      <c r="G969" s="119">
        <v>110.95</v>
      </c>
      <c r="H969" s="119">
        <v>113.4</v>
      </c>
      <c r="I969" s="119">
        <v>1853385</v>
      </c>
      <c r="J969" s="119">
        <v>207405243.44999999</v>
      </c>
      <c r="K969" s="121">
        <v>43125</v>
      </c>
      <c r="L969" s="119">
        <v>6526</v>
      </c>
      <c r="M969" s="119" t="s">
        <v>1637</v>
      </c>
    </row>
    <row r="970" spans="1:13">
      <c r="A970" s="119" t="s">
        <v>1638</v>
      </c>
      <c r="B970" s="119" t="s">
        <v>397</v>
      </c>
      <c r="C970" s="119">
        <v>469.9</v>
      </c>
      <c r="D970" s="119">
        <v>469.9</v>
      </c>
      <c r="E970" s="119">
        <v>451</v>
      </c>
      <c r="F970" s="119">
        <v>455.1</v>
      </c>
      <c r="G970" s="119">
        <v>451</v>
      </c>
      <c r="H970" s="119">
        <v>466.75</v>
      </c>
      <c r="I970" s="119">
        <v>10082</v>
      </c>
      <c r="J970" s="119">
        <v>4629012.5</v>
      </c>
      <c r="K970" s="121">
        <v>43125</v>
      </c>
      <c r="L970" s="119">
        <v>172</v>
      </c>
      <c r="M970" s="119" t="s">
        <v>1639</v>
      </c>
    </row>
    <row r="971" spans="1:13">
      <c r="A971" s="119" t="s">
        <v>1640</v>
      </c>
      <c r="B971" s="119" t="s">
        <v>397</v>
      </c>
      <c r="C971" s="119">
        <v>23.15</v>
      </c>
      <c r="D971" s="119">
        <v>24.1</v>
      </c>
      <c r="E971" s="119">
        <v>22.65</v>
      </c>
      <c r="F971" s="119">
        <v>23.3</v>
      </c>
      <c r="G971" s="119">
        <v>23.3</v>
      </c>
      <c r="H971" s="119">
        <v>23.15</v>
      </c>
      <c r="I971" s="119">
        <v>2076292</v>
      </c>
      <c r="J971" s="119">
        <v>48464317.5</v>
      </c>
      <c r="K971" s="121">
        <v>43125</v>
      </c>
      <c r="L971" s="119">
        <v>4475</v>
      </c>
      <c r="M971" s="119" t="s">
        <v>1641</v>
      </c>
    </row>
    <row r="972" spans="1:13">
      <c r="A972" s="119" t="s">
        <v>1642</v>
      </c>
      <c r="B972" s="119" t="s">
        <v>397</v>
      </c>
      <c r="C972" s="119">
        <v>162.80000000000001</v>
      </c>
      <c r="D972" s="119">
        <v>164.4</v>
      </c>
      <c r="E972" s="119">
        <v>157</v>
      </c>
      <c r="F972" s="119">
        <v>158.30000000000001</v>
      </c>
      <c r="G972" s="119">
        <v>158.25</v>
      </c>
      <c r="H972" s="119">
        <v>162.80000000000001</v>
      </c>
      <c r="I972" s="119">
        <v>498938</v>
      </c>
      <c r="J972" s="119">
        <v>79835051.950000003</v>
      </c>
      <c r="K972" s="121">
        <v>43125</v>
      </c>
      <c r="L972" s="119">
        <v>6509</v>
      </c>
      <c r="M972" s="119" t="s">
        <v>1643</v>
      </c>
    </row>
    <row r="973" spans="1:13">
      <c r="A973" s="119" t="s">
        <v>2542</v>
      </c>
      <c r="B973" s="119" t="s">
        <v>397</v>
      </c>
      <c r="C973" s="119">
        <v>8.35</v>
      </c>
      <c r="D973" s="119">
        <v>8.9</v>
      </c>
      <c r="E973" s="119">
        <v>8.3000000000000007</v>
      </c>
      <c r="F973" s="119">
        <v>8.4</v>
      </c>
      <c r="G973" s="119">
        <v>8.4499999999999993</v>
      </c>
      <c r="H973" s="119">
        <v>8.6</v>
      </c>
      <c r="I973" s="119">
        <v>318062</v>
      </c>
      <c r="J973" s="119">
        <v>2720683.15</v>
      </c>
      <c r="K973" s="121">
        <v>43125</v>
      </c>
      <c r="L973" s="119">
        <v>594</v>
      </c>
      <c r="M973" s="119" t="s">
        <v>2543</v>
      </c>
    </row>
    <row r="974" spans="1:13">
      <c r="A974" s="119" t="s">
        <v>1644</v>
      </c>
      <c r="B974" s="119" t="s">
        <v>397</v>
      </c>
      <c r="C974" s="119">
        <v>1484</v>
      </c>
      <c r="D974" s="119">
        <v>1510</v>
      </c>
      <c r="E974" s="119">
        <v>1460.1</v>
      </c>
      <c r="F974" s="119">
        <v>1466.85</v>
      </c>
      <c r="G974" s="119">
        <v>1463.35</v>
      </c>
      <c r="H974" s="119">
        <v>1485.25</v>
      </c>
      <c r="I974" s="119">
        <v>267615</v>
      </c>
      <c r="J974" s="119">
        <v>395907014.64999998</v>
      </c>
      <c r="K974" s="121">
        <v>43125</v>
      </c>
      <c r="L974" s="119">
        <v>12935</v>
      </c>
      <c r="M974" s="119" t="s">
        <v>1645</v>
      </c>
    </row>
    <row r="975" spans="1:13">
      <c r="A975" s="119" t="s">
        <v>2815</v>
      </c>
      <c r="B975" s="119" t="s">
        <v>397</v>
      </c>
      <c r="C975" s="119">
        <v>1350</v>
      </c>
      <c r="D975" s="119">
        <v>1356.25</v>
      </c>
      <c r="E975" s="119">
        <v>1348</v>
      </c>
      <c r="F975" s="119">
        <v>1353.55</v>
      </c>
      <c r="G975" s="119">
        <v>1354.05</v>
      </c>
      <c r="H975" s="119">
        <v>1347.15</v>
      </c>
      <c r="I975" s="119">
        <v>917</v>
      </c>
      <c r="J975" s="119">
        <v>1239564.1000000001</v>
      </c>
      <c r="K975" s="121">
        <v>43125</v>
      </c>
      <c r="L975" s="119">
        <v>83</v>
      </c>
      <c r="M975" s="119" t="s">
        <v>2816</v>
      </c>
    </row>
    <row r="976" spans="1:13">
      <c r="A976" s="119" t="s">
        <v>3200</v>
      </c>
      <c r="B976" s="119" t="s">
        <v>397</v>
      </c>
      <c r="C976" s="119">
        <v>1196.2</v>
      </c>
      <c r="D976" s="119">
        <v>1196.2</v>
      </c>
      <c r="E976" s="119">
        <v>1195.5999999999999</v>
      </c>
      <c r="F976" s="119">
        <v>1195.5999999999999</v>
      </c>
      <c r="G976" s="119">
        <v>1195.5999999999999</v>
      </c>
      <c r="H976" s="119">
        <v>1199.0999999999999</v>
      </c>
      <c r="I976" s="119">
        <v>21</v>
      </c>
      <c r="J976" s="119">
        <v>25119</v>
      </c>
      <c r="K976" s="121">
        <v>43125</v>
      </c>
      <c r="L976" s="119">
        <v>4</v>
      </c>
      <c r="M976" s="119" t="s">
        <v>3201</v>
      </c>
    </row>
    <row r="977" spans="1:13">
      <c r="A977" s="119" t="s">
        <v>2216</v>
      </c>
      <c r="B977" s="119" t="s">
        <v>397</v>
      </c>
      <c r="C977" s="119">
        <v>1138</v>
      </c>
      <c r="D977" s="119">
        <v>1167</v>
      </c>
      <c r="E977" s="119">
        <v>1099.6500000000001</v>
      </c>
      <c r="F977" s="119">
        <v>1112.8499999999999</v>
      </c>
      <c r="G977" s="119">
        <v>1118</v>
      </c>
      <c r="H977" s="119">
        <v>1103.45</v>
      </c>
      <c r="I977" s="119">
        <v>459956</v>
      </c>
      <c r="J977" s="119">
        <v>517383164.64999998</v>
      </c>
      <c r="K977" s="121">
        <v>43125</v>
      </c>
      <c r="L977" s="119">
        <v>25804</v>
      </c>
      <c r="M977" s="119" t="s">
        <v>2217</v>
      </c>
    </row>
    <row r="978" spans="1:13">
      <c r="A978" s="119" t="s">
        <v>1646</v>
      </c>
      <c r="B978" s="119" t="s">
        <v>397</v>
      </c>
      <c r="C978" s="119">
        <v>363.4</v>
      </c>
      <c r="D978" s="119">
        <v>370</v>
      </c>
      <c r="E978" s="119">
        <v>355.2</v>
      </c>
      <c r="F978" s="119">
        <v>362.6</v>
      </c>
      <c r="G978" s="119">
        <v>362.65</v>
      </c>
      <c r="H978" s="119">
        <v>363.3</v>
      </c>
      <c r="I978" s="119">
        <v>517471</v>
      </c>
      <c r="J978" s="119">
        <v>187610413.15000001</v>
      </c>
      <c r="K978" s="121">
        <v>43125</v>
      </c>
      <c r="L978" s="119">
        <v>8289</v>
      </c>
      <c r="M978" s="119" t="s">
        <v>1647</v>
      </c>
    </row>
    <row r="979" spans="1:13">
      <c r="A979" s="119" t="s">
        <v>3202</v>
      </c>
      <c r="B979" s="119" t="s">
        <v>397</v>
      </c>
      <c r="C979" s="119">
        <v>1.55</v>
      </c>
      <c r="D979" s="119">
        <v>1.55</v>
      </c>
      <c r="E979" s="119">
        <v>1.55</v>
      </c>
      <c r="F979" s="119">
        <v>1.55</v>
      </c>
      <c r="G979" s="119">
        <v>1.55</v>
      </c>
      <c r="H979" s="119">
        <v>1.5</v>
      </c>
      <c r="I979" s="119">
        <v>69</v>
      </c>
      <c r="J979" s="119">
        <v>106.95</v>
      </c>
      <c r="K979" s="121">
        <v>43125</v>
      </c>
      <c r="L979" s="119">
        <v>1</v>
      </c>
      <c r="M979" s="119" t="s">
        <v>3203</v>
      </c>
    </row>
    <row r="980" spans="1:13">
      <c r="A980" s="119" t="s">
        <v>2987</v>
      </c>
      <c r="B980" s="119" t="s">
        <v>397</v>
      </c>
      <c r="C980" s="119">
        <v>3.05</v>
      </c>
      <c r="D980" s="119">
        <v>3.05</v>
      </c>
      <c r="E980" s="119">
        <v>3.05</v>
      </c>
      <c r="F980" s="119">
        <v>3.05</v>
      </c>
      <c r="G980" s="119">
        <v>3.05</v>
      </c>
      <c r="H980" s="119">
        <v>3.2</v>
      </c>
      <c r="I980" s="119">
        <v>10</v>
      </c>
      <c r="J980" s="119">
        <v>30.5</v>
      </c>
      <c r="K980" s="121">
        <v>43125</v>
      </c>
      <c r="L980" s="119">
        <v>2</v>
      </c>
      <c r="M980" s="119" t="s">
        <v>2988</v>
      </c>
    </row>
    <row r="981" spans="1:13">
      <c r="A981" s="119" t="s">
        <v>1648</v>
      </c>
      <c r="B981" s="119" t="s">
        <v>397</v>
      </c>
      <c r="C981" s="119">
        <v>379.8</v>
      </c>
      <c r="D981" s="119">
        <v>395.5</v>
      </c>
      <c r="E981" s="119">
        <v>367.7</v>
      </c>
      <c r="F981" s="119">
        <v>372.15</v>
      </c>
      <c r="G981" s="119">
        <v>373.95</v>
      </c>
      <c r="H981" s="119">
        <v>380.4</v>
      </c>
      <c r="I981" s="119">
        <v>3801316</v>
      </c>
      <c r="J981" s="119">
        <v>1457414986.0999999</v>
      </c>
      <c r="K981" s="121">
        <v>43125</v>
      </c>
      <c r="L981" s="119">
        <v>50278</v>
      </c>
      <c r="M981" s="119" t="s">
        <v>1649</v>
      </c>
    </row>
    <row r="982" spans="1:13">
      <c r="A982" s="119" t="s">
        <v>2461</v>
      </c>
      <c r="B982" s="119" t="s">
        <v>397</v>
      </c>
      <c r="C982" s="119">
        <v>382</v>
      </c>
      <c r="D982" s="119">
        <v>409.9</v>
      </c>
      <c r="E982" s="119">
        <v>373.75</v>
      </c>
      <c r="F982" s="119">
        <v>392.55</v>
      </c>
      <c r="G982" s="119">
        <v>385.25</v>
      </c>
      <c r="H982" s="119">
        <v>390.2</v>
      </c>
      <c r="I982" s="119">
        <v>53991</v>
      </c>
      <c r="J982" s="119">
        <v>20968692.5</v>
      </c>
      <c r="K982" s="121">
        <v>43125</v>
      </c>
      <c r="L982" s="119">
        <v>1443</v>
      </c>
      <c r="M982" s="119" t="s">
        <v>2463</v>
      </c>
    </row>
    <row r="983" spans="1:13">
      <c r="A983" s="119" t="s">
        <v>1650</v>
      </c>
      <c r="B983" s="119" t="s">
        <v>397</v>
      </c>
      <c r="C983" s="119">
        <v>411.85</v>
      </c>
      <c r="D983" s="119">
        <v>430.85</v>
      </c>
      <c r="E983" s="119">
        <v>411.05</v>
      </c>
      <c r="F983" s="119">
        <v>418</v>
      </c>
      <c r="G983" s="119">
        <v>418.4</v>
      </c>
      <c r="H983" s="119">
        <v>411.1</v>
      </c>
      <c r="I983" s="119">
        <v>2875652</v>
      </c>
      <c r="J983" s="119">
        <v>1212316113.25</v>
      </c>
      <c r="K983" s="121">
        <v>43125</v>
      </c>
      <c r="L983" s="119">
        <v>39879</v>
      </c>
      <c r="M983" s="119" t="s">
        <v>1651</v>
      </c>
    </row>
    <row r="984" spans="1:13">
      <c r="A984" s="119" t="s">
        <v>1653</v>
      </c>
      <c r="B984" s="119" t="s">
        <v>397</v>
      </c>
      <c r="C984" s="119">
        <v>821.9</v>
      </c>
      <c r="D984" s="119">
        <v>825.05</v>
      </c>
      <c r="E984" s="119">
        <v>817.5</v>
      </c>
      <c r="F984" s="119">
        <v>820.05</v>
      </c>
      <c r="G984" s="119">
        <v>818.6</v>
      </c>
      <c r="H984" s="119">
        <v>820.7</v>
      </c>
      <c r="I984" s="119">
        <v>466780</v>
      </c>
      <c r="J984" s="119">
        <v>383164590.60000002</v>
      </c>
      <c r="K984" s="121">
        <v>43125</v>
      </c>
      <c r="L984" s="119">
        <v>4085</v>
      </c>
      <c r="M984" s="119" t="s">
        <v>1654</v>
      </c>
    </row>
    <row r="985" spans="1:13">
      <c r="A985" s="119" t="s">
        <v>1655</v>
      </c>
      <c r="B985" s="119" t="s">
        <v>397</v>
      </c>
      <c r="C985" s="119">
        <v>49.5</v>
      </c>
      <c r="D985" s="119">
        <v>49.95</v>
      </c>
      <c r="E985" s="119">
        <v>47.8</v>
      </c>
      <c r="F985" s="119">
        <v>49.45</v>
      </c>
      <c r="G985" s="119">
        <v>49.3</v>
      </c>
      <c r="H985" s="119">
        <v>49.1</v>
      </c>
      <c r="I985" s="119">
        <v>73423</v>
      </c>
      <c r="J985" s="119">
        <v>3586920.5</v>
      </c>
      <c r="K985" s="121">
        <v>43125</v>
      </c>
      <c r="L985" s="119">
        <v>660</v>
      </c>
      <c r="M985" s="119" t="s">
        <v>1656</v>
      </c>
    </row>
    <row r="986" spans="1:13">
      <c r="A986" s="119" t="s">
        <v>1657</v>
      </c>
      <c r="B986" s="119" t="s">
        <v>397</v>
      </c>
      <c r="C986" s="119">
        <v>58.85</v>
      </c>
      <c r="D986" s="119">
        <v>59.3</v>
      </c>
      <c r="E986" s="119">
        <v>57.6</v>
      </c>
      <c r="F986" s="119">
        <v>58.7</v>
      </c>
      <c r="G986" s="119">
        <v>58.75</v>
      </c>
      <c r="H986" s="119">
        <v>58.95</v>
      </c>
      <c r="I986" s="119">
        <v>16129</v>
      </c>
      <c r="J986" s="119">
        <v>944416.7</v>
      </c>
      <c r="K986" s="121">
        <v>43125</v>
      </c>
      <c r="L986" s="119">
        <v>171</v>
      </c>
      <c r="M986" s="119" t="s">
        <v>1658</v>
      </c>
    </row>
    <row r="987" spans="1:13">
      <c r="A987" s="119" t="s">
        <v>3010</v>
      </c>
      <c r="B987" s="119" t="s">
        <v>397</v>
      </c>
      <c r="C987" s="119">
        <v>46.45</v>
      </c>
      <c r="D987" s="119">
        <v>47</v>
      </c>
      <c r="E987" s="119">
        <v>46.2</v>
      </c>
      <c r="F987" s="119">
        <v>47</v>
      </c>
      <c r="G987" s="119">
        <v>47</v>
      </c>
      <c r="H987" s="119">
        <v>48.2</v>
      </c>
      <c r="I987" s="119">
        <v>353</v>
      </c>
      <c r="J987" s="119">
        <v>16546.45</v>
      </c>
      <c r="K987" s="121">
        <v>43125</v>
      </c>
      <c r="L987" s="119">
        <v>3</v>
      </c>
      <c r="M987" s="119" t="s">
        <v>3011</v>
      </c>
    </row>
    <row r="988" spans="1:13">
      <c r="A988" s="119" t="s">
        <v>1659</v>
      </c>
      <c r="B988" s="119" t="s">
        <v>397</v>
      </c>
      <c r="C988" s="119">
        <v>250.1</v>
      </c>
      <c r="D988" s="119">
        <v>253</v>
      </c>
      <c r="E988" s="119">
        <v>247</v>
      </c>
      <c r="F988" s="119">
        <v>250.2</v>
      </c>
      <c r="G988" s="119">
        <v>252</v>
      </c>
      <c r="H988" s="119">
        <v>249.55</v>
      </c>
      <c r="I988" s="119">
        <v>362894</v>
      </c>
      <c r="J988" s="119">
        <v>90637908.700000003</v>
      </c>
      <c r="K988" s="121">
        <v>43125</v>
      </c>
      <c r="L988" s="119">
        <v>5270</v>
      </c>
      <c r="M988" s="119" t="s">
        <v>1660</v>
      </c>
    </row>
    <row r="989" spans="1:13">
      <c r="A989" s="119" t="s">
        <v>1661</v>
      </c>
      <c r="B989" s="119" t="s">
        <v>397</v>
      </c>
      <c r="C989" s="119">
        <v>32.65</v>
      </c>
      <c r="D989" s="119">
        <v>33.299999999999997</v>
      </c>
      <c r="E989" s="119">
        <v>32.049999999999997</v>
      </c>
      <c r="F989" s="119">
        <v>32.549999999999997</v>
      </c>
      <c r="G989" s="119">
        <v>32.5</v>
      </c>
      <c r="H989" s="119">
        <v>32.35</v>
      </c>
      <c r="I989" s="119">
        <v>50645</v>
      </c>
      <c r="J989" s="119">
        <v>1648482.35</v>
      </c>
      <c r="K989" s="121">
        <v>43125</v>
      </c>
      <c r="L989" s="119">
        <v>294</v>
      </c>
      <c r="M989" s="119" t="s">
        <v>1662</v>
      </c>
    </row>
    <row r="990" spans="1:13">
      <c r="A990" s="119" t="s">
        <v>214</v>
      </c>
      <c r="B990" s="119" t="s">
        <v>397</v>
      </c>
      <c r="C990" s="119">
        <v>789</v>
      </c>
      <c r="D990" s="119">
        <v>792.3</v>
      </c>
      <c r="E990" s="119">
        <v>776.15</v>
      </c>
      <c r="F990" s="119">
        <v>784.2</v>
      </c>
      <c r="G990" s="119">
        <v>792.3</v>
      </c>
      <c r="H990" s="119">
        <v>781</v>
      </c>
      <c r="I990" s="119">
        <v>168148</v>
      </c>
      <c r="J990" s="119">
        <v>131523553.3</v>
      </c>
      <c r="K990" s="121">
        <v>43125</v>
      </c>
      <c r="L990" s="119">
        <v>5148</v>
      </c>
      <c r="M990" s="119" t="s">
        <v>1663</v>
      </c>
    </row>
    <row r="991" spans="1:13">
      <c r="A991" s="119" t="s">
        <v>1664</v>
      </c>
      <c r="B991" s="119" t="s">
        <v>397</v>
      </c>
      <c r="C991" s="119">
        <v>302.75</v>
      </c>
      <c r="D991" s="119">
        <v>307.75</v>
      </c>
      <c r="E991" s="119">
        <v>297</v>
      </c>
      <c r="F991" s="119">
        <v>298</v>
      </c>
      <c r="G991" s="119">
        <v>297.10000000000002</v>
      </c>
      <c r="H991" s="119">
        <v>298.45</v>
      </c>
      <c r="I991" s="119">
        <v>145979</v>
      </c>
      <c r="J991" s="119">
        <v>43937669.399999999</v>
      </c>
      <c r="K991" s="121">
        <v>43125</v>
      </c>
      <c r="L991" s="119">
        <v>3248</v>
      </c>
      <c r="M991" s="119" t="s">
        <v>1665</v>
      </c>
    </row>
    <row r="992" spans="1:13">
      <c r="A992" s="119" t="s">
        <v>1666</v>
      </c>
      <c r="B992" s="119" t="s">
        <v>397</v>
      </c>
      <c r="C992" s="119">
        <v>529</v>
      </c>
      <c r="D992" s="119">
        <v>537.75</v>
      </c>
      <c r="E992" s="119">
        <v>502</v>
      </c>
      <c r="F992" s="119">
        <v>507.95</v>
      </c>
      <c r="G992" s="119">
        <v>511.45</v>
      </c>
      <c r="H992" s="119">
        <v>529.9</v>
      </c>
      <c r="I992" s="119">
        <v>70506</v>
      </c>
      <c r="J992" s="119">
        <v>36661568.25</v>
      </c>
      <c r="K992" s="121">
        <v>43125</v>
      </c>
      <c r="L992" s="119">
        <v>2263</v>
      </c>
      <c r="M992" s="119" t="s">
        <v>1667</v>
      </c>
    </row>
    <row r="993" spans="1:13">
      <c r="A993" s="119" t="s">
        <v>1668</v>
      </c>
      <c r="B993" s="119" t="s">
        <v>397</v>
      </c>
      <c r="C993" s="119">
        <v>220.1</v>
      </c>
      <c r="D993" s="119">
        <v>221</v>
      </c>
      <c r="E993" s="119">
        <v>210.2</v>
      </c>
      <c r="F993" s="119">
        <v>217.15</v>
      </c>
      <c r="G993" s="119">
        <v>217.8</v>
      </c>
      <c r="H993" s="119">
        <v>217.1</v>
      </c>
      <c r="I993" s="119">
        <v>87133</v>
      </c>
      <c r="J993" s="119">
        <v>18933258.399999999</v>
      </c>
      <c r="K993" s="121">
        <v>43125</v>
      </c>
      <c r="L993" s="119">
        <v>1773</v>
      </c>
      <c r="M993" s="119" t="s">
        <v>1669</v>
      </c>
    </row>
    <row r="994" spans="1:13">
      <c r="A994" s="119" t="s">
        <v>1670</v>
      </c>
      <c r="B994" s="119" t="s">
        <v>397</v>
      </c>
      <c r="C994" s="119">
        <v>6.85</v>
      </c>
      <c r="D994" s="119">
        <v>6.95</v>
      </c>
      <c r="E994" s="119">
        <v>6.75</v>
      </c>
      <c r="F994" s="119">
        <v>6.8</v>
      </c>
      <c r="G994" s="119">
        <v>6.8</v>
      </c>
      <c r="H994" s="119">
        <v>6.85</v>
      </c>
      <c r="I994" s="119">
        <v>363386</v>
      </c>
      <c r="J994" s="119">
        <v>2476457.9</v>
      </c>
      <c r="K994" s="121">
        <v>43125</v>
      </c>
      <c r="L994" s="119">
        <v>443</v>
      </c>
      <c r="M994" s="119" t="s">
        <v>1671</v>
      </c>
    </row>
    <row r="995" spans="1:13">
      <c r="A995" s="119" t="s">
        <v>1672</v>
      </c>
      <c r="B995" s="119" t="s">
        <v>397</v>
      </c>
      <c r="C995" s="119">
        <v>650</v>
      </c>
      <c r="D995" s="119">
        <v>690</v>
      </c>
      <c r="E995" s="119">
        <v>605</v>
      </c>
      <c r="F995" s="119">
        <v>640.6</v>
      </c>
      <c r="G995" s="119">
        <v>635</v>
      </c>
      <c r="H995" s="119">
        <v>640.5</v>
      </c>
      <c r="I995" s="119">
        <v>123971</v>
      </c>
      <c r="J995" s="119">
        <v>81281205.900000006</v>
      </c>
      <c r="K995" s="121">
        <v>43125</v>
      </c>
      <c r="L995" s="119">
        <v>6559</v>
      </c>
      <c r="M995" s="119" t="s">
        <v>1673</v>
      </c>
    </row>
    <row r="996" spans="1:13">
      <c r="A996" s="119" t="s">
        <v>1674</v>
      </c>
      <c r="B996" s="119" t="s">
        <v>397</v>
      </c>
      <c r="C996" s="119">
        <v>2600</v>
      </c>
      <c r="D996" s="119">
        <v>2640</v>
      </c>
      <c r="E996" s="119">
        <v>2500</v>
      </c>
      <c r="F996" s="119">
        <v>2531.75</v>
      </c>
      <c r="G996" s="119">
        <v>2506.0500000000002</v>
      </c>
      <c r="H996" s="119">
        <v>2541.5500000000002</v>
      </c>
      <c r="I996" s="119">
        <v>14588</v>
      </c>
      <c r="J996" s="119">
        <v>37462123.5</v>
      </c>
      <c r="K996" s="121">
        <v>43125</v>
      </c>
      <c r="L996" s="119">
        <v>1948</v>
      </c>
      <c r="M996" s="119" t="s">
        <v>1675</v>
      </c>
    </row>
    <row r="997" spans="1:13">
      <c r="A997" s="119" t="s">
        <v>1676</v>
      </c>
      <c r="B997" s="119" t="s">
        <v>397</v>
      </c>
      <c r="C997" s="119">
        <v>1068.0999999999999</v>
      </c>
      <c r="D997" s="119">
        <v>1075</v>
      </c>
      <c r="E997" s="119">
        <v>1061.05</v>
      </c>
      <c r="F997" s="119">
        <v>1068.6500000000001</v>
      </c>
      <c r="G997" s="119">
        <v>1075</v>
      </c>
      <c r="H997" s="119">
        <v>1068.05</v>
      </c>
      <c r="I997" s="119">
        <v>4289</v>
      </c>
      <c r="J997" s="119">
        <v>4570408.05</v>
      </c>
      <c r="K997" s="121">
        <v>43125</v>
      </c>
      <c r="L997" s="119">
        <v>206</v>
      </c>
      <c r="M997" s="119" t="s">
        <v>1677</v>
      </c>
    </row>
    <row r="998" spans="1:13">
      <c r="A998" s="119" t="s">
        <v>1678</v>
      </c>
      <c r="B998" s="119" t="s">
        <v>397</v>
      </c>
      <c r="C998" s="119">
        <v>1137</v>
      </c>
      <c r="D998" s="119">
        <v>1139.8</v>
      </c>
      <c r="E998" s="119">
        <v>1071.05</v>
      </c>
      <c r="F998" s="119">
        <v>1074.75</v>
      </c>
      <c r="G998" s="119">
        <v>1077</v>
      </c>
      <c r="H998" s="119">
        <v>1124.3499999999999</v>
      </c>
      <c r="I998" s="119">
        <v>652697</v>
      </c>
      <c r="J998" s="119">
        <v>711515071.54999995</v>
      </c>
      <c r="K998" s="121">
        <v>43125</v>
      </c>
      <c r="L998" s="119">
        <v>18123</v>
      </c>
      <c r="M998" s="119" t="s">
        <v>1679</v>
      </c>
    </row>
    <row r="999" spans="1:13">
      <c r="A999" s="119" t="s">
        <v>1680</v>
      </c>
      <c r="B999" s="119" t="s">
        <v>397</v>
      </c>
      <c r="C999" s="119">
        <v>1145.7</v>
      </c>
      <c r="D999" s="119">
        <v>1173.95</v>
      </c>
      <c r="E999" s="119">
        <v>1135.05</v>
      </c>
      <c r="F999" s="119">
        <v>1155.6500000000001</v>
      </c>
      <c r="G999" s="119">
        <v>1144</v>
      </c>
      <c r="H999" s="119">
        <v>1142.7</v>
      </c>
      <c r="I999" s="119">
        <v>24142</v>
      </c>
      <c r="J999" s="119">
        <v>27879237.149999999</v>
      </c>
      <c r="K999" s="121">
        <v>43125</v>
      </c>
      <c r="L999" s="119">
        <v>1939</v>
      </c>
      <c r="M999" s="119" t="s">
        <v>1681</v>
      </c>
    </row>
    <row r="1000" spans="1:13">
      <c r="A1000" s="119" t="s">
        <v>2262</v>
      </c>
      <c r="B1000" s="119" t="s">
        <v>397</v>
      </c>
      <c r="C1000" s="119">
        <v>513.5</v>
      </c>
      <c r="D1000" s="119">
        <v>518</v>
      </c>
      <c r="E1000" s="119">
        <v>508.95</v>
      </c>
      <c r="F1000" s="119">
        <v>510.4</v>
      </c>
      <c r="G1000" s="119">
        <v>511.45</v>
      </c>
      <c r="H1000" s="119">
        <v>514.20000000000005</v>
      </c>
      <c r="I1000" s="119">
        <v>1114257</v>
      </c>
      <c r="J1000" s="119">
        <v>571269382.79999995</v>
      </c>
      <c r="K1000" s="121">
        <v>43125</v>
      </c>
      <c r="L1000" s="119">
        <v>17058</v>
      </c>
      <c r="M1000" s="119" t="s">
        <v>2263</v>
      </c>
    </row>
    <row r="1001" spans="1:13">
      <c r="A1001" s="119" t="s">
        <v>1682</v>
      </c>
      <c r="B1001" s="119" t="s">
        <v>397</v>
      </c>
      <c r="C1001" s="119">
        <v>96.2</v>
      </c>
      <c r="D1001" s="119">
        <v>97.5</v>
      </c>
      <c r="E1001" s="119">
        <v>94.75</v>
      </c>
      <c r="F1001" s="119">
        <v>95.25</v>
      </c>
      <c r="G1001" s="119">
        <v>95.2</v>
      </c>
      <c r="H1001" s="119">
        <v>95.75</v>
      </c>
      <c r="I1001" s="119">
        <v>3678637</v>
      </c>
      <c r="J1001" s="119">
        <v>352277766.39999998</v>
      </c>
      <c r="K1001" s="121">
        <v>43125</v>
      </c>
      <c r="L1001" s="119">
        <v>15803</v>
      </c>
      <c r="M1001" s="119" t="s">
        <v>1683</v>
      </c>
    </row>
    <row r="1002" spans="1:13">
      <c r="A1002" s="119" t="s">
        <v>131</v>
      </c>
      <c r="B1002" s="119" t="s">
        <v>397</v>
      </c>
      <c r="C1002" s="119">
        <v>28.9</v>
      </c>
      <c r="D1002" s="119">
        <v>29.2</v>
      </c>
      <c r="E1002" s="119">
        <v>28</v>
      </c>
      <c r="F1002" s="119">
        <v>28.35</v>
      </c>
      <c r="G1002" s="119">
        <v>28.35</v>
      </c>
      <c r="H1002" s="119">
        <v>28.75</v>
      </c>
      <c r="I1002" s="119">
        <v>62098714</v>
      </c>
      <c r="J1002" s="119">
        <v>1770588405.75</v>
      </c>
      <c r="K1002" s="121">
        <v>43125</v>
      </c>
      <c r="L1002" s="119">
        <v>48312</v>
      </c>
      <c r="M1002" s="119" t="s">
        <v>1684</v>
      </c>
    </row>
    <row r="1003" spans="1:13">
      <c r="A1003" s="119" t="s">
        <v>132</v>
      </c>
      <c r="B1003" s="119" t="s">
        <v>397</v>
      </c>
      <c r="C1003" s="119">
        <v>160</v>
      </c>
      <c r="D1003" s="119">
        <v>160.9</v>
      </c>
      <c r="E1003" s="119">
        <v>157.05000000000001</v>
      </c>
      <c r="F1003" s="119">
        <v>157.85</v>
      </c>
      <c r="G1003" s="119">
        <v>158.30000000000001</v>
      </c>
      <c r="H1003" s="119">
        <v>160.25</v>
      </c>
      <c r="I1003" s="119">
        <v>12625592</v>
      </c>
      <c r="J1003" s="119">
        <v>1999602825.95</v>
      </c>
      <c r="K1003" s="121">
        <v>43125</v>
      </c>
      <c r="L1003" s="119">
        <v>44045</v>
      </c>
      <c r="M1003" s="119" t="s">
        <v>1686</v>
      </c>
    </row>
    <row r="1004" spans="1:13">
      <c r="A1004" s="119" t="s">
        <v>1687</v>
      </c>
      <c r="B1004" s="119" t="s">
        <v>397</v>
      </c>
      <c r="C1004" s="119">
        <v>188.05</v>
      </c>
      <c r="D1004" s="119">
        <v>188.25</v>
      </c>
      <c r="E1004" s="119">
        <v>183</v>
      </c>
      <c r="F1004" s="119">
        <v>183.95</v>
      </c>
      <c r="G1004" s="119">
        <v>184</v>
      </c>
      <c r="H1004" s="119">
        <v>185.95</v>
      </c>
      <c r="I1004" s="119">
        <v>123611</v>
      </c>
      <c r="J1004" s="119">
        <v>22892027.699999999</v>
      </c>
      <c r="K1004" s="121">
        <v>43125</v>
      </c>
      <c r="L1004" s="119">
        <v>5468</v>
      </c>
      <c r="M1004" s="119" t="s">
        <v>1688</v>
      </c>
    </row>
    <row r="1005" spans="1:13">
      <c r="A1005" s="119" t="s">
        <v>1689</v>
      </c>
      <c r="B1005" s="119" t="s">
        <v>397</v>
      </c>
      <c r="C1005" s="119">
        <v>21.65</v>
      </c>
      <c r="D1005" s="119">
        <v>21.65</v>
      </c>
      <c r="E1005" s="119">
        <v>20.55</v>
      </c>
      <c r="F1005" s="119">
        <v>20.6</v>
      </c>
      <c r="G1005" s="119">
        <v>20.6</v>
      </c>
      <c r="H1005" s="119">
        <v>20.8</v>
      </c>
      <c r="I1005" s="119">
        <v>7394</v>
      </c>
      <c r="J1005" s="119">
        <v>153494.54999999999</v>
      </c>
      <c r="K1005" s="121">
        <v>43125</v>
      </c>
      <c r="L1005" s="119">
        <v>64</v>
      </c>
      <c r="M1005" s="119" t="s">
        <v>1690</v>
      </c>
    </row>
    <row r="1006" spans="1:13">
      <c r="A1006" s="119" t="s">
        <v>1691</v>
      </c>
      <c r="B1006" s="119" t="s">
        <v>397</v>
      </c>
      <c r="C1006" s="119">
        <v>635</v>
      </c>
      <c r="D1006" s="119">
        <v>635</v>
      </c>
      <c r="E1006" s="119">
        <v>621.9</v>
      </c>
      <c r="F1006" s="119">
        <v>625.54999999999995</v>
      </c>
      <c r="G1006" s="119">
        <v>625</v>
      </c>
      <c r="H1006" s="119">
        <v>622</v>
      </c>
      <c r="I1006" s="119">
        <v>8335</v>
      </c>
      <c r="J1006" s="119">
        <v>5220007.75</v>
      </c>
      <c r="K1006" s="121">
        <v>43125</v>
      </c>
      <c r="L1006" s="119">
        <v>455</v>
      </c>
      <c r="M1006" s="119" t="s">
        <v>1692</v>
      </c>
    </row>
    <row r="1007" spans="1:13">
      <c r="A1007" s="119" t="s">
        <v>133</v>
      </c>
      <c r="B1007" s="119" t="s">
        <v>397</v>
      </c>
      <c r="C1007" s="119">
        <v>515</v>
      </c>
      <c r="D1007" s="119">
        <v>519.4</v>
      </c>
      <c r="E1007" s="119">
        <v>504.1</v>
      </c>
      <c r="F1007" s="119">
        <v>505.75</v>
      </c>
      <c r="G1007" s="119">
        <v>505.75</v>
      </c>
      <c r="H1007" s="119">
        <v>513.15</v>
      </c>
      <c r="I1007" s="119">
        <v>3798203</v>
      </c>
      <c r="J1007" s="119">
        <v>1939544043.6500001</v>
      </c>
      <c r="K1007" s="121">
        <v>43125</v>
      </c>
      <c r="L1007" s="119">
        <v>55147</v>
      </c>
      <c r="M1007" s="119" t="s">
        <v>1693</v>
      </c>
    </row>
    <row r="1008" spans="1:13">
      <c r="A1008" s="119" t="s">
        <v>2827</v>
      </c>
      <c r="B1008" s="119" t="s">
        <v>397</v>
      </c>
      <c r="C1008" s="119">
        <v>117.87</v>
      </c>
      <c r="D1008" s="119">
        <v>117.87</v>
      </c>
      <c r="E1008" s="119">
        <v>117.62</v>
      </c>
      <c r="F1008" s="119">
        <v>117.62</v>
      </c>
      <c r="G1008" s="119">
        <v>117.62</v>
      </c>
      <c r="H1008" s="119">
        <v>117.89</v>
      </c>
      <c r="I1008" s="119">
        <v>38</v>
      </c>
      <c r="J1008" s="119">
        <v>4477.8100000000004</v>
      </c>
      <c r="K1008" s="121">
        <v>43125</v>
      </c>
      <c r="L1008" s="119">
        <v>2</v>
      </c>
      <c r="M1008" s="119" t="s">
        <v>2828</v>
      </c>
    </row>
    <row r="1009" spans="1:13">
      <c r="A1009" s="119" t="s">
        <v>2768</v>
      </c>
      <c r="B1009" s="119" t="s">
        <v>397</v>
      </c>
      <c r="C1009" s="119">
        <v>53</v>
      </c>
      <c r="D1009" s="119">
        <v>53.04</v>
      </c>
      <c r="E1009" s="119">
        <v>52.46</v>
      </c>
      <c r="F1009" s="119">
        <v>52.46</v>
      </c>
      <c r="G1009" s="119">
        <v>52.46</v>
      </c>
      <c r="H1009" s="119">
        <v>52.48</v>
      </c>
      <c r="I1009" s="119">
        <v>1185</v>
      </c>
      <c r="J1009" s="119">
        <v>62708.72</v>
      </c>
      <c r="K1009" s="121">
        <v>43125</v>
      </c>
      <c r="L1009" s="119">
        <v>17</v>
      </c>
      <c r="M1009" s="119" t="s">
        <v>2769</v>
      </c>
    </row>
    <row r="1010" spans="1:13">
      <c r="A1010" s="119" t="s">
        <v>2754</v>
      </c>
      <c r="B1010" s="119" t="s">
        <v>397</v>
      </c>
      <c r="C1010" s="119">
        <v>30.3</v>
      </c>
      <c r="D1010" s="119">
        <v>30.32</v>
      </c>
      <c r="E1010" s="119">
        <v>30</v>
      </c>
      <c r="F1010" s="119">
        <v>30</v>
      </c>
      <c r="G1010" s="119">
        <v>30</v>
      </c>
      <c r="H1010" s="119">
        <v>30.23</v>
      </c>
      <c r="I1010" s="119">
        <v>15</v>
      </c>
      <c r="J1010" s="119">
        <v>453.34</v>
      </c>
      <c r="K1010" s="121">
        <v>43125</v>
      </c>
      <c r="L1010" s="119">
        <v>5</v>
      </c>
      <c r="M1010" s="119" t="s">
        <v>2755</v>
      </c>
    </row>
    <row r="1011" spans="1:13">
      <c r="A1011" s="119" t="s">
        <v>134</v>
      </c>
      <c r="B1011" s="119" t="s">
        <v>397</v>
      </c>
      <c r="C1011" s="119">
        <v>967.9</v>
      </c>
      <c r="D1011" s="119">
        <v>972</v>
      </c>
      <c r="E1011" s="119">
        <v>956.15</v>
      </c>
      <c r="F1011" s="119">
        <v>965.9</v>
      </c>
      <c r="G1011" s="119">
        <v>963.95</v>
      </c>
      <c r="H1011" s="119">
        <v>966.35</v>
      </c>
      <c r="I1011" s="119">
        <v>6249419</v>
      </c>
      <c r="J1011" s="119">
        <v>6024404785.3500004</v>
      </c>
      <c r="K1011" s="121">
        <v>43125</v>
      </c>
      <c r="L1011" s="119">
        <v>124818</v>
      </c>
      <c r="M1011" s="119" t="s">
        <v>1694</v>
      </c>
    </row>
    <row r="1012" spans="1:13">
      <c r="A1012" s="119" t="s">
        <v>1695</v>
      </c>
      <c r="B1012" s="119" t="s">
        <v>397</v>
      </c>
      <c r="C1012" s="119">
        <v>50</v>
      </c>
      <c r="D1012" s="119">
        <v>51.15</v>
      </c>
      <c r="E1012" s="119">
        <v>48.05</v>
      </c>
      <c r="F1012" s="119">
        <v>49.95</v>
      </c>
      <c r="G1012" s="119">
        <v>49.9</v>
      </c>
      <c r="H1012" s="119">
        <v>50.05</v>
      </c>
      <c r="I1012" s="119">
        <v>4739275</v>
      </c>
      <c r="J1012" s="119">
        <v>235053094.44999999</v>
      </c>
      <c r="K1012" s="121">
        <v>43125</v>
      </c>
      <c r="L1012" s="119">
        <v>10807</v>
      </c>
      <c r="M1012" s="119" t="s">
        <v>1696</v>
      </c>
    </row>
    <row r="1013" spans="1:13">
      <c r="A1013" s="119" t="s">
        <v>135</v>
      </c>
      <c r="B1013" s="119" t="s">
        <v>397</v>
      </c>
      <c r="C1013" s="119">
        <v>517</v>
      </c>
      <c r="D1013" s="119">
        <v>522.75</v>
      </c>
      <c r="E1013" s="119">
        <v>511.2</v>
      </c>
      <c r="F1013" s="119">
        <v>513.95000000000005</v>
      </c>
      <c r="G1013" s="119">
        <v>517.4</v>
      </c>
      <c r="H1013" s="119">
        <v>515.20000000000005</v>
      </c>
      <c r="I1013" s="119">
        <v>2084633</v>
      </c>
      <c r="J1013" s="119">
        <v>1077238676.9000001</v>
      </c>
      <c r="K1013" s="121">
        <v>43125</v>
      </c>
      <c r="L1013" s="119">
        <v>30963</v>
      </c>
      <c r="M1013" s="119" t="s">
        <v>1697</v>
      </c>
    </row>
    <row r="1014" spans="1:13">
      <c r="A1014" s="119" t="s">
        <v>3234</v>
      </c>
      <c r="B1014" s="119" t="s">
        <v>397</v>
      </c>
      <c r="C1014" s="119">
        <v>525.92999999999995</v>
      </c>
      <c r="D1014" s="119">
        <v>525.92999999999995</v>
      </c>
      <c r="E1014" s="119">
        <v>525.92999999999995</v>
      </c>
      <c r="F1014" s="119">
        <v>525.92999999999995</v>
      </c>
      <c r="G1014" s="119">
        <v>525.92999999999995</v>
      </c>
      <c r="H1014" s="119">
        <v>528.65</v>
      </c>
      <c r="I1014" s="119">
        <v>20</v>
      </c>
      <c r="J1014" s="119">
        <v>10518.6</v>
      </c>
      <c r="K1014" s="121">
        <v>43125</v>
      </c>
      <c r="L1014" s="119">
        <v>1</v>
      </c>
      <c r="M1014" s="119" t="s">
        <v>3235</v>
      </c>
    </row>
    <row r="1015" spans="1:13">
      <c r="A1015" s="119" t="s">
        <v>1698</v>
      </c>
      <c r="B1015" s="119" t="s">
        <v>397</v>
      </c>
      <c r="C1015" s="119">
        <v>15.95</v>
      </c>
      <c r="D1015" s="119">
        <v>16</v>
      </c>
      <c r="E1015" s="119">
        <v>15.55</v>
      </c>
      <c r="F1015" s="119">
        <v>15.65</v>
      </c>
      <c r="G1015" s="119">
        <v>15.65</v>
      </c>
      <c r="H1015" s="119">
        <v>15.9</v>
      </c>
      <c r="I1015" s="119">
        <v>1802032</v>
      </c>
      <c r="J1015" s="119">
        <v>28424790.199999999</v>
      </c>
      <c r="K1015" s="121">
        <v>43125</v>
      </c>
      <c r="L1015" s="119">
        <v>2215</v>
      </c>
      <c r="M1015" s="119" t="s">
        <v>1699</v>
      </c>
    </row>
    <row r="1016" spans="1:13">
      <c r="A1016" s="119" t="s">
        <v>1700</v>
      </c>
      <c r="B1016" s="119" t="s">
        <v>397</v>
      </c>
      <c r="C1016" s="119">
        <v>670</v>
      </c>
      <c r="D1016" s="119">
        <v>677.1</v>
      </c>
      <c r="E1016" s="119">
        <v>656.7</v>
      </c>
      <c r="F1016" s="119">
        <v>663.85</v>
      </c>
      <c r="G1016" s="119">
        <v>660</v>
      </c>
      <c r="H1016" s="119">
        <v>674.5</v>
      </c>
      <c r="I1016" s="119">
        <v>292796</v>
      </c>
      <c r="J1016" s="119">
        <v>194803769.40000001</v>
      </c>
      <c r="K1016" s="121">
        <v>43125</v>
      </c>
      <c r="L1016" s="119">
        <v>22511</v>
      </c>
      <c r="M1016" s="119" t="s">
        <v>1701</v>
      </c>
    </row>
    <row r="1017" spans="1:13">
      <c r="A1017" s="119" t="s">
        <v>1702</v>
      </c>
      <c r="B1017" s="119" t="s">
        <v>397</v>
      </c>
      <c r="C1017" s="119">
        <v>764.5</v>
      </c>
      <c r="D1017" s="119">
        <v>769</v>
      </c>
      <c r="E1017" s="119">
        <v>751</v>
      </c>
      <c r="F1017" s="119">
        <v>763.65</v>
      </c>
      <c r="G1017" s="119">
        <v>764.8</v>
      </c>
      <c r="H1017" s="119">
        <v>755</v>
      </c>
      <c r="I1017" s="119">
        <v>7997</v>
      </c>
      <c r="J1017" s="119">
        <v>6092542.5499999998</v>
      </c>
      <c r="K1017" s="121">
        <v>43125</v>
      </c>
      <c r="L1017" s="119">
        <v>778</v>
      </c>
      <c r="M1017" s="119" t="s">
        <v>1703</v>
      </c>
    </row>
    <row r="1018" spans="1:13">
      <c r="A1018" s="119" t="s">
        <v>2240</v>
      </c>
      <c r="B1018" s="119" t="s">
        <v>397</v>
      </c>
      <c r="C1018" s="119">
        <v>40.85</v>
      </c>
      <c r="D1018" s="119">
        <v>40.85</v>
      </c>
      <c r="E1018" s="119">
        <v>39.9</v>
      </c>
      <c r="F1018" s="119">
        <v>39.9</v>
      </c>
      <c r="G1018" s="119">
        <v>39.9</v>
      </c>
      <c r="H1018" s="119">
        <v>40.700000000000003</v>
      </c>
      <c r="I1018" s="119">
        <v>11940</v>
      </c>
      <c r="J1018" s="119">
        <v>479375.75</v>
      </c>
      <c r="K1018" s="121">
        <v>43125</v>
      </c>
      <c r="L1018" s="119">
        <v>80</v>
      </c>
      <c r="M1018" s="119" t="s">
        <v>2241</v>
      </c>
    </row>
    <row r="1019" spans="1:13">
      <c r="A1019" s="119" t="s">
        <v>2307</v>
      </c>
      <c r="B1019" s="119" t="s">
        <v>397</v>
      </c>
      <c r="C1019" s="119">
        <v>721.45</v>
      </c>
      <c r="D1019" s="119">
        <v>740</v>
      </c>
      <c r="E1019" s="119">
        <v>720.05</v>
      </c>
      <c r="F1019" s="119">
        <v>727.6</v>
      </c>
      <c r="G1019" s="119">
        <v>737.95</v>
      </c>
      <c r="H1019" s="119">
        <v>739.9</v>
      </c>
      <c r="I1019" s="119">
        <v>2602</v>
      </c>
      <c r="J1019" s="119">
        <v>1906691.85</v>
      </c>
      <c r="K1019" s="121">
        <v>43125</v>
      </c>
      <c r="L1019" s="119">
        <v>168</v>
      </c>
      <c r="M1019" s="119" t="s">
        <v>2308</v>
      </c>
    </row>
    <row r="1020" spans="1:13">
      <c r="A1020" s="119" t="s">
        <v>2778</v>
      </c>
      <c r="B1020" s="119" t="s">
        <v>397</v>
      </c>
      <c r="C1020" s="119">
        <v>82</v>
      </c>
      <c r="D1020" s="119">
        <v>82.85</v>
      </c>
      <c r="E1020" s="119">
        <v>81.150000000000006</v>
      </c>
      <c r="F1020" s="119">
        <v>81.5</v>
      </c>
      <c r="G1020" s="119">
        <v>81.599999999999994</v>
      </c>
      <c r="H1020" s="119">
        <v>81.900000000000006</v>
      </c>
      <c r="I1020" s="119">
        <v>160608</v>
      </c>
      <c r="J1020" s="119">
        <v>13150712.85</v>
      </c>
      <c r="K1020" s="121">
        <v>43125</v>
      </c>
      <c r="L1020" s="119">
        <v>1520</v>
      </c>
      <c r="M1020" s="119" t="s">
        <v>2779</v>
      </c>
    </row>
    <row r="1021" spans="1:13">
      <c r="A1021" s="119" t="s">
        <v>1704</v>
      </c>
      <c r="B1021" s="119" t="s">
        <v>397</v>
      </c>
      <c r="C1021" s="119">
        <v>90.15</v>
      </c>
      <c r="D1021" s="119">
        <v>93.65</v>
      </c>
      <c r="E1021" s="119">
        <v>89.8</v>
      </c>
      <c r="F1021" s="119">
        <v>91.5</v>
      </c>
      <c r="G1021" s="119">
        <v>92</v>
      </c>
      <c r="H1021" s="119">
        <v>90.15</v>
      </c>
      <c r="I1021" s="119">
        <v>531627</v>
      </c>
      <c r="J1021" s="119">
        <v>48795773.25</v>
      </c>
      <c r="K1021" s="121">
        <v>43125</v>
      </c>
      <c r="L1021" s="119">
        <v>4871</v>
      </c>
      <c r="M1021" s="119" t="s">
        <v>1705</v>
      </c>
    </row>
    <row r="1022" spans="1:13">
      <c r="A1022" s="119" t="s">
        <v>1706</v>
      </c>
      <c r="B1022" s="119" t="s">
        <v>397</v>
      </c>
      <c r="C1022" s="119">
        <v>555</v>
      </c>
      <c r="D1022" s="119">
        <v>561.79999999999995</v>
      </c>
      <c r="E1022" s="119">
        <v>542.35</v>
      </c>
      <c r="F1022" s="119">
        <v>546.85</v>
      </c>
      <c r="G1022" s="119">
        <v>546.5</v>
      </c>
      <c r="H1022" s="119">
        <v>553.1</v>
      </c>
      <c r="I1022" s="119">
        <v>323270</v>
      </c>
      <c r="J1022" s="119">
        <v>178175149.75</v>
      </c>
      <c r="K1022" s="121">
        <v>43125</v>
      </c>
      <c r="L1022" s="119">
        <v>7599</v>
      </c>
      <c r="M1022" s="119" t="s">
        <v>1707</v>
      </c>
    </row>
    <row r="1023" spans="1:13">
      <c r="A1023" s="119" t="s">
        <v>1708</v>
      </c>
      <c r="B1023" s="119" t="s">
        <v>397</v>
      </c>
      <c r="C1023" s="119">
        <v>347</v>
      </c>
      <c r="D1023" s="119">
        <v>347</v>
      </c>
      <c r="E1023" s="119">
        <v>330.05</v>
      </c>
      <c r="F1023" s="119">
        <v>335.35</v>
      </c>
      <c r="G1023" s="119">
        <v>335.25</v>
      </c>
      <c r="H1023" s="119">
        <v>326</v>
      </c>
      <c r="I1023" s="119">
        <v>66941</v>
      </c>
      <c r="J1023" s="119">
        <v>22571675.399999999</v>
      </c>
      <c r="K1023" s="121">
        <v>43125</v>
      </c>
      <c r="L1023" s="119">
        <v>1396</v>
      </c>
      <c r="M1023" s="119" t="s">
        <v>1709</v>
      </c>
    </row>
    <row r="1024" spans="1:13">
      <c r="A1024" s="119" t="s">
        <v>1710</v>
      </c>
      <c r="B1024" s="119" t="s">
        <v>397</v>
      </c>
      <c r="C1024" s="119">
        <v>850.05</v>
      </c>
      <c r="D1024" s="119">
        <v>859.1</v>
      </c>
      <c r="E1024" s="119">
        <v>842.45</v>
      </c>
      <c r="F1024" s="119">
        <v>849.75</v>
      </c>
      <c r="G1024" s="119">
        <v>859.1</v>
      </c>
      <c r="H1024" s="119">
        <v>850.75</v>
      </c>
      <c r="I1024" s="119">
        <v>77179</v>
      </c>
      <c r="J1024" s="119">
        <v>65568794.049999997</v>
      </c>
      <c r="K1024" s="121">
        <v>43125</v>
      </c>
      <c r="L1024" s="119">
        <v>1972</v>
      </c>
      <c r="M1024" s="119" t="s">
        <v>1711</v>
      </c>
    </row>
    <row r="1025" spans="1:13">
      <c r="A1025" s="119" t="s">
        <v>2930</v>
      </c>
      <c r="B1025" s="119" t="s">
        <v>397</v>
      </c>
      <c r="C1025" s="119">
        <v>27.95</v>
      </c>
      <c r="D1025" s="119">
        <v>27.95</v>
      </c>
      <c r="E1025" s="119">
        <v>26.65</v>
      </c>
      <c r="F1025" s="119">
        <v>26.95</v>
      </c>
      <c r="G1025" s="119">
        <v>27.15</v>
      </c>
      <c r="H1025" s="119">
        <v>27.15</v>
      </c>
      <c r="I1025" s="119">
        <v>294705</v>
      </c>
      <c r="J1025" s="119">
        <v>7964150.3499999996</v>
      </c>
      <c r="K1025" s="121">
        <v>43125</v>
      </c>
      <c r="L1025" s="119">
        <v>667</v>
      </c>
      <c r="M1025" s="119" t="s">
        <v>2931</v>
      </c>
    </row>
    <row r="1026" spans="1:13">
      <c r="A1026" s="119" t="s">
        <v>1712</v>
      </c>
      <c r="B1026" s="119" t="s">
        <v>397</v>
      </c>
      <c r="C1026" s="119">
        <v>893</v>
      </c>
      <c r="D1026" s="119">
        <v>970</v>
      </c>
      <c r="E1026" s="119">
        <v>860</v>
      </c>
      <c r="F1026" s="119">
        <v>918.35</v>
      </c>
      <c r="G1026" s="119">
        <v>910.35</v>
      </c>
      <c r="H1026" s="119">
        <v>895.25</v>
      </c>
      <c r="I1026" s="119">
        <v>194170</v>
      </c>
      <c r="J1026" s="119">
        <v>179448914</v>
      </c>
      <c r="K1026" s="121">
        <v>43125</v>
      </c>
      <c r="L1026" s="119">
        <v>9978</v>
      </c>
      <c r="M1026" s="119" t="s">
        <v>1713</v>
      </c>
    </row>
    <row r="1027" spans="1:13">
      <c r="A1027" s="119" t="s">
        <v>2860</v>
      </c>
      <c r="B1027" s="119" t="s">
        <v>397</v>
      </c>
      <c r="C1027" s="119">
        <v>303</v>
      </c>
      <c r="D1027" s="119">
        <v>307</v>
      </c>
      <c r="E1027" s="119">
        <v>297</v>
      </c>
      <c r="F1027" s="119">
        <v>301.10000000000002</v>
      </c>
      <c r="G1027" s="119">
        <v>300.85000000000002</v>
      </c>
      <c r="H1027" s="119">
        <v>304.64999999999998</v>
      </c>
      <c r="I1027" s="119">
        <v>282209</v>
      </c>
      <c r="J1027" s="119">
        <v>85448178.650000006</v>
      </c>
      <c r="K1027" s="121">
        <v>43125</v>
      </c>
      <c r="L1027" s="119">
        <v>3746</v>
      </c>
      <c r="M1027" s="119" t="s">
        <v>2861</v>
      </c>
    </row>
    <row r="1028" spans="1:13">
      <c r="A1028" s="119" t="s">
        <v>2736</v>
      </c>
      <c r="B1028" s="119" t="s">
        <v>397</v>
      </c>
      <c r="C1028" s="119">
        <v>49.75</v>
      </c>
      <c r="D1028" s="119">
        <v>50.4</v>
      </c>
      <c r="E1028" s="119">
        <v>48.6</v>
      </c>
      <c r="F1028" s="119">
        <v>49.4</v>
      </c>
      <c r="G1028" s="119">
        <v>49.55</v>
      </c>
      <c r="H1028" s="119">
        <v>49.7</v>
      </c>
      <c r="I1028" s="119">
        <v>5503854</v>
      </c>
      <c r="J1028" s="119">
        <v>271541719.30000001</v>
      </c>
      <c r="K1028" s="121">
        <v>43125</v>
      </c>
      <c r="L1028" s="119">
        <v>14327</v>
      </c>
      <c r="M1028" s="119" t="s">
        <v>1685</v>
      </c>
    </row>
    <row r="1029" spans="1:13">
      <c r="A1029" s="119" t="s">
        <v>1714</v>
      </c>
      <c r="B1029" s="119" t="s">
        <v>397</v>
      </c>
      <c r="C1029" s="119">
        <v>204.45</v>
      </c>
      <c r="D1029" s="119">
        <v>216.4</v>
      </c>
      <c r="E1029" s="119">
        <v>201</v>
      </c>
      <c r="F1029" s="119">
        <v>212.6</v>
      </c>
      <c r="G1029" s="119">
        <v>212.8</v>
      </c>
      <c r="H1029" s="119">
        <v>200.5</v>
      </c>
      <c r="I1029" s="119">
        <v>408649</v>
      </c>
      <c r="J1029" s="119">
        <v>85944731.950000003</v>
      </c>
      <c r="K1029" s="121">
        <v>43125</v>
      </c>
      <c r="L1029" s="119">
        <v>9582</v>
      </c>
      <c r="M1029" s="119" t="s">
        <v>1715</v>
      </c>
    </row>
    <row r="1030" spans="1:13">
      <c r="A1030" s="119" t="s">
        <v>1716</v>
      </c>
      <c r="B1030" s="119" t="s">
        <v>397</v>
      </c>
      <c r="C1030" s="119">
        <v>73.95</v>
      </c>
      <c r="D1030" s="119">
        <v>74.45</v>
      </c>
      <c r="E1030" s="119">
        <v>71</v>
      </c>
      <c r="F1030" s="119">
        <v>71.849999999999994</v>
      </c>
      <c r="G1030" s="119">
        <v>72.25</v>
      </c>
      <c r="H1030" s="119">
        <v>73.8</v>
      </c>
      <c r="I1030" s="119">
        <v>1917009</v>
      </c>
      <c r="J1030" s="119">
        <v>139228911.59999999</v>
      </c>
      <c r="K1030" s="121">
        <v>43125</v>
      </c>
      <c r="L1030" s="119">
        <v>11340</v>
      </c>
      <c r="M1030" s="119" t="s">
        <v>1717</v>
      </c>
    </row>
    <row r="1031" spans="1:13">
      <c r="A1031" s="119" t="s">
        <v>2457</v>
      </c>
      <c r="B1031" s="119" t="s">
        <v>397</v>
      </c>
      <c r="C1031" s="119">
        <v>116.95</v>
      </c>
      <c r="D1031" s="119">
        <v>116.95</v>
      </c>
      <c r="E1031" s="119">
        <v>114.6</v>
      </c>
      <c r="F1031" s="119">
        <v>115.05</v>
      </c>
      <c r="G1031" s="119">
        <v>115</v>
      </c>
      <c r="H1031" s="119">
        <v>116.95</v>
      </c>
      <c r="I1031" s="119">
        <v>8776</v>
      </c>
      <c r="J1031" s="119">
        <v>1013052.3</v>
      </c>
      <c r="K1031" s="121">
        <v>43125</v>
      </c>
      <c r="L1031" s="119">
        <v>129</v>
      </c>
      <c r="M1031" s="119" t="s">
        <v>2458</v>
      </c>
    </row>
    <row r="1032" spans="1:13">
      <c r="A1032" s="119" t="s">
        <v>1718</v>
      </c>
      <c r="B1032" s="119" t="s">
        <v>397</v>
      </c>
      <c r="C1032" s="119">
        <v>521</v>
      </c>
      <c r="D1032" s="119">
        <v>547</v>
      </c>
      <c r="E1032" s="119">
        <v>521</v>
      </c>
      <c r="F1032" s="119">
        <v>528.79999999999995</v>
      </c>
      <c r="G1032" s="119">
        <v>524.75</v>
      </c>
      <c r="H1032" s="119">
        <v>523.1</v>
      </c>
      <c r="I1032" s="119">
        <v>35484</v>
      </c>
      <c r="J1032" s="119">
        <v>18926791.25</v>
      </c>
      <c r="K1032" s="121">
        <v>43125</v>
      </c>
      <c r="L1032" s="119">
        <v>1380</v>
      </c>
      <c r="M1032" s="119" t="s">
        <v>1719</v>
      </c>
    </row>
    <row r="1033" spans="1:13">
      <c r="A1033" s="119" t="s">
        <v>136</v>
      </c>
      <c r="B1033" s="119" t="s">
        <v>397</v>
      </c>
      <c r="C1033" s="119">
        <v>47.8</v>
      </c>
      <c r="D1033" s="119">
        <v>48.4</v>
      </c>
      <c r="E1033" s="119">
        <v>46.7</v>
      </c>
      <c r="F1033" s="119">
        <v>47.15</v>
      </c>
      <c r="G1033" s="119">
        <v>47.35</v>
      </c>
      <c r="H1033" s="119">
        <v>47.65</v>
      </c>
      <c r="I1033" s="119">
        <v>10472765</v>
      </c>
      <c r="J1033" s="119">
        <v>496073449.89999998</v>
      </c>
      <c r="K1033" s="121">
        <v>43125</v>
      </c>
      <c r="L1033" s="119">
        <v>17866</v>
      </c>
      <c r="M1033" s="119" t="s">
        <v>1720</v>
      </c>
    </row>
    <row r="1034" spans="1:13">
      <c r="A1034" s="119" t="s">
        <v>1721</v>
      </c>
      <c r="B1034" s="119" t="s">
        <v>397</v>
      </c>
      <c r="C1034" s="119">
        <v>300.35000000000002</v>
      </c>
      <c r="D1034" s="119">
        <v>300.7</v>
      </c>
      <c r="E1034" s="119">
        <v>291</v>
      </c>
      <c r="F1034" s="119">
        <v>293.39999999999998</v>
      </c>
      <c r="G1034" s="119">
        <v>294</v>
      </c>
      <c r="H1034" s="119">
        <v>297.60000000000002</v>
      </c>
      <c r="I1034" s="119">
        <v>36893</v>
      </c>
      <c r="J1034" s="119">
        <v>10903928.050000001</v>
      </c>
      <c r="K1034" s="121">
        <v>43125</v>
      </c>
      <c r="L1034" s="119">
        <v>868</v>
      </c>
      <c r="M1034" s="119" t="s">
        <v>1722</v>
      </c>
    </row>
    <row r="1035" spans="1:13">
      <c r="A1035" s="119" t="s">
        <v>3012</v>
      </c>
      <c r="B1035" s="119" t="s">
        <v>397</v>
      </c>
      <c r="C1035" s="119">
        <v>16.87</v>
      </c>
      <c r="D1035" s="119">
        <v>16.899999999999999</v>
      </c>
      <c r="E1035" s="119">
        <v>16.87</v>
      </c>
      <c r="F1035" s="119">
        <v>16.899999999999999</v>
      </c>
      <c r="G1035" s="119">
        <v>16.899999999999999</v>
      </c>
      <c r="H1035" s="119">
        <v>16.940000000000001</v>
      </c>
      <c r="I1035" s="119">
        <v>11</v>
      </c>
      <c r="J1035" s="119">
        <v>185.87</v>
      </c>
      <c r="K1035" s="121">
        <v>43125</v>
      </c>
      <c r="L1035" s="119">
        <v>2</v>
      </c>
      <c r="M1035" s="119" t="s">
        <v>3013</v>
      </c>
    </row>
    <row r="1036" spans="1:13">
      <c r="A1036" s="119" t="s">
        <v>1723</v>
      </c>
      <c r="B1036" s="119" t="s">
        <v>397</v>
      </c>
      <c r="C1036" s="119">
        <v>84.55</v>
      </c>
      <c r="D1036" s="119">
        <v>84.9</v>
      </c>
      <c r="E1036" s="119">
        <v>81.400000000000006</v>
      </c>
      <c r="F1036" s="119">
        <v>81.650000000000006</v>
      </c>
      <c r="G1036" s="119">
        <v>81.45</v>
      </c>
      <c r="H1036" s="119">
        <v>84</v>
      </c>
      <c r="I1036" s="119">
        <v>199914</v>
      </c>
      <c r="J1036" s="119">
        <v>16500004.4</v>
      </c>
      <c r="K1036" s="121">
        <v>43125</v>
      </c>
      <c r="L1036" s="119">
        <v>2184</v>
      </c>
      <c r="M1036" s="119" t="s">
        <v>1724</v>
      </c>
    </row>
    <row r="1037" spans="1:13">
      <c r="A1037" s="119" t="s">
        <v>1725</v>
      </c>
      <c r="B1037" s="119" t="s">
        <v>397</v>
      </c>
      <c r="C1037" s="119">
        <v>366.55</v>
      </c>
      <c r="D1037" s="119">
        <v>375.8</v>
      </c>
      <c r="E1037" s="119">
        <v>366.55</v>
      </c>
      <c r="F1037" s="119">
        <v>368.85</v>
      </c>
      <c r="G1037" s="119">
        <v>367</v>
      </c>
      <c r="H1037" s="119">
        <v>373.75</v>
      </c>
      <c r="I1037" s="119">
        <v>13722</v>
      </c>
      <c r="J1037" s="119">
        <v>5073539.1500000004</v>
      </c>
      <c r="K1037" s="121">
        <v>43125</v>
      </c>
      <c r="L1037" s="119">
        <v>748</v>
      </c>
      <c r="M1037" s="119" t="s">
        <v>1726</v>
      </c>
    </row>
    <row r="1038" spans="1:13">
      <c r="A1038" s="119" t="s">
        <v>1727</v>
      </c>
      <c r="B1038" s="119" t="s">
        <v>397</v>
      </c>
      <c r="C1038" s="119">
        <v>44.9</v>
      </c>
      <c r="D1038" s="119">
        <v>45.8</v>
      </c>
      <c r="E1038" s="119">
        <v>43.9</v>
      </c>
      <c r="F1038" s="119">
        <v>44.25</v>
      </c>
      <c r="G1038" s="119">
        <v>44.2</v>
      </c>
      <c r="H1038" s="119">
        <v>44.9</v>
      </c>
      <c r="I1038" s="119">
        <v>32020</v>
      </c>
      <c r="J1038" s="119">
        <v>1433453.95</v>
      </c>
      <c r="K1038" s="121">
        <v>43125</v>
      </c>
      <c r="L1038" s="119">
        <v>327</v>
      </c>
      <c r="M1038" s="119" t="s">
        <v>1728</v>
      </c>
    </row>
    <row r="1039" spans="1:13">
      <c r="A1039" s="119" t="s">
        <v>1729</v>
      </c>
      <c r="B1039" s="119" t="s">
        <v>397</v>
      </c>
      <c r="C1039" s="119">
        <v>7.25</v>
      </c>
      <c r="D1039" s="119">
        <v>7.6</v>
      </c>
      <c r="E1039" s="119">
        <v>7.2</v>
      </c>
      <c r="F1039" s="119">
        <v>7.35</v>
      </c>
      <c r="G1039" s="119">
        <v>7.3</v>
      </c>
      <c r="H1039" s="119">
        <v>7.25</v>
      </c>
      <c r="I1039" s="119">
        <v>8026262</v>
      </c>
      <c r="J1039" s="119">
        <v>59171985.399999999</v>
      </c>
      <c r="K1039" s="121">
        <v>43125</v>
      </c>
      <c r="L1039" s="119">
        <v>2931</v>
      </c>
      <c r="M1039" s="119" t="s">
        <v>1730</v>
      </c>
    </row>
    <row r="1040" spans="1:13">
      <c r="A1040" s="119" t="s">
        <v>1731</v>
      </c>
      <c r="B1040" s="119" t="s">
        <v>397</v>
      </c>
      <c r="C1040" s="119">
        <v>389.45</v>
      </c>
      <c r="D1040" s="119">
        <v>391.6</v>
      </c>
      <c r="E1040" s="119">
        <v>375</v>
      </c>
      <c r="F1040" s="119">
        <v>375.95</v>
      </c>
      <c r="G1040" s="119">
        <v>376.15</v>
      </c>
      <c r="H1040" s="119">
        <v>385.2</v>
      </c>
      <c r="I1040" s="119">
        <v>4127</v>
      </c>
      <c r="J1040" s="119">
        <v>1574381.25</v>
      </c>
      <c r="K1040" s="121">
        <v>43125</v>
      </c>
      <c r="L1040" s="119">
        <v>211</v>
      </c>
      <c r="M1040" s="119" t="s">
        <v>1732</v>
      </c>
    </row>
    <row r="1041" spans="1:13">
      <c r="A1041" s="119" t="s">
        <v>1733</v>
      </c>
      <c r="B1041" s="119" t="s">
        <v>397</v>
      </c>
      <c r="C1041" s="119">
        <v>191.95</v>
      </c>
      <c r="D1041" s="119">
        <v>196</v>
      </c>
      <c r="E1041" s="119">
        <v>191.5</v>
      </c>
      <c r="F1041" s="119">
        <v>193.9</v>
      </c>
      <c r="G1041" s="119">
        <v>193.55</v>
      </c>
      <c r="H1041" s="119">
        <v>191.05</v>
      </c>
      <c r="I1041" s="119">
        <v>38466</v>
      </c>
      <c r="J1041" s="119">
        <v>7467696.7000000002</v>
      </c>
      <c r="K1041" s="121">
        <v>43125</v>
      </c>
      <c r="L1041" s="119">
        <v>1216</v>
      </c>
      <c r="M1041" s="119" t="s">
        <v>1734</v>
      </c>
    </row>
    <row r="1042" spans="1:13">
      <c r="A1042" s="119" t="s">
        <v>1735</v>
      </c>
      <c r="B1042" s="119" t="s">
        <v>397</v>
      </c>
      <c r="C1042" s="119">
        <v>18.2</v>
      </c>
      <c r="D1042" s="119">
        <v>18.399999999999999</v>
      </c>
      <c r="E1042" s="119">
        <v>17.55</v>
      </c>
      <c r="F1042" s="119">
        <v>17.899999999999999</v>
      </c>
      <c r="G1042" s="119">
        <v>17.899999999999999</v>
      </c>
      <c r="H1042" s="119">
        <v>18.3</v>
      </c>
      <c r="I1042" s="119">
        <v>2064220</v>
      </c>
      <c r="J1042" s="119">
        <v>37148612.450000003</v>
      </c>
      <c r="K1042" s="121">
        <v>43125</v>
      </c>
      <c r="L1042" s="119">
        <v>2411</v>
      </c>
      <c r="M1042" s="119" t="s">
        <v>1736</v>
      </c>
    </row>
    <row r="1043" spans="1:13">
      <c r="A1043" s="119" t="s">
        <v>1737</v>
      </c>
      <c r="B1043" s="119" t="s">
        <v>397</v>
      </c>
      <c r="C1043" s="119">
        <v>453.9</v>
      </c>
      <c r="D1043" s="119">
        <v>459</v>
      </c>
      <c r="E1043" s="119">
        <v>449</v>
      </c>
      <c r="F1043" s="119">
        <v>451.4</v>
      </c>
      <c r="G1043" s="119">
        <v>450.8</v>
      </c>
      <c r="H1043" s="119">
        <v>450.95</v>
      </c>
      <c r="I1043" s="119">
        <v>25819</v>
      </c>
      <c r="J1043" s="119">
        <v>11714222.5</v>
      </c>
      <c r="K1043" s="121">
        <v>43125</v>
      </c>
      <c r="L1043" s="119">
        <v>1019</v>
      </c>
      <c r="M1043" s="119" t="s">
        <v>1738</v>
      </c>
    </row>
    <row r="1044" spans="1:13">
      <c r="A1044" s="119" t="s">
        <v>1739</v>
      </c>
      <c r="B1044" s="119" t="s">
        <v>397</v>
      </c>
      <c r="C1044" s="119">
        <v>980</v>
      </c>
      <c r="D1044" s="119">
        <v>999.9</v>
      </c>
      <c r="E1044" s="119">
        <v>975</v>
      </c>
      <c r="F1044" s="119">
        <v>981.65</v>
      </c>
      <c r="G1044" s="119">
        <v>983.3</v>
      </c>
      <c r="H1044" s="119">
        <v>987.6</v>
      </c>
      <c r="I1044" s="119">
        <v>2840</v>
      </c>
      <c r="J1044" s="119">
        <v>2791785.4</v>
      </c>
      <c r="K1044" s="121">
        <v>43125</v>
      </c>
      <c r="L1044" s="119">
        <v>294</v>
      </c>
      <c r="M1044" s="119" t="s">
        <v>1740</v>
      </c>
    </row>
    <row r="1045" spans="1:13">
      <c r="A1045" s="119" t="s">
        <v>1741</v>
      </c>
      <c r="B1045" s="119" t="s">
        <v>397</v>
      </c>
      <c r="C1045" s="119">
        <v>407.1</v>
      </c>
      <c r="D1045" s="119">
        <v>420.35</v>
      </c>
      <c r="E1045" s="119">
        <v>404.4</v>
      </c>
      <c r="F1045" s="119">
        <v>410.9</v>
      </c>
      <c r="G1045" s="119">
        <v>406</v>
      </c>
      <c r="H1045" s="119">
        <v>411.9</v>
      </c>
      <c r="I1045" s="119">
        <v>279348</v>
      </c>
      <c r="J1045" s="119">
        <v>115309001.55</v>
      </c>
      <c r="K1045" s="121">
        <v>43125</v>
      </c>
      <c r="L1045" s="119">
        <v>6062</v>
      </c>
      <c r="M1045" s="119" t="s">
        <v>1742</v>
      </c>
    </row>
    <row r="1046" spans="1:13">
      <c r="A1046" s="119" t="s">
        <v>1743</v>
      </c>
      <c r="B1046" s="119" t="s">
        <v>397</v>
      </c>
      <c r="C1046" s="119">
        <v>145.94999999999999</v>
      </c>
      <c r="D1046" s="119">
        <v>147.6</v>
      </c>
      <c r="E1046" s="119">
        <v>143</v>
      </c>
      <c r="F1046" s="119">
        <v>143.75</v>
      </c>
      <c r="G1046" s="119">
        <v>144.5</v>
      </c>
      <c r="H1046" s="119">
        <v>146.55000000000001</v>
      </c>
      <c r="I1046" s="119">
        <v>91343</v>
      </c>
      <c r="J1046" s="119">
        <v>13219218.4</v>
      </c>
      <c r="K1046" s="121">
        <v>43125</v>
      </c>
      <c r="L1046" s="119">
        <v>1097</v>
      </c>
      <c r="M1046" s="119" t="s">
        <v>1744</v>
      </c>
    </row>
    <row r="1047" spans="1:13">
      <c r="A1047" s="119" t="s">
        <v>1745</v>
      </c>
      <c r="B1047" s="119" t="s">
        <v>397</v>
      </c>
      <c r="C1047" s="119">
        <v>1060</v>
      </c>
      <c r="D1047" s="119">
        <v>1060</v>
      </c>
      <c r="E1047" s="119">
        <v>1021.35</v>
      </c>
      <c r="F1047" s="119">
        <v>1037.3499999999999</v>
      </c>
      <c r="G1047" s="119">
        <v>1036</v>
      </c>
      <c r="H1047" s="119">
        <v>1083.3499999999999</v>
      </c>
      <c r="I1047" s="119">
        <v>15790</v>
      </c>
      <c r="J1047" s="119">
        <v>16410498.449999999</v>
      </c>
      <c r="K1047" s="121">
        <v>43125</v>
      </c>
      <c r="L1047" s="119">
        <v>1170</v>
      </c>
      <c r="M1047" s="119" t="s">
        <v>1746</v>
      </c>
    </row>
    <row r="1048" spans="1:13">
      <c r="A1048" s="119" t="s">
        <v>137</v>
      </c>
      <c r="B1048" s="119" t="s">
        <v>397</v>
      </c>
      <c r="C1048" s="119">
        <v>94.1</v>
      </c>
      <c r="D1048" s="119">
        <v>96.35</v>
      </c>
      <c r="E1048" s="119">
        <v>93.3</v>
      </c>
      <c r="F1048" s="119">
        <v>93.95</v>
      </c>
      <c r="G1048" s="119">
        <v>94.1</v>
      </c>
      <c r="H1048" s="119">
        <v>94.15</v>
      </c>
      <c r="I1048" s="119">
        <v>19732610</v>
      </c>
      <c r="J1048" s="119">
        <v>1862338403.3499999</v>
      </c>
      <c r="K1048" s="121">
        <v>43125</v>
      </c>
      <c r="L1048" s="119">
        <v>27140</v>
      </c>
      <c r="M1048" s="119" t="s">
        <v>1747</v>
      </c>
    </row>
    <row r="1049" spans="1:13">
      <c r="A1049" s="119" t="s">
        <v>1748</v>
      </c>
      <c r="B1049" s="119" t="s">
        <v>397</v>
      </c>
      <c r="C1049" s="119">
        <v>23.5</v>
      </c>
      <c r="D1049" s="119">
        <v>23.9</v>
      </c>
      <c r="E1049" s="119">
        <v>23.45</v>
      </c>
      <c r="F1049" s="119">
        <v>23.55</v>
      </c>
      <c r="G1049" s="119">
        <v>23.65</v>
      </c>
      <c r="H1049" s="119">
        <v>23.65</v>
      </c>
      <c r="I1049" s="119">
        <v>31789</v>
      </c>
      <c r="J1049" s="119">
        <v>751326.2</v>
      </c>
      <c r="K1049" s="121">
        <v>43125</v>
      </c>
      <c r="L1049" s="119">
        <v>152</v>
      </c>
      <c r="M1049" s="119" t="s">
        <v>1749</v>
      </c>
    </row>
    <row r="1050" spans="1:13">
      <c r="A1050" s="119" t="s">
        <v>1750</v>
      </c>
      <c r="B1050" s="119" t="s">
        <v>397</v>
      </c>
      <c r="C1050" s="119">
        <v>249.9</v>
      </c>
      <c r="D1050" s="119">
        <v>249.9</v>
      </c>
      <c r="E1050" s="119">
        <v>231.25</v>
      </c>
      <c r="F1050" s="119">
        <v>233</v>
      </c>
      <c r="G1050" s="119">
        <v>233</v>
      </c>
      <c r="H1050" s="119">
        <v>247.95</v>
      </c>
      <c r="I1050" s="119">
        <v>104966</v>
      </c>
      <c r="J1050" s="119">
        <v>24731148.800000001</v>
      </c>
      <c r="K1050" s="121">
        <v>43125</v>
      </c>
      <c r="L1050" s="119">
        <v>2165</v>
      </c>
      <c r="M1050" s="119" t="s">
        <v>1751</v>
      </c>
    </row>
    <row r="1051" spans="1:13">
      <c r="A1051" s="119" t="s">
        <v>2614</v>
      </c>
      <c r="B1051" s="119" t="s">
        <v>397</v>
      </c>
      <c r="C1051" s="119">
        <v>308.3</v>
      </c>
      <c r="D1051" s="119">
        <v>316.95</v>
      </c>
      <c r="E1051" s="119">
        <v>305.45</v>
      </c>
      <c r="F1051" s="119">
        <v>310.2</v>
      </c>
      <c r="G1051" s="119">
        <v>311.89999999999998</v>
      </c>
      <c r="H1051" s="119">
        <v>311.55</v>
      </c>
      <c r="I1051" s="119">
        <v>22549</v>
      </c>
      <c r="J1051" s="119">
        <v>7003825.0499999998</v>
      </c>
      <c r="K1051" s="121">
        <v>43125</v>
      </c>
      <c r="L1051" s="119">
        <v>625</v>
      </c>
      <c r="M1051" s="119" t="s">
        <v>2615</v>
      </c>
    </row>
    <row r="1052" spans="1:13">
      <c r="A1052" s="119" t="s">
        <v>1752</v>
      </c>
      <c r="B1052" s="119" t="s">
        <v>397</v>
      </c>
      <c r="C1052" s="119">
        <v>218.15</v>
      </c>
      <c r="D1052" s="119">
        <v>226</v>
      </c>
      <c r="E1052" s="119">
        <v>218.05</v>
      </c>
      <c r="F1052" s="119">
        <v>219.95</v>
      </c>
      <c r="G1052" s="119">
        <v>222</v>
      </c>
      <c r="H1052" s="119">
        <v>219.4</v>
      </c>
      <c r="I1052" s="119">
        <v>33476</v>
      </c>
      <c r="J1052" s="119">
        <v>7388852.4500000002</v>
      </c>
      <c r="K1052" s="121">
        <v>43125</v>
      </c>
      <c r="L1052" s="119">
        <v>714</v>
      </c>
      <c r="M1052" s="119" t="s">
        <v>1753</v>
      </c>
    </row>
    <row r="1053" spans="1:13">
      <c r="A1053" s="119" t="s">
        <v>2932</v>
      </c>
      <c r="B1053" s="119" t="s">
        <v>397</v>
      </c>
      <c r="C1053" s="119">
        <v>13.05</v>
      </c>
      <c r="D1053" s="119">
        <v>13.15</v>
      </c>
      <c r="E1053" s="119">
        <v>12.3</v>
      </c>
      <c r="F1053" s="119">
        <v>12.95</v>
      </c>
      <c r="G1053" s="119">
        <v>13.1</v>
      </c>
      <c r="H1053" s="119">
        <v>12.7</v>
      </c>
      <c r="I1053" s="119">
        <v>124694</v>
      </c>
      <c r="J1053" s="119">
        <v>1593920.4</v>
      </c>
      <c r="K1053" s="121">
        <v>43125</v>
      </c>
      <c r="L1053" s="119">
        <v>349</v>
      </c>
      <c r="M1053" s="119" t="s">
        <v>2933</v>
      </c>
    </row>
    <row r="1054" spans="1:13">
      <c r="A1054" s="119" t="s">
        <v>2646</v>
      </c>
      <c r="B1054" s="119" t="s">
        <v>397</v>
      </c>
      <c r="C1054" s="119">
        <v>40.6</v>
      </c>
      <c r="D1054" s="119">
        <v>41.4</v>
      </c>
      <c r="E1054" s="119">
        <v>39.6</v>
      </c>
      <c r="F1054" s="119">
        <v>40</v>
      </c>
      <c r="G1054" s="119">
        <v>39.799999999999997</v>
      </c>
      <c r="H1054" s="119">
        <v>40.6</v>
      </c>
      <c r="I1054" s="119">
        <v>155364</v>
      </c>
      <c r="J1054" s="119">
        <v>6301503.5999999996</v>
      </c>
      <c r="K1054" s="121">
        <v>43125</v>
      </c>
      <c r="L1054" s="119">
        <v>779</v>
      </c>
      <c r="M1054" s="119" t="s">
        <v>2647</v>
      </c>
    </row>
    <row r="1055" spans="1:13">
      <c r="A1055" s="119" t="s">
        <v>1754</v>
      </c>
      <c r="B1055" s="119" t="s">
        <v>397</v>
      </c>
      <c r="C1055" s="119">
        <v>1243.5999999999999</v>
      </c>
      <c r="D1055" s="119">
        <v>1276</v>
      </c>
      <c r="E1055" s="119">
        <v>1234</v>
      </c>
      <c r="F1055" s="119">
        <v>1261.9000000000001</v>
      </c>
      <c r="G1055" s="119">
        <v>1257.4000000000001</v>
      </c>
      <c r="H1055" s="119">
        <v>1243.5999999999999</v>
      </c>
      <c r="I1055" s="119">
        <v>1683</v>
      </c>
      <c r="J1055" s="119">
        <v>2128592.25</v>
      </c>
      <c r="K1055" s="121">
        <v>43125</v>
      </c>
      <c r="L1055" s="119">
        <v>240</v>
      </c>
      <c r="M1055" s="119" t="s">
        <v>1755</v>
      </c>
    </row>
    <row r="1056" spans="1:13">
      <c r="A1056" s="119" t="s">
        <v>1756</v>
      </c>
      <c r="B1056" s="119" t="s">
        <v>397</v>
      </c>
      <c r="C1056" s="119">
        <v>179.15</v>
      </c>
      <c r="D1056" s="119">
        <v>180</v>
      </c>
      <c r="E1056" s="119">
        <v>176.05</v>
      </c>
      <c r="F1056" s="119">
        <v>177.25</v>
      </c>
      <c r="G1056" s="119">
        <v>177.6</v>
      </c>
      <c r="H1056" s="119">
        <v>178.4</v>
      </c>
      <c r="I1056" s="119">
        <v>27833</v>
      </c>
      <c r="J1056" s="119">
        <v>4938762.2</v>
      </c>
      <c r="K1056" s="121">
        <v>43125</v>
      </c>
      <c r="L1056" s="119">
        <v>190</v>
      </c>
      <c r="M1056" s="119" t="s">
        <v>1757</v>
      </c>
    </row>
    <row r="1057" spans="1:13">
      <c r="A1057" s="119" t="s">
        <v>1758</v>
      </c>
      <c r="B1057" s="119" t="s">
        <v>397</v>
      </c>
      <c r="C1057" s="119">
        <v>129</v>
      </c>
      <c r="D1057" s="119">
        <v>133</v>
      </c>
      <c r="E1057" s="119">
        <v>128.5</v>
      </c>
      <c r="F1057" s="119">
        <v>130.1</v>
      </c>
      <c r="G1057" s="119">
        <v>130.9</v>
      </c>
      <c r="H1057" s="119">
        <v>128.65</v>
      </c>
      <c r="I1057" s="119">
        <v>561724</v>
      </c>
      <c r="J1057" s="119">
        <v>73153609.549999997</v>
      </c>
      <c r="K1057" s="121">
        <v>43125</v>
      </c>
      <c r="L1057" s="119">
        <v>2485</v>
      </c>
      <c r="M1057" s="119" t="s">
        <v>1759</v>
      </c>
    </row>
    <row r="1058" spans="1:13">
      <c r="A1058" s="119" t="s">
        <v>1760</v>
      </c>
      <c r="B1058" s="119" t="s">
        <v>397</v>
      </c>
      <c r="C1058" s="119">
        <v>40</v>
      </c>
      <c r="D1058" s="119">
        <v>43.3</v>
      </c>
      <c r="E1058" s="119">
        <v>40</v>
      </c>
      <c r="F1058" s="119">
        <v>41.3</v>
      </c>
      <c r="G1058" s="119">
        <v>41</v>
      </c>
      <c r="H1058" s="119">
        <v>40.75</v>
      </c>
      <c r="I1058" s="119">
        <v>69174</v>
      </c>
      <c r="J1058" s="119">
        <v>2911889.35</v>
      </c>
      <c r="K1058" s="121">
        <v>43125</v>
      </c>
      <c r="L1058" s="119">
        <v>550</v>
      </c>
      <c r="M1058" s="119" t="s">
        <v>1761</v>
      </c>
    </row>
    <row r="1059" spans="1:13">
      <c r="A1059" s="119" t="s">
        <v>1762</v>
      </c>
      <c r="B1059" s="119" t="s">
        <v>397</v>
      </c>
      <c r="C1059" s="119">
        <v>174.1</v>
      </c>
      <c r="D1059" s="119">
        <v>177.95</v>
      </c>
      <c r="E1059" s="119">
        <v>168</v>
      </c>
      <c r="F1059" s="119">
        <v>169.3</v>
      </c>
      <c r="G1059" s="119">
        <v>168.7</v>
      </c>
      <c r="H1059" s="119">
        <v>174.65</v>
      </c>
      <c r="I1059" s="119">
        <v>57028</v>
      </c>
      <c r="J1059" s="119">
        <v>9750601</v>
      </c>
      <c r="K1059" s="121">
        <v>43125</v>
      </c>
      <c r="L1059" s="119">
        <v>2435</v>
      </c>
      <c r="M1059" s="119" t="s">
        <v>1763</v>
      </c>
    </row>
    <row r="1060" spans="1:13">
      <c r="A1060" s="119" t="s">
        <v>211</v>
      </c>
      <c r="B1060" s="119" t="s">
        <v>397</v>
      </c>
      <c r="C1060" s="119">
        <v>4725.2</v>
      </c>
      <c r="D1060" s="119">
        <v>4943</v>
      </c>
      <c r="E1060" s="119">
        <v>4723</v>
      </c>
      <c r="F1060" s="119">
        <v>4903.55</v>
      </c>
      <c r="G1060" s="119">
        <v>4845</v>
      </c>
      <c r="H1060" s="119">
        <v>4767.55</v>
      </c>
      <c r="I1060" s="119">
        <v>10034</v>
      </c>
      <c r="J1060" s="119">
        <v>48761429.799999997</v>
      </c>
      <c r="K1060" s="121">
        <v>43125</v>
      </c>
      <c r="L1060" s="119">
        <v>1712</v>
      </c>
      <c r="M1060" s="119" t="s">
        <v>1764</v>
      </c>
    </row>
    <row r="1061" spans="1:13">
      <c r="A1061" s="119" t="s">
        <v>1765</v>
      </c>
      <c r="B1061" s="119" t="s">
        <v>397</v>
      </c>
      <c r="C1061" s="119">
        <v>594.6</v>
      </c>
      <c r="D1061" s="119">
        <v>595</v>
      </c>
      <c r="E1061" s="119">
        <v>580</v>
      </c>
      <c r="F1061" s="119">
        <v>582</v>
      </c>
      <c r="G1061" s="119">
        <v>580</v>
      </c>
      <c r="H1061" s="119">
        <v>591.65</v>
      </c>
      <c r="I1061" s="119">
        <v>56264</v>
      </c>
      <c r="J1061" s="119">
        <v>32923519.449999999</v>
      </c>
      <c r="K1061" s="121">
        <v>43125</v>
      </c>
      <c r="L1061" s="119">
        <v>1827</v>
      </c>
      <c r="M1061" s="119" t="s">
        <v>1766</v>
      </c>
    </row>
    <row r="1062" spans="1:13">
      <c r="A1062" s="119" t="s">
        <v>1767</v>
      </c>
      <c r="B1062" s="119" t="s">
        <v>397</v>
      </c>
      <c r="C1062" s="119">
        <v>770</v>
      </c>
      <c r="D1062" s="119">
        <v>783</v>
      </c>
      <c r="E1062" s="119">
        <v>752</v>
      </c>
      <c r="F1062" s="119">
        <v>758.2</v>
      </c>
      <c r="G1062" s="119">
        <v>760</v>
      </c>
      <c r="H1062" s="119">
        <v>766.6</v>
      </c>
      <c r="I1062" s="119">
        <v>187603</v>
      </c>
      <c r="J1062" s="119">
        <v>143923055.44999999</v>
      </c>
      <c r="K1062" s="121">
        <v>43125</v>
      </c>
      <c r="L1062" s="119">
        <v>6365</v>
      </c>
      <c r="M1062" s="119" t="s">
        <v>1768</v>
      </c>
    </row>
    <row r="1063" spans="1:13">
      <c r="A1063" s="119" t="s">
        <v>1769</v>
      </c>
      <c r="B1063" s="119" t="s">
        <v>397</v>
      </c>
      <c r="C1063" s="119">
        <v>64.05</v>
      </c>
      <c r="D1063" s="119">
        <v>66.5</v>
      </c>
      <c r="E1063" s="119">
        <v>62.95</v>
      </c>
      <c r="F1063" s="119">
        <v>63.25</v>
      </c>
      <c r="G1063" s="119">
        <v>63.6</v>
      </c>
      <c r="H1063" s="119">
        <v>64.45</v>
      </c>
      <c r="I1063" s="119">
        <v>107437</v>
      </c>
      <c r="J1063" s="119">
        <v>6932393.5499999998</v>
      </c>
      <c r="K1063" s="121">
        <v>43125</v>
      </c>
      <c r="L1063" s="119">
        <v>963</v>
      </c>
      <c r="M1063" s="119" t="s">
        <v>1770</v>
      </c>
    </row>
    <row r="1064" spans="1:13">
      <c r="A1064" s="119" t="s">
        <v>1771</v>
      </c>
      <c r="B1064" s="119" t="s">
        <v>397</v>
      </c>
      <c r="C1064" s="119">
        <v>777</v>
      </c>
      <c r="D1064" s="119">
        <v>787.45</v>
      </c>
      <c r="E1064" s="119">
        <v>752</v>
      </c>
      <c r="F1064" s="119">
        <v>766</v>
      </c>
      <c r="G1064" s="119">
        <v>761</v>
      </c>
      <c r="H1064" s="119">
        <v>782.55</v>
      </c>
      <c r="I1064" s="119">
        <v>42695</v>
      </c>
      <c r="J1064" s="119">
        <v>33213663.149999999</v>
      </c>
      <c r="K1064" s="121">
        <v>43125</v>
      </c>
      <c r="L1064" s="119">
        <v>1581</v>
      </c>
      <c r="M1064" s="119" t="s">
        <v>1772</v>
      </c>
    </row>
    <row r="1065" spans="1:13">
      <c r="A1065" s="119" t="s">
        <v>1773</v>
      </c>
      <c r="B1065" s="119" t="s">
        <v>397</v>
      </c>
      <c r="C1065" s="119">
        <v>30.6</v>
      </c>
      <c r="D1065" s="119">
        <v>30.6</v>
      </c>
      <c r="E1065" s="119">
        <v>28.5</v>
      </c>
      <c r="F1065" s="119">
        <v>28.85</v>
      </c>
      <c r="G1065" s="119">
        <v>28.75</v>
      </c>
      <c r="H1065" s="119">
        <v>29.8</v>
      </c>
      <c r="I1065" s="119">
        <v>61973</v>
      </c>
      <c r="J1065" s="119">
        <v>1820031.9</v>
      </c>
      <c r="K1065" s="121">
        <v>43125</v>
      </c>
      <c r="L1065" s="119">
        <v>392</v>
      </c>
      <c r="M1065" s="119" t="s">
        <v>1774</v>
      </c>
    </row>
    <row r="1066" spans="1:13">
      <c r="A1066" s="119" t="s">
        <v>1775</v>
      </c>
      <c r="B1066" s="119" t="s">
        <v>397</v>
      </c>
      <c r="C1066" s="119">
        <v>500</v>
      </c>
      <c r="D1066" s="119">
        <v>502.95</v>
      </c>
      <c r="E1066" s="119">
        <v>470.4</v>
      </c>
      <c r="F1066" s="119">
        <v>480.95</v>
      </c>
      <c r="G1066" s="119">
        <v>483</v>
      </c>
      <c r="H1066" s="119">
        <v>500.3</v>
      </c>
      <c r="I1066" s="119">
        <v>67327</v>
      </c>
      <c r="J1066" s="119">
        <v>32717612.550000001</v>
      </c>
      <c r="K1066" s="121">
        <v>43125</v>
      </c>
      <c r="L1066" s="119">
        <v>4931</v>
      </c>
      <c r="M1066" s="119" t="s">
        <v>1776</v>
      </c>
    </row>
    <row r="1067" spans="1:13">
      <c r="A1067" s="119" t="s">
        <v>2770</v>
      </c>
      <c r="B1067" s="119" t="s">
        <v>397</v>
      </c>
      <c r="C1067" s="119">
        <v>702.5</v>
      </c>
      <c r="D1067" s="119">
        <v>707</v>
      </c>
      <c r="E1067" s="119">
        <v>661.15</v>
      </c>
      <c r="F1067" s="119">
        <v>682.05</v>
      </c>
      <c r="G1067" s="119">
        <v>683</v>
      </c>
      <c r="H1067" s="119">
        <v>702.6</v>
      </c>
      <c r="I1067" s="119">
        <v>424803</v>
      </c>
      <c r="J1067" s="119">
        <v>290138285.10000002</v>
      </c>
      <c r="K1067" s="121">
        <v>43125</v>
      </c>
      <c r="L1067" s="119">
        <v>19868</v>
      </c>
      <c r="M1067" s="119" t="s">
        <v>2771</v>
      </c>
    </row>
    <row r="1068" spans="1:13">
      <c r="A1068" s="119" t="s">
        <v>138</v>
      </c>
      <c r="B1068" s="119" t="s">
        <v>397</v>
      </c>
      <c r="C1068" s="119">
        <v>332.75</v>
      </c>
      <c r="D1068" s="119">
        <v>332.75</v>
      </c>
      <c r="E1068" s="119">
        <v>311.85000000000002</v>
      </c>
      <c r="F1068" s="119">
        <v>313.14999999999998</v>
      </c>
      <c r="G1068" s="119">
        <v>311.89999999999998</v>
      </c>
      <c r="H1068" s="119">
        <v>329.9</v>
      </c>
      <c r="I1068" s="119">
        <v>42466150</v>
      </c>
      <c r="J1068" s="119">
        <v>13493553239.450001</v>
      </c>
      <c r="K1068" s="121">
        <v>43125</v>
      </c>
      <c r="L1068" s="119">
        <v>247996</v>
      </c>
      <c r="M1068" s="119" t="s">
        <v>1777</v>
      </c>
    </row>
    <row r="1069" spans="1:13">
      <c r="A1069" s="119" t="s">
        <v>2788</v>
      </c>
      <c r="B1069" s="119" t="s">
        <v>397</v>
      </c>
      <c r="C1069" s="119">
        <v>8.5</v>
      </c>
      <c r="D1069" s="119">
        <v>8.9499999999999993</v>
      </c>
      <c r="E1069" s="119">
        <v>8.35</v>
      </c>
      <c r="F1069" s="119">
        <v>8.9499999999999993</v>
      </c>
      <c r="G1069" s="119">
        <v>8.9499999999999993</v>
      </c>
      <c r="H1069" s="119">
        <v>8.5500000000000007</v>
      </c>
      <c r="I1069" s="119">
        <v>38289</v>
      </c>
      <c r="J1069" s="119">
        <v>335146.05</v>
      </c>
      <c r="K1069" s="121">
        <v>43125</v>
      </c>
      <c r="L1069" s="119">
        <v>81</v>
      </c>
      <c r="M1069" s="119" t="s">
        <v>2789</v>
      </c>
    </row>
    <row r="1070" spans="1:13">
      <c r="A1070" s="119" t="s">
        <v>2606</v>
      </c>
      <c r="B1070" s="119" t="s">
        <v>397</v>
      </c>
      <c r="C1070" s="119">
        <v>5841.1</v>
      </c>
      <c r="D1070" s="119">
        <v>5932</v>
      </c>
      <c r="E1070" s="119">
        <v>5665.5</v>
      </c>
      <c r="F1070" s="119">
        <v>5724.4</v>
      </c>
      <c r="G1070" s="119">
        <v>5700</v>
      </c>
      <c r="H1070" s="119">
        <v>5769.4</v>
      </c>
      <c r="I1070" s="119">
        <v>1050</v>
      </c>
      <c r="J1070" s="119">
        <v>6028018.75</v>
      </c>
      <c r="K1070" s="121">
        <v>43125</v>
      </c>
      <c r="L1070" s="119">
        <v>414</v>
      </c>
      <c r="M1070" s="119" t="s">
        <v>831</v>
      </c>
    </row>
    <row r="1071" spans="1:13">
      <c r="A1071" s="119" t="s">
        <v>2496</v>
      </c>
      <c r="B1071" s="119" t="s">
        <v>397</v>
      </c>
      <c r="C1071" s="119">
        <v>491.05</v>
      </c>
      <c r="D1071" s="119">
        <v>495.15</v>
      </c>
      <c r="E1071" s="119">
        <v>486.25</v>
      </c>
      <c r="F1071" s="119">
        <v>489.25</v>
      </c>
      <c r="G1071" s="119">
        <v>487.35</v>
      </c>
      <c r="H1071" s="119">
        <v>491.05</v>
      </c>
      <c r="I1071" s="119">
        <v>25648</v>
      </c>
      <c r="J1071" s="119">
        <v>12573021.5</v>
      </c>
      <c r="K1071" s="121">
        <v>43125</v>
      </c>
      <c r="L1071" s="119">
        <v>482</v>
      </c>
      <c r="M1071" s="119" t="s">
        <v>2498</v>
      </c>
    </row>
    <row r="1072" spans="1:13">
      <c r="A1072" s="119" t="s">
        <v>1778</v>
      </c>
      <c r="B1072" s="119" t="s">
        <v>397</v>
      </c>
      <c r="C1072" s="119">
        <v>121.15</v>
      </c>
      <c r="D1072" s="119">
        <v>123.3</v>
      </c>
      <c r="E1072" s="119">
        <v>120.3</v>
      </c>
      <c r="F1072" s="119">
        <v>120.55</v>
      </c>
      <c r="G1072" s="119">
        <v>120.3</v>
      </c>
      <c r="H1072" s="119">
        <v>120.45</v>
      </c>
      <c r="I1072" s="119">
        <v>58189</v>
      </c>
      <c r="J1072" s="119">
        <v>7056383.4000000004</v>
      </c>
      <c r="K1072" s="121">
        <v>43125</v>
      </c>
      <c r="L1072" s="119">
        <v>796</v>
      </c>
      <c r="M1072" s="119" t="s">
        <v>1779</v>
      </c>
    </row>
    <row r="1073" spans="1:13">
      <c r="A1073" s="119" t="s">
        <v>1780</v>
      </c>
      <c r="B1073" s="119" t="s">
        <v>397</v>
      </c>
      <c r="C1073" s="119">
        <v>83.8</v>
      </c>
      <c r="D1073" s="119">
        <v>84.7</v>
      </c>
      <c r="E1073" s="119">
        <v>81.900000000000006</v>
      </c>
      <c r="F1073" s="119">
        <v>82.4</v>
      </c>
      <c r="G1073" s="119">
        <v>81.95</v>
      </c>
      <c r="H1073" s="119">
        <v>83.1</v>
      </c>
      <c r="I1073" s="119">
        <v>996901</v>
      </c>
      <c r="J1073" s="119">
        <v>82740124.200000003</v>
      </c>
      <c r="K1073" s="121">
        <v>43125</v>
      </c>
      <c r="L1073" s="119">
        <v>5215</v>
      </c>
      <c r="M1073" s="119" t="s">
        <v>1781</v>
      </c>
    </row>
    <row r="1074" spans="1:13">
      <c r="A1074" s="119" t="s">
        <v>1782</v>
      </c>
      <c r="B1074" s="119" t="s">
        <v>397</v>
      </c>
      <c r="C1074" s="119">
        <v>274.5</v>
      </c>
      <c r="D1074" s="119">
        <v>274.60000000000002</v>
      </c>
      <c r="E1074" s="119">
        <v>259.14999999999998</v>
      </c>
      <c r="F1074" s="119">
        <v>261.05</v>
      </c>
      <c r="G1074" s="119">
        <v>263</v>
      </c>
      <c r="H1074" s="119">
        <v>272.64999999999998</v>
      </c>
      <c r="I1074" s="119">
        <v>333651</v>
      </c>
      <c r="J1074" s="119">
        <v>88711641.349999994</v>
      </c>
      <c r="K1074" s="121">
        <v>43125</v>
      </c>
      <c r="L1074" s="119">
        <v>6297</v>
      </c>
      <c r="M1074" s="119" t="s">
        <v>1783</v>
      </c>
    </row>
    <row r="1075" spans="1:13">
      <c r="A1075" s="119" t="s">
        <v>1784</v>
      </c>
      <c r="B1075" s="119" t="s">
        <v>397</v>
      </c>
      <c r="C1075" s="119">
        <v>3.25</v>
      </c>
      <c r="D1075" s="119">
        <v>3.3</v>
      </c>
      <c r="E1075" s="119">
        <v>3.2</v>
      </c>
      <c r="F1075" s="119">
        <v>3.25</v>
      </c>
      <c r="G1075" s="119">
        <v>3.25</v>
      </c>
      <c r="H1075" s="119">
        <v>3.25</v>
      </c>
      <c r="I1075" s="119">
        <v>226372</v>
      </c>
      <c r="J1075" s="119">
        <v>733281.6</v>
      </c>
      <c r="K1075" s="121">
        <v>43125</v>
      </c>
      <c r="L1075" s="119">
        <v>163</v>
      </c>
      <c r="M1075" s="119" t="s">
        <v>1785</v>
      </c>
    </row>
    <row r="1076" spans="1:13">
      <c r="A1076" s="119" t="s">
        <v>3116</v>
      </c>
      <c r="B1076" s="119" t="s">
        <v>397</v>
      </c>
      <c r="C1076" s="119">
        <v>376.68</v>
      </c>
      <c r="D1076" s="119">
        <v>376.68</v>
      </c>
      <c r="E1076" s="119">
        <v>373.38</v>
      </c>
      <c r="F1076" s="119">
        <v>375.18</v>
      </c>
      <c r="G1076" s="119">
        <v>375.18</v>
      </c>
      <c r="H1076" s="119">
        <v>376.85</v>
      </c>
      <c r="I1076" s="119">
        <v>77</v>
      </c>
      <c r="J1076" s="119">
        <v>28875.759999999998</v>
      </c>
      <c r="K1076" s="121">
        <v>43125</v>
      </c>
      <c r="L1076" s="119">
        <v>7</v>
      </c>
      <c r="M1076" s="119" t="s">
        <v>3117</v>
      </c>
    </row>
    <row r="1077" spans="1:13">
      <c r="A1077" s="119" t="s">
        <v>1786</v>
      </c>
      <c r="B1077" s="119" t="s">
        <v>397</v>
      </c>
      <c r="C1077" s="119">
        <v>89</v>
      </c>
      <c r="D1077" s="119">
        <v>90.45</v>
      </c>
      <c r="E1077" s="119">
        <v>86.55</v>
      </c>
      <c r="F1077" s="119">
        <v>87.05</v>
      </c>
      <c r="G1077" s="119">
        <v>87.3</v>
      </c>
      <c r="H1077" s="119">
        <v>88.05</v>
      </c>
      <c r="I1077" s="119">
        <v>195145</v>
      </c>
      <c r="J1077" s="119">
        <v>17236924.550000001</v>
      </c>
      <c r="K1077" s="121">
        <v>43125</v>
      </c>
      <c r="L1077" s="119">
        <v>3118</v>
      </c>
      <c r="M1077" s="119" t="s">
        <v>1787</v>
      </c>
    </row>
    <row r="1078" spans="1:13">
      <c r="A1078" s="119" t="s">
        <v>1788</v>
      </c>
      <c r="B1078" s="119" t="s">
        <v>397</v>
      </c>
      <c r="C1078" s="119">
        <v>1110</v>
      </c>
      <c r="D1078" s="119">
        <v>1120</v>
      </c>
      <c r="E1078" s="119">
        <v>1091</v>
      </c>
      <c r="F1078" s="119">
        <v>1099.45</v>
      </c>
      <c r="G1078" s="119">
        <v>1093</v>
      </c>
      <c r="H1078" s="119">
        <v>1090.5999999999999</v>
      </c>
      <c r="I1078" s="119">
        <v>8281</v>
      </c>
      <c r="J1078" s="119">
        <v>9153108.3499999996</v>
      </c>
      <c r="K1078" s="121">
        <v>43125</v>
      </c>
      <c r="L1078" s="119">
        <v>576</v>
      </c>
      <c r="M1078" s="119" t="s">
        <v>1789</v>
      </c>
    </row>
    <row r="1079" spans="1:13">
      <c r="A1079" s="119" t="s">
        <v>2203</v>
      </c>
      <c r="B1079" s="119" t="s">
        <v>397</v>
      </c>
      <c r="C1079" s="119">
        <v>64</v>
      </c>
      <c r="D1079" s="119">
        <v>67.2</v>
      </c>
      <c r="E1079" s="119">
        <v>64</v>
      </c>
      <c r="F1079" s="119">
        <v>65.3</v>
      </c>
      <c r="G1079" s="119">
        <v>65.099999999999994</v>
      </c>
      <c r="H1079" s="119">
        <v>64.099999999999994</v>
      </c>
      <c r="I1079" s="119">
        <v>755633</v>
      </c>
      <c r="J1079" s="119">
        <v>49721223.5</v>
      </c>
      <c r="K1079" s="121">
        <v>43125</v>
      </c>
      <c r="L1079" s="119">
        <v>3476</v>
      </c>
      <c r="M1079" s="119" t="s">
        <v>2204</v>
      </c>
    </row>
    <row r="1080" spans="1:13">
      <c r="A1080" s="119" t="s">
        <v>2817</v>
      </c>
      <c r="B1080" s="119" t="s">
        <v>397</v>
      </c>
      <c r="C1080" s="119">
        <v>2765.05</v>
      </c>
      <c r="D1080" s="119">
        <v>2788.4</v>
      </c>
      <c r="E1080" s="119">
        <v>2761</v>
      </c>
      <c r="F1080" s="119">
        <v>2775.95</v>
      </c>
      <c r="G1080" s="119">
        <v>2775</v>
      </c>
      <c r="H1080" s="119">
        <v>2754.9</v>
      </c>
      <c r="I1080" s="119">
        <v>6900</v>
      </c>
      <c r="J1080" s="119">
        <v>19189395.149999999</v>
      </c>
      <c r="K1080" s="121">
        <v>43125</v>
      </c>
      <c r="L1080" s="119">
        <v>542</v>
      </c>
      <c r="M1080" s="119" t="s">
        <v>2818</v>
      </c>
    </row>
    <row r="1081" spans="1:13">
      <c r="A1081" s="119" t="s">
        <v>1790</v>
      </c>
      <c r="B1081" s="119" t="s">
        <v>397</v>
      </c>
      <c r="C1081" s="119">
        <v>112.56</v>
      </c>
      <c r="D1081" s="119">
        <v>112.72</v>
      </c>
      <c r="E1081" s="119">
        <v>111.7</v>
      </c>
      <c r="F1081" s="119">
        <v>112.26</v>
      </c>
      <c r="G1081" s="119">
        <v>112.26</v>
      </c>
      <c r="H1081" s="119">
        <v>112.66</v>
      </c>
      <c r="I1081" s="119">
        <v>22929</v>
      </c>
      <c r="J1081" s="119">
        <v>2569251.81</v>
      </c>
      <c r="K1081" s="121">
        <v>43125</v>
      </c>
      <c r="L1081" s="119">
        <v>62</v>
      </c>
      <c r="M1081" s="119" t="s">
        <v>1791</v>
      </c>
    </row>
    <row r="1082" spans="1:13">
      <c r="A1082" s="119" t="s">
        <v>1792</v>
      </c>
      <c r="B1082" s="119" t="s">
        <v>397</v>
      </c>
      <c r="C1082" s="119">
        <v>275.2</v>
      </c>
      <c r="D1082" s="119">
        <v>276.17</v>
      </c>
      <c r="E1082" s="119">
        <v>273.76</v>
      </c>
      <c r="F1082" s="119">
        <v>274.45</v>
      </c>
      <c r="G1082" s="119">
        <v>274.45</v>
      </c>
      <c r="H1082" s="119">
        <v>275.22000000000003</v>
      </c>
      <c r="I1082" s="119">
        <v>844</v>
      </c>
      <c r="J1082" s="119">
        <v>232106.25</v>
      </c>
      <c r="K1082" s="121">
        <v>43125</v>
      </c>
      <c r="L1082" s="119">
        <v>33</v>
      </c>
      <c r="M1082" s="119" t="s">
        <v>1793</v>
      </c>
    </row>
    <row r="1083" spans="1:13">
      <c r="A1083" s="119" t="s">
        <v>2247</v>
      </c>
      <c r="B1083" s="119" t="s">
        <v>397</v>
      </c>
      <c r="C1083" s="119">
        <v>318</v>
      </c>
      <c r="D1083" s="119">
        <v>318.73</v>
      </c>
      <c r="E1083" s="119">
        <v>311.89999999999998</v>
      </c>
      <c r="F1083" s="119">
        <v>314.20999999999998</v>
      </c>
      <c r="G1083" s="119">
        <v>311.89999999999998</v>
      </c>
      <c r="H1083" s="119">
        <v>317</v>
      </c>
      <c r="I1083" s="119">
        <v>2996</v>
      </c>
      <c r="J1083" s="119">
        <v>947028.52</v>
      </c>
      <c r="K1083" s="121">
        <v>43125</v>
      </c>
      <c r="L1083" s="119">
        <v>64</v>
      </c>
      <c r="M1083" s="119" t="s">
        <v>2248</v>
      </c>
    </row>
    <row r="1084" spans="1:13">
      <c r="A1084" s="119" t="s">
        <v>2373</v>
      </c>
      <c r="B1084" s="119" t="s">
        <v>397</v>
      </c>
      <c r="C1084" s="119">
        <v>1586</v>
      </c>
      <c r="D1084" s="119">
        <v>1614.4</v>
      </c>
      <c r="E1084" s="119">
        <v>1565</v>
      </c>
      <c r="F1084" s="119">
        <v>1602.25</v>
      </c>
      <c r="G1084" s="119">
        <v>1608</v>
      </c>
      <c r="H1084" s="119">
        <v>1588.55</v>
      </c>
      <c r="I1084" s="119">
        <v>1129</v>
      </c>
      <c r="J1084" s="119">
        <v>1801878.55</v>
      </c>
      <c r="K1084" s="121">
        <v>43125</v>
      </c>
      <c r="L1084" s="119">
        <v>322</v>
      </c>
      <c r="M1084" s="119" t="s">
        <v>2374</v>
      </c>
    </row>
    <row r="1085" spans="1:13">
      <c r="A1085" s="119" t="s">
        <v>1794</v>
      </c>
      <c r="B1085" s="119" t="s">
        <v>397</v>
      </c>
      <c r="C1085" s="119">
        <v>18.850000000000001</v>
      </c>
      <c r="D1085" s="119">
        <v>19</v>
      </c>
      <c r="E1085" s="119">
        <v>18.7</v>
      </c>
      <c r="F1085" s="119">
        <v>18.75</v>
      </c>
      <c r="G1085" s="119">
        <v>18.95</v>
      </c>
      <c r="H1085" s="119">
        <v>19.149999999999999</v>
      </c>
      <c r="I1085" s="119">
        <v>55871</v>
      </c>
      <c r="J1085" s="119">
        <v>1054258.1000000001</v>
      </c>
      <c r="K1085" s="121">
        <v>43125</v>
      </c>
      <c r="L1085" s="119">
        <v>74</v>
      </c>
      <c r="M1085" s="119" t="s">
        <v>1795</v>
      </c>
    </row>
    <row r="1086" spans="1:13">
      <c r="A1086" s="119" t="s">
        <v>2544</v>
      </c>
      <c r="B1086" s="119" t="s">
        <v>397</v>
      </c>
      <c r="C1086" s="119">
        <v>21.85</v>
      </c>
      <c r="D1086" s="119">
        <v>23.25</v>
      </c>
      <c r="E1086" s="119">
        <v>21.85</v>
      </c>
      <c r="F1086" s="119">
        <v>21.85</v>
      </c>
      <c r="G1086" s="119">
        <v>21.85</v>
      </c>
      <c r="H1086" s="119">
        <v>23</v>
      </c>
      <c r="I1086" s="119">
        <v>96846</v>
      </c>
      <c r="J1086" s="119">
        <v>2123492.15</v>
      </c>
      <c r="K1086" s="121">
        <v>43125</v>
      </c>
      <c r="L1086" s="119">
        <v>283</v>
      </c>
      <c r="M1086" s="119" t="s">
        <v>2545</v>
      </c>
    </row>
    <row r="1087" spans="1:13">
      <c r="A1087" s="119" t="s">
        <v>1796</v>
      </c>
      <c r="B1087" s="119" t="s">
        <v>397</v>
      </c>
      <c r="C1087" s="119">
        <v>504.45</v>
      </c>
      <c r="D1087" s="119">
        <v>545</v>
      </c>
      <c r="E1087" s="119">
        <v>504.45</v>
      </c>
      <c r="F1087" s="119">
        <v>532.75</v>
      </c>
      <c r="G1087" s="119">
        <v>531.20000000000005</v>
      </c>
      <c r="H1087" s="119">
        <v>504.3</v>
      </c>
      <c r="I1087" s="119">
        <v>805426</v>
      </c>
      <c r="J1087" s="119">
        <v>428877175.94999999</v>
      </c>
      <c r="K1087" s="121">
        <v>43125</v>
      </c>
      <c r="L1087" s="119">
        <v>20333</v>
      </c>
      <c r="M1087" s="119" t="s">
        <v>1797</v>
      </c>
    </row>
    <row r="1088" spans="1:13">
      <c r="A1088" s="119" t="s">
        <v>2974</v>
      </c>
      <c r="B1088" s="119" t="s">
        <v>397</v>
      </c>
      <c r="C1088" s="119">
        <v>240</v>
      </c>
      <c r="D1088" s="119">
        <v>244.9</v>
      </c>
      <c r="E1088" s="119">
        <v>237.05</v>
      </c>
      <c r="F1088" s="119">
        <v>239.15</v>
      </c>
      <c r="G1088" s="119">
        <v>238</v>
      </c>
      <c r="H1088" s="119">
        <v>238.9</v>
      </c>
      <c r="I1088" s="119">
        <v>171215</v>
      </c>
      <c r="J1088" s="119">
        <v>41141099.299999997</v>
      </c>
      <c r="K1088" s="121">
        <v>43125</v>
      </c>
      <c r="L1088" s="119">
        <v>2412</v>
      </c>
      <c r="M1088" s="119" t="s">
        <v>2975</v>
      </c>
    </row>
    <row r="1089" spans="1:13">
      <c r="A1089" s="119" t="s">
        <v>2704</v>
      </c>
      <c r="B1089" s="119" t="s">
        <v>397</v>
      </c>
      <c r="C1089" s="119">
        <v>197.15</v>
      </c>
      <c r="D1089" s="119">
        <v>200.05</v>
      </c>
      <c r="E1089" s="119">
        <v>195.15</v>
      </c>
      <c r="F1089" s="119">
        <v>196.6</v>
      </c>
      <c r="G1089" s="119">
        <v>197.4</v>
      </c>
      <c r="H1089" s="119">
        <v>197.05</v>
      </c>
      <c r="I1089" s="119">
        <v>18007</v>
      </c>
      <c r="J1089" s="119">
        <v>3555336.35</v>
      </c>
      <c r="K1089" s="121">
        <v>43125</v>
      </c>
      <c r="L1089" s="119">
        <v>505</v>
      </c>
      <c r="M1089" s="119" t="s">
        <v>2705</v>
      </c>
    </row>
    <row r="1090" spans="1:13">
      <c r="A1090" s="119" t="s">
        <v>2479</v>
      </c>
      <c r="B1090" s="119" t="s">
        <v>397</v>
      </c>
      <c r="C1090" s="119">
        <v>1723</v>
      </c>
      <c r="D1090" s="119">
        <v>1755.95</v>
      </c>
      <c r="E1090" s="119">
        <v>1666.8</v>
      </c>
      <c r="F1090" s="119">
        <v>1687</v>
      </c>
      <c r="G1090" s="119">
        <v>1674</v>
      </c>
      <c r="H1090" s="119">
        <v>1710.3</v>
      </c>
      <c r="I1090" s="119">
        <v>104551</v>
      </c>
      <c r="J1090" s="119">
        <v>179726913.34999999</v>
      </c>
      <c r="K1090" s="121">
        <v>43125</v>
      </c>
      <c r="L1090" s="119">
        <v>7273</v>
      </c>
      <c r="M1090" s="119" t="s">
        <v>2480</v>
      </c>
    </row>
    <row r="1091" spans="1:13">
      <c r="A1091" s="119" t="s">
        <v>1798</v>
      </c>
      <c r="B1091" s="119" t="s">
        <v>397</v>
      </c>
      <c r="C1091" s="119">
        <v>157</v>
      </c>
      <c r="D1091" s="119">
        <v>161.94999999999999</v>
      </c>
      <c r="E1091" s="119">
        <v>156.1</v>
      </c>
      <c r="F1091" s="119">
        <v>158.05000000000001</v>
      </c>
      <c r="G1091" s="119">
        <v>157.30000000000001</v>
      </c>
      <c r="H1091" s="119">
        <v>158.05000000000001</v>
      </c>
      <c r="I1091" s="119">
        <v>24576</v>
      </c>
      <c r="J1091" s="119">
        <v>3919317.9</v>
      </c>
      <c r="K1091" s="121">
        <v>43125</v>
      </c>
      <c r="L1091" s="119">
        <v>372</v>
      </c>
      <c r="M1091" s="119" t="s">
        <v>1799</v>
      </c>
    </row>
    <row r="1092" spans="1:13">
      <c r="A1092" s="119" t="s">
        <v>1800</v>
      </c>
      <c r="B1092" s="119" t="s">
        <v>397</v>
      </c>
      <c r="C1092" s="119">
        <v>456</v>
      </c>
      <c r="D1092" s="119">
        <v>462</v>
      </c>
      <c r="E1092" s="119">
        <v>447.2</v>
      </c>
      <c r="F1092" s="119">
        <v>451.9</v>
      </c>
      <c r="G1092" s="119">
        <v>449.95</v>
      </c>
      <c r="H1092" s="119">
        <v>450.55</v>
      </c>
      <c r="I1092" s="119">
        <v>15811</v>
      </c>
      <c r="J1092" s="119">
        <v>7209417.5</v>
      </c>
      <c r="K1092" s="121">
        <v>43125</v>
      </c>
      <c r="L1092" s="119">
        <v>648</v>
      </c>
      <c r="M1092" s="119" t="s">
        <v>1801</v>
      </c>
    </row>
    <row r="1093" spans="1:13">
      <c r="A1093" s="119" t="s">
        <v>1802</v>
      </c>
      <c r="B1093" s="119" t="s">
        <v>397</v>
      </c>
      <c r="C1093" s="119">
        <v>2401.9499999999998</v>
      </c>
      <c r="D1093" s="119">
        <v>2445.85</v>
      </c>
      <c r="E1093" s="119">
        <v>2364.0500000000002</v>
      </c>
      <c r="F1093" s="119">
        <v>2397.1</v>
      </c>
      <c r="G1093" s="119">
        <v>2417.9499999999998</v>
      </c>
      <c r="H1093" s="119">
        <v>2393.5</v>
      </c>
      <c r="I1093" s="119">
        <v>2305</v>
      </c>
      <c r="J1093" s="119">
        <v>5528223.1500000004</v>
      </c>
      <c r="K1093" s="121">
        <v>43125</v>
      </c>
      <c r="L1093" s="119">
        <v>683</v>
      </c>
      <c r="M1093" s="119" t="s">
        <v>1803</v>
      </c>
    </row>
    <row r="1094" spans="1:13">
      <c r="A1094" s="119" t="s">
        <v>3258</v>
      </c>
      <c r="B1094" s="119" t="s">
        <v>397</v>
      </c>
      <c r="C1094" s="119">
        <v>255.1</v>
      </c>
      <c r="D1094" s="119">
        <v>273</v>
      </c>
      <c r="E1094" s="119">
        <v>255</v>
      </c>
      <c r="F1094" s="119">
        <v>264.22000000000003</v>
      </c>
      <c r="G1094" s="119">
        <v>260.05</v>
      </c>
      <c r="H1094" s="119">
        <v>261.88</v>
      </c>
      <c r="I1094" s="119">
        <v>120</v>
      </c>
      <c r="J1094" s="119">
        <v>31619.38</v>
      </c>
      <c r="K1094" s="121">
        <v>43125</v>
      </c>
      <c r="L1094" s="119">
        <v>10</v>
      </c>
      <c r="M1094" s="119" t="s">
        <v>3259</v>
      </c>
    </row>
    <row r="1095" spans="1:13">
      <c r="A1095" s="119" t="s">
        <v>1804</v>
      </c>
      <c r="B1095" s="119" t="s">
        <v>397</v>
      </c>
      <c r="C1095" s="119">
        <v>542.29999999999995</v>
      </c>
      <c r="D1095" s="119">
        <v>547.5</v>
      </c>
      <c r="E1095" s="119">
        <v>526.95000000000005</v>
      </c>
      <c r="F1095" s="119">
        <v>529.70000000000005</v>
      </c>
      <c r="G1095" s="119">
        <v>530.04999999999995</v>
      </c>
      <c r="H1095" s="119">
        <v>542.54999999999995</v>
      </c>
      <c r="I1095" s="119">
        <v>26028</v>
      </c>
      <c r="J1095" s="119">
        <v>13948097.449999999</v>
      </c>
      <c r="K1095" s="121">
        <v>43125</v>
      </c>
      <c r="L1095" s="119">
        <v>1671</v>
      </c>
      <c r="M1095" s="119" t="s">
        <v>1805</v>
      </c>
    </row>
    <row r="1096" spans="1:13">
      <c r="A1096" s="119" t="s">
        <v>1806</v>
      </c>
      <c r="B1096" s="119" t="s">
        <v>397</v>
      </c>
      <c r="C1096" s="119">
        <v>591.04999999999995</v>
      </c>
      <c r="D1096" s="119">
        <v>593.79999999999995</v>
      </c>
      <c r="E1096" s="119">
        <v>581</v>
      </c>
      <c r="F1096" s="119">
        <v>582.29999999999995</v>
      </c>
      <c r="G1096" s="119">
        <v>582.75</v>
      </c>
      <c r="H1096" s="119">
        <v>588.35</v>
      </c>
      <c r="I1096" s="119">
        <v>9265</v>
      </c>
      <c r="J1096" s="119">
        <v>5410485.4500000002</v>
      </c>
      <c r="K1096" s="121">
        <v>43125</v>
      </c>
      <c r="L1096" s="119">
        <v>530</v>
      </c>
      <c r="M1096" s="119" t="s">
        <v>1807</v>
      </c>
    </row>
    <row r="1097" spans="1:13">
      <c r="A1097" s="119" t="s">
        <v>1808</v>
      </c>
      <c r="B1097" s="119" t="s">
        <v>397</v>
      </c>
      <c r="C1097" s="119">
        <v>181</v>
      </c>
      <c r="D1097" s="119">
        <v>183.5</v>
      </c>
      <c r="E1097" s="119">
        <v>177.6</v>
      </c>
      <c r="F1097" s="119">
        <v>179.15</v>
      </c>
      <c r="G1097" s="119">
        <v>177.6</v>
      </c>
      <c r="H1097" s="119">
        <v>181.15</v>
      </c>
      <c r="I1097" s="119">
        <v>3817</v>
      </c>
      <c r="J1097" s="119">
        <v>688170.6</v>
      </c>
      <c r="K1097" s="121">
        <v>43125</v>
      </c>
      <c r="L1097" s="119">
        <v>101</v>
      </c>
      <c r="M1097" s="119" t="s">
        <v>1809</v>
      </c>
    </row>
    <row r="1098" spans="1:13">
      <c r="A1098" s="119" t="s">
        <v>1810</v>
      </c>
      <c r="B1098" s="119" t="s">
        <v>397</v>
      </c>
      <c r="C1098" s="119">
        <v>86.9</v>
      </c>
      <c r="D1098" s="119">
        <v>87.5</v>
      </c>
      <c r="E1098" s="119">
        <v>85.6</v>
      </c>
      <c r="F1098" s="119">
        <v>86</v>
      </c>
      <c r="G1098" s="119">
        <v>85.65</v>
      </c>
      <c r="H1098" s="119">
        <v>87.25</v>
      </c>
      <c r="I1098" s="119">
        <v>130342</v>
      </c>
      <c r="J1098" s="119">
        <v>11291808.699999999</v>
      </c>
      <c r="K1098" s="121">
        <v>43125</v>
      </c>
      <c r="L1098" s="119">
        <v>1193</v>
      </c>
      <c r="M1098" s="119" t="s">
        <v>1811</v>
      </c>
    </row>
    <row r="1099" spans="1:13">
      <c r="A1099" s="119" t="s">
        <v>3074</v>
      </c>
      <c r="B1099" s="119" t="s">
        <v>397</v>
      </c>
      <c r="C1099" s="119">
        <v>610</v>
      </c>
      <c r="D1099" s="119">
        <v>628</v>
      </c>
      <c r="E1099" s="119">
        <v>610</v>
      </c>
      <c r="F1099" s="119">
        <v>617.70000000000005</v>
      </c>
      <c r="G1099" s="119">
        <v>628</v>
      </c>
      <c r="H1099" s="119">
        <v>617.79999999999995</v>
      </c>
      <c r="I1099" s="119">
        <v>4432</v>
      </c>
      <c r="J1099" s="119">
        <v>2746075.9</v>
      </c>
      <c r="K1099" s="121">
        <v>43125</v>
      </c>
      <c r="L1099" s="119">
        <v>115</v>
      </c>
      <c r="M1099" s="119" t="s">
        <v>3075</v>
      </c>
    </row>
    <row r="1100" spans="1:13">
      <c r="A1100" s="119" t="s">
        <v>1812</v>
      </c>
      <c r="B1100" s="119" t="s">
        <v>397</v>
      </c>
      <c r="C1100" s="119">
        <v>303.95</v>
      </c>
      <c r="D1100" s="119">
        <v>305.85000000000002</v>
      </c>
      <c r="E1100" s="119">
        <v>299.05</v>
      </c>
      <c r="F1100" s="119">
        <v>300.2</v>
      </c>
      <c r="G1100" s="119">
        <v>300.10000000000002</v>
      </c>
      <c r="H1100" s="119">
        <v>300.45</v>
      </c>
      <c r="I1100" s="119">
        <v>201422</v>
      </c>
      <c r="J1100" s="119">
        <v>60483429.899999999</v>
      </c>
      <c r="K1100" s="121">
        <v>43125</v>
      </c>
      <c r="L1100" s="119">
        <v>16669</v>
      </c>
      <c r="M1100" s="119" t="s">
        <v>1813</v>
      </c>
    </row>
    <row r="1101" spans="1:13">
      <c r="A1101" s="119" t="s">
        <v>1814</v>
      </c>
      <c r="B1101" s="119" t="s">
        <v>397</v>
      </c>
      <c r="C1101" s="119">
        <v>515.45000000000005</v>
      </c>
      <c r="D1101" s="119">
        <v>519.9</v>
      </c>
      <c r="E1101" s="119">
        <v>509.2</v>
      </c>
      <c r="F1101" s="119">
        <v>516.4</v>
      </c>
      <c r="G1101" s="119">
        <v>519.70000000000005</v>
      </c>
      <c r="H1101" s="119">
        <v>514.54999999999995</v>
      </c>
      <c r="I1101" s="119">
        <v>26902</v>
      </c>
      <c r="J1101" s="119">
        <v>13853253.699999999</v>
      </c>
      <c r="K1101" s="121">
        <v>43125</v>
      </c>
      <c r="L1101" s="119">
        <v>1324</v>
      </c>
      <c r="M1101" s="119" t="s">
        <v>1815</v>
      </c>
    </row>
    <row r="1102" spans="1:13">
      <c r="A1102" s="119" t="s">
        <v>212</v>
      </c>
      <c r="B1102" s="119" t="s">
        <v>397</v>
      </c>
      <c r="C1102" s="119">
        <v>18328.900000000001</v>
      </c>
      <c r="D1102" s="119">
        <v>18500</v>
      </c>
      <c r="E1102" s="119">
        <v>18055.3</v>
      </c>
      <c r="F1102" s="119">
        <v>18161.849999999999</v>
      </c>
      <c r="G1102" s="119">
        <v>18172.5</v>
      </c>
      <c r="H1102" s="119">
        <v>18234.599999999999</v>
      </c>
      <c r="I1102" s="119">
        <v>13881</v>
      </c>
      <c r="J1102" s="119">
        <v>252819228.5</v>
      </c>
      <c r="K1102" s="121">
        <v>43125</v>
      </c>
      <c r="L1102" s="119">
        <v>4794</v>
      </c>
      <c r="M1102" s="119" t="s">
        <v>1816</v>
      </c>
    </row>
    <row r="1103" spans="1:13">
      <c r="A1103" s="119" t="s">
        <v>1817</v>
      </c>
      <c r="B1103" s="119" t="s">
        <v>397</v>
      </c>
      <c r="C1103" s="119">
        <v>288.60000000000002</v>
      </c>
      <c r="D1103" s="119">
        <v>289.55</v>
      </c>
      <c r="E1103" s="119">
        <v>280.5</v>
      </c>
      <c r="F1103" s="119">
        <v>281.39999999999998</v>
      </c>
      <c r="G1103" s="119">
        <v>281.3</v>
      </c>
      <c r="H1103" s="119">
        <v>288.60000000000002</v>
      </c>
      <c r="I1103" s="119">
        <v>62461</v>
      </c>
      <c r="J1103" s="119">
        <v>17694751.75</v>
      </c>
      <c r="K1103" s="121">
        <v>43125</v>
      </c>
      <c r="L1103" s="119">
        <v>1179</v>
      </c>
      <c r="M1103" s="119" t="s">
        <v>1818</v>
      </c>
    </row>
    <row r="1104" spans="1:13">
      <c r="A1104" s="119" t="s">
        <v>1819</v>
      </c>
      <c r="B1104" s="119" t="s">
        <v>397</v>
      </c>
      <c r="C1104" s="119">
        <v>191</v>
      </c>
      <c r="D1104" s="119">
        <v>194.5</v>
      </c>
      <c r="E1104" s="119">
        <v>181.95</v>
      </c>
      <c r="F1104" s="119">
        <v>187.55</v>
      </c>
      <c r="G1104" s="119">
        <v>187.1</v>
      </c>
      <c r="H1104" s="119">
        <v>192.45</v>
      </c>
      <c r="I1104" s="119">
        <v>37732</v>
      </c>
      <c r="J1104" s="119">
        <v>7108868.9500000002</v>
      </c>
      <c r="K1104" s="121">
        <v>43125</v>
      </c>
      <c r="L1104" s="119">
        <v>487</v>
      </c>
      <c r="M1104" s="119" t="s">
        <v>1820</v>
      </c>
    </row>
    <row r="1105" spans="1:13">
      <c r="A1105" s="119" t="s">
        <v>1821</v>
      </c>
      <c r="B1105" s="119" t="s">
        <v>397</v>
      </c>
      <c r="C1105" s="119">
        <v>591.25</v>
      </c>
      <c r="D1105" s="119">
        <v>600</v>
      </c>
      <c r="E1105" s="119">
        <v>591</v>
      </c>
      <c r="F1105" s="119">
        <v>595</v>
      </c>
      <c r="G1105" s="119">
        <v>595</v>
      </c>
      <c r="H1105" s="119">
        <v>591.04999999999995</v>
      </c>
      <c r="I1105" s="119">
        <v>4430</v>
      </c>
      <c r="J1105" s="119">
        <v>2630371.2000000002</v>
      </c>
      <c r="K1105" s="121">
        <v>43125</v>
      </c>
      <c r="L1105" s="119">
        <v>219</v>
      </c>
      <c r="M1105" s="119" t="s">
        <v>1822</v>
      </c>
    </row>
    <row r="1106" spans="1:13">
      <c r="A1106" s="119" t="s">
        <v>1823</v>
      </c>
      <c r="B1106" s="119" t="s">
        <v>397</v>
      </c>
      <c r="C1106" s="119">
        <v>2018.25</v>
      </c>
      <c r="D1106" s="119">
        <v>2060</v>
      </c>
      <c r="E1106" s="119">
        <v>2010</v>
      </c>
      <c r="F1106" s="119">
        <v>2044.05</v>
      </c>
      <c r="G1106" s="119">
        <v>2033</v>
      </c>
      <c r="H1106" s="119">
        <v>2048.9499999999998</v>
      </c>
      <c r="I1106" s="119">
        <v>12342</v>
      </c>
      <c r="J1106" s="119">
        <v>25265848.800000001</v>
      </c>
      <c r="K1106" s="121">
        <v>43125</v>
      </c>
      <c r="L1106" s="119">
        <v>941</v>
      </c>
      <c r="M1106" s="119" t="s">
        <v>1824</v>
      </c>
    </row>
    <row r="1107" spans="1:13">
      <c r="A1107" s="119" t="s">
        <v>1825</v>
      </c>
      <c r="B1107" s="119" t="s">
        <v>397</v>
      </c>
      <c r="C1107" s="119">
        <v>32.85</v>
      </c>
      <c r="D1107" s="119">
        <v>32.85</v>
      </c>
      <c r="E1107" s="119">
        <v>30.55</v>
      </c>
      <c r="F1107" s="119">
        <v>30.7</v>
      </c>
      <c r="G1107" s="119">
        <v>30.7</v>
      </c>
      <c r="H1107" s="119">
        <v>32.15</v>
      </c>
      <c r="I1107" s="119">
        <v>715833</v>
      </c>
      <c r="J1107" s="119">
        <v>22382451.149999999</v>
      </c>
      <c r="K1107" s="121">
        <v>43125</v>
      </c>
      <c r="L1107" s="119">
        <v>2594</v>
      </c>
      <c r="M1107" s="119" t="s">
        <v>1826</v>
      </c>
    </row>
    <row r="1108" spans="1:13">
      <c r="A1108" s="119" t="s">
        <v>1827</v>
      </c>
      <c r="B1108" s="119" t="s">
        <v>397</v>
      </c>
      <c r="C1108" s="119">
        <v>52</v>
      </c>
      <c r="D1108" s="119">
        <v>52.65</v>
      </c>
      <c r="E1108" s="119">
        <v>50.7</v>
      </c>
      <c r="F1108" s="119">
        <v>51.1</v>
      </c>
      <c r="G1108" s="119">
        <v>51</v>
      </c>
      <c r="H1108" s="119">
        <v>51.9</v>
      </c>
      <c r="I1108" s="119">
        <v>31370</v>
      </c>
      <c r="J1108" s="119">
        <v>1612606.3</v>
      </c>
      <c r="K1108" s="121">
        <v>43125</v>
      </c>
      <c r="L1108" s="119">
        <v>284</v>
      </c>
      <c r="M1108" s="119" t="s">
        <v>1828</v>
      </c>
    </row>
    <row r="1109" spans="1:13">
      <c r="A1109" s="119" t="s">
        <v>1829</v>
      </c>
      <c r="B1109" s="119" t="s">
        <v>397</v>
      </c>
      <c r="C1109" s="119">
        <v>234.05</v>
      </c>
      <c r="D1109" s="119">
        <v>238</v>
      </c>
      <c r="E1109" s="119">
        <v>232.8</v>
      </c>
      <c r="F1109" s="119">
        <v>234.4</v>
      </c>
      <c r="G1109" s="119">
        <v>235</v>
      </c>
      <c r="H1109" s="119">
        <v>234.95</v>
      </c>
      <c r="I1109" s="119">
        <v>30172</v>
      </c>
      <c r="J1109" s="119">
        <v>7125217.6500000004</v>
      </c>
      <c r="K1109" s="121">
        <v>43125</v>
      </c>
      <c r="L1109" s="119">
        <v>364</v>
      </c>
      <c r="M1109" s="119" t="s">
        <v>1830</v>
      </c>
    </row>
    <row r="1110" spans="1:13">
      <c r="A1110" s="119" t="s">
        <v>139</v>
      </c>
      <c r="B1110" s="119" t="s">
        <v>397</v>
      </c>
      <c r="C1110" s="119">
        <v>1303</v>
      </c>
      <c r="D1110" s="119">
        <v>1322</v>
      </c>
      <c r="E1110" s="119">
        <v>1291.45</v>
      </c>
      <c r="F1110" s="119">
        <v>1296.0999999999999</v>
      </c>
      <c r="G1110" s="119">
        <v>1293.8499999999999</v>
      </c>
      <c r="H1110" s="119">
        <v>1304.05</v>
      </c>
      <c r="I1110" s="119">
        <v>222736</v>
      </c>
      <c r="J1110" s="119">
        <v>290536695.60000002</v>
      </c>
      <c r="K1110" s="121">
        <v>43125</v>
      </c>
      <c r="L1110" s="119">
        <v>11475</v>
      </c>
      <c r="M1110" s="119" t="s">
        <v>1831</v>
      </c>
    </row>
    <row r="1111" spans="1:13">
      <c r="A1111" s="119" t="s">
        <v>2459</v>
      </c>
      <c r="B1111" s="119" t="s">
        <v>397</v>
      </c>
      <c r="C1111" s="119">
        <v>22.85</v>
      </c>
      <c r="D1111" s="119">
        <v>23</v>
      </c>
      <c r="E1111" s="119">
        <v>22.55</v>
      </c>
      <c r="F1111" s="119">
        <v>22.9</v>
      </c>
      <c r="G1111" s="119">
        <v>22.95</v>
      </c>
      <c r="H1111" s="119">
        <v>22.35</v>
      </c>
      <c r="I1111" s="119">
        <v>20307</v>
      </c>
      <c r="J1111" s="119">
        <v>464656.9</v>
      </c>
      <c r="K1111" s="121">
        <v>43125</v>
      </c>
      <c r="L1111" s="119">
        <v>71</v>
      </c>
      <c r="M1111" s="119" t="s">
        <v>2460</v>
      </c>
    </row>
    <row r="1112" spans="1:13">
      <c r="A1112" s="119" t="s">
        <v>1832</v>
      </c>
      <c r="B1112" s="119" t="s">
        <v>397</v>
      </c>
      <c r="C1112" s="119">
        <v>607</v>
      </c>
      <c r="D1112" s="119">
        <v>613.95000000000005</v>
      </c>
      <c r="E1112" s="119">
        <v>591.35</v>
      </c>
      <c r="F1112" s="119">
        <v>597</v>
      </c>
      <c r="G1112" s="119">
        <v>593.04999999999995</v>
      </c>
      <c r="H1112" s="119">
        <v>606.45000000000005</v>
      </c>
      <c r="I1112" s="119">
        <v>25368</v>
      </c>
      <c r="J1112" s="119">
        <v>15376912.6</v>
      </c>
      <c r="K1112" s="121">
        <v>43125</v>
      </c>
      <c r="L1112" s="119">
        <v>1289</v>
      </c>
      <c r="M1112" s="119" t="s">
        <v>1833</v>
      </c>
    </row>
    <row r="1113" spans="1:13">
      <c r="A1113" s="119" t="s">
        <v>1834</v>
      </c>
      <c r="B1113" s="119" t="s">
        <v>397</v>
      </c>
      <c r="C1113" s="119">
        <v>23.5</v>
      </c>
      <c r="D1113" s="119">
        <v>24.15</v>
      </c>
      <c r="E1113" s="119">
        <v>23.3</v>
      </c>
      <c r="F1113" s="119">
        <v>23.5</v>
      </c>
      <c r="G1113" s="119">
        <v>23.55</v>
      </c>
      <c r="H1113" s="119">
        <v>23.45</v>
      </c>
      <c r="I1113" s="119">
        <v>2772270</v>
      </c>
      <c r="J1113" s="119">
        <v>65518674.299999997</v>
      </c>
      <c r="K1113" s="121">
        <v>43125</v>
      </c>
      <c r="L1113" s="119">
        <v>6445</v>
      </c>
      <c r="M1113" s="119" t="s">
        <v>1835</v>
      </c>
    </row>
    <row r="1114" spans="1:13">
      <c r="A1114" s="119" t="s">
        <v>2619</v>
      </c>
      <c r="B1114" s="119" t="s">
        <v>397</v>
      </c>
      <c r="C1114" s="119">
        <v>1258</v>
      </c>
      <c r="D1114" s="119">
        <v>1258</v>
      </c>
      <c r="E1114" s="119">
        <v>1201.3</v>
      </c>
      <c r="F1114" s="119">
        <v>1209.3499999999999</v>
      </c>
      <c r="G1114" s="119">
        <v>1209</v>
      </c>
      <c r="H1114" s="119">
        <v>1225.3</v>
      </c>
      <c r="I1114" s="119">
        <v>9020</v>
      </c>
      <c r="J1114" s="119">
        <v>11007549.449999999</v>
      </c>
      <c r="K1114" s="121">
        <v>43125</v>
      </c>
      <c r="L1114" s="119">
        <v>982</v>
      </c>
      <c r="M1114" s="119" t="s">
        <v>2620</v>
      </c>
    </row>
    <row r="1115" spans="1:13">
      <c r="A1115" s="119" t="s">
        <v>2249</v>
      </c>
      <c r="B1115" s="119" t="s">
        <v>397</v>
      </c>
      <c r="C1115" s="119">
        <v>24.7</v>
      </c>
      <c r="D1115" s="119">
        <v>25.3</v>
      </c>
      <c r="E1115" s="119">
        <v>24.05</v>
      </c>
      <c r="F1115" s="119">
        <v>25.05</v>
      </c>
      <c r="G1115" s="119">
        <v>25.1</v>
      </c>
      <c r="H1115" s="119">
        <v>24.6</v>
      </c>
      <c r="I1115" s="119">
        <v>426146</v>
      </c>
      <c r="J1115" s="119">
        <v>10522656.15</v>
      </c>
      <c r="K1115" s="121">
        <v>43125</v>
      </c>
      <c r="L1115" s="119">
        <v>1163</v>
      </c>
      <c r="M1115" s="119" t="s">
        <v>1836</v>
      </c>
    </row>
    <row r="1116" spans="1:13">
      <c r="A1116" s="119" t="s">
        <v>1837</v>
      </c>
      <c r="B1116" s="119" t="s">
        <v>397</v>
      </c>
      <c r="C1116" s="119">
        <v>734.9</v>
      </c>
      <c r="D1116" s="119">
        <v>734.9</v>
      </c>
      <c r="E1116" s="119">
        <v>715.85</v>
      </c>
      <c r="F1116" s="119">
        <v>722</v>
      </c>
      <c r="G1116" s="119">
        <v>718</v>
      </c>
      <c r="H1116" s="119">
        <v>717.25</v>
      </c>
      <c r="I1116" s="119">
        <v>8989</v>
      </c>
      <c r="J1116" s="119">
        <v>6504485.9500000002</v>
      </c>
      <c r="K1116" s="121">
        <v>43125</v>
      </c>
      <c r="L1116" s="119">
        <v>391</v>
      </c>
      <c r="M1116" s="119" t="s">
        <v>2832</v>
      </c>
    </row>
    <row r="1117" spans="1:13">
      <c r="A1117" s="119" t="s">
        <v>1838</v>
      </c>
      <c r="B1117" s="119" t="s">
        <v>397</v>
      </c>
      <c r="C1117" s="119">
        <v>34.5</v>
      </c>
      <c r="D1117" s="119">
        <v>34.6</v>
      </c>
      <c r="E1117" s="119">
        <v>34.299999999999997</v>
      </c>
      <c r="F1117" s="119">
        <v>34.450000000000003</v>
      </c>
      <c r="G1117" s="119">
        <v>34.450000000000003</v>
      </c>
      <c r="H1117" s="119">
        <v>34.5</v>
      </c>
      <c r="I1117" s="119">
        <v>428667</v>
      </c>
      <c r="J1117" s="119">
        <v>14760158.85</v>
      </c>
      <c r="K1117" s="121">
        <v>43125</v>
      </c>
      <c r="L1117" s="119">
        <v>5240</v>
      </c>
      <c r="M1117" s="119" t="s">
        <v>1839</v>
      </c>
    </row>
    <row r="1118" spans="1:13">
      <c r="A1118" s="119" t="s">
        <v>1840</v>
      </c>
      <c r="B1118" s="119" t="s">
        <v>397</v>
      </c>
      <c r="C1118" s="119">
        <v>1833.85</v>
      </c>
      <c r="D1118" s="119">
        <v>1833.95</v>
      </c>
      <c r="E1118" s="119">
        <v>1811</v>
      </c>
      <c r="F1118" s="119">
        <v>1818.75</v>
      </c>
      <c r="G1118" s="119">
        <v>1811.15</v>
      </c>
      <c r="H1118" s="119">
        <v>1828.8</v>
      </c>
      <c r="I1118" s="119">
        <v>2374</v>
      </c>
      <c r="J1118" s="119">
        <v>4329451.9000000004</v>
      </c>
      <c r="K1118" s="121">
        <v>43125</v>
      </c>
      <c r="L1118" s="119">
        <v>282</v>
      </c>
      <c r="M1118" s="119" t="s">
        <v>1841</v>
      </c>
    </row>
    <row r="1119" spans="1:13">
      <c r="A1119" s="119" t="s">
        <v>1842</v>
      </c>
      <c r="B1119" s="119" t="s">
        <v>397</v>
      </c>
      <c r="C1119" s="119">
        <v>255</v>
      </c>
      <c r="D1119" s="119">
        <v>255</v>
      </c>
      <c r="E1119" s="119">
        <v>248.1</v>
      </c>
      <c r="F1119" s="119">
        <v>252.85</v>
      </c>
      <c r="G1119" s="119">
        <v>250</v>
      </c>
      <c r="H1119" s="119">
        <v>256.60000000000002</v>
      </c>
      <c r="I1119" s="119">
        <v>51586</v>
      </c>
      <c r="J1119" s="119">
        <v>12989770.699999999</v>
      </c>
      <c r="K1119" s="121">
        <v>43125</v>
      </c>
      <c r="L1119" s="119">
        <v>1056</v>
      </c>
      <c r="M1119" s="119" t="s">
        <v>1843</v>
      </c>
    </row>
    <row r="1120" spans="1:13">
      <c r="A1120" s="119" t="s">
        <v>2580</v>
      </c>
      <c r="B1120" s="119" t="s">
        <v>397</v>
      </c>
      <c r="C1120" s="119">
        <v>87.9</v>
      </c>
      <c r="D1120" s="119">
        <v>88.5</v>
      </c>
      <c r="E1120" s="119">
        <v>86</v>
      </c>
      <c r="F1120" s="119">
        <v>86.2</v>
      </c>
      <c r="G1120" s="119">
        <v>86</v>
      </c>
      <c r="H1120" s="119">
        <v>87.35</v>
      </c>
      <c r="I1120" s="119">
        <v>41087</v>
      </c>
      <c r="J1120" s="119">
        <v>3573021.45</v>
      </c>
      <c r="K1120" s="121">
        <v>43125</v>
      </c>
      <c r="L1120" s="119">
        <v>602</v>
      </c>
      <c r="M1120" s="119" t="s">
        <v>2581</v>
      </c>
    </row>
    <row r="1121" spans="1:13">
      <c r="A1121" s="119" t="s">
        <v>1845</v>
      </c>
      <c r="B1121" s="119" t="s">
        <v>397</v>
      </c>
      <c r="C1121" s="119">
        <v>115</v>
      </c>
      <c r="D1121" s="119">
        <v>118.3</v>
      </c>
      <c r="E1121" s="119">
        <v>114.35</v>
      </c>
      <c r="F1121" s="119">
        <v>116.05</v>
      </c>
      <c r="G1121" s="119">
        <v>116.5</v>
      </c>
      <c r="H1121" s="119">
        <v>116.2</v>
      </c>
      <c r="I1121" s="119">
        <v>26934</v>
      </c>
      <c r="J1121" s="119">
        <v>3124837</v>
      </c>
      <c r="K1121" s="121">
        <v>43125</v>
      </c>
      <c r="L1121" s="119">
        <v>481</v>
      </c>
      <c r="M1121" s="119" t="s">
        <v>1846</v>
      </c>
    </row>
    <row r="1122" spans="1:13">
      <c r="A1122" s="119" t="s">
        <v>1847</v>
      </c>
      <c r="B1122" s="119" t="s">
        <v>397</v>
      </c>
      <c r="C1122" s="119">
        <v>878</v>
      </c>
      <c r="D1122" s="119">
        <v>881.95</v>
      </c>
      <c r="E1122" s="119">
        <v>865.3</v>
      </c>
      <c r="F1122" s="119">
        <v>871.35</v>
      </c>
      <c r="G1122" s="119">
        <v>872</v>
      </c>
      <c r="H1122" s="119">
        <v>878.55</v>
      </c>
      <c r="I1122" s="119">
        <v>11131</v>
      </c>
      <c r="J1122" s="119">
        <v>9740150.75</v>
      </c>
      <c r="K1122" s="121">
        <v>43125</v>
      </c>
      <c r="L1122" s="119">
        <v>687</v>
      </c>
      <c r="M1122" s="119" t="s">
        <v>1848</v>
      </c>
    </row>
    <row r="1123" spans="1:13">
      <c r="A1123" s="119" t="s">
        <v>2833</v>
      </c>
      <c r="B1123" s="119" t="s">
        <v>397</v>
      </c>
      <c r="C1123" s="119">
        <v>422</v>
      </c>
      <c r="D1123" s="119">
        <v>439</v>
      </c>
      <c r="E1123" s="119">
        <v>410.25</v>
      </c>
      <c r="F1123" s="119">
        <v>412.3</v>
      </c>
      <c r="G1123" s="119">
        <v>411</v>
      </c>
      <c r="H1123" s="119">
        <v>415.1</v>
      </c>
      <c r="I1123" s="119">
        <v>4810</v>
      </c>
      <c r="J1123" s="119">
        <v>1986882.4</v>
      </c>
      <c r="K1123" s="121">
        <v>43125</v>
      </c>
      <c r="L1123" s="119">
        <v>101</v>
      </c>
      <c r="M1123" s="119" t="s">
        <v>2834</v>
      </c>
    </row>
    <row r="1124" spans="1:13">
      <c r="A1124" s="119" t="s">
        <v>2588</v>
      </c>
      <c r="B1124" s="119" t="s">
        <v>397</v>
      </c>
      <c r="C1124" s="119">
        <v>102</v>
      </c>
      <c r="D1124" s="119">
        <v>103</v>
      </c>
      <c r="E1124" s="119">
        <v>101</v>
      </c>
      <c r="F1124" s="119">
        <v>101.3</v>
      </c>
      <c r="G1124" s="119">
        <v>101.4</v>
      </c>
      <c r="H1124" s="119">
        <v>101.85</v>
      </c>
      <c r="I1124" s="119">
        <v>93347</v>
      </c>
      <c r="J1124" s="119">
        <v>9490313.8000000007</v>
      </c>
      <c r="K1124" s="121">
        <v>43125</v>
      </c>
      <c r="L1124" s="119">
        <v>1014</v>
      </c>
      <c r="M1124" s="119" t="s">
        <v>2589</v>
      </c>
    </row>
    <row r="1125" spans="1:13">
      <c r="A1125" s="119" t="s">
        <v>1849</v>
      </c>
      <c r="B1125" s="119" t="s">
        <v>397</v>
      </c>
      <c r="C1125" s="119">
        <v>58</v>
      </c>
      <c r="D1125" s="119">
        <v>58.8</v>
      </c>
      <c r="E1125" s="119">
        <v>57.2</v>
      </c>
      <c r="F1125" s="119">
        <v>57.55</v>
      </c>
      <c r="G1125" s="119">
        <v>57.5</v>
      </c>
      <c r="H1125" s="119">
        <v>58.2</v>
      </c>
      <c r="I1125" s="119">
        <v>1230639</v>
      </c>
      <c r="J1125" s="119">
        <v>71354412.700000003</v>
      </c>
      <c r="K1125" s="121">
        <v>43125</v>
      </c>
      <c r="L1125" s="119">
        <v>4698</v>
      </c>
      <c r="M1125" s="119" t="s">
        <v>1850</v>
      </c>
    </row>
    <row r="1126" spans="1:13">
      <c r="A1126" s="119" t="s">
        <v>1851</v>
      </c>
      <c r="B1126" s="119" t="s">
        <v>397</v>
      </c>
      <c r="C1126" s="119">
        <v>570.6</v>
      </c>
      <c r="D1126" s="119">
        <v>594.4</v>
      </c>
      <c r="E1126" s="119">
        <v>548.25</v>
      </c>
      <c r="F1126" s="119">
        <v>552</v>
      </c>
      <c r="G1126" s="119">
        <v>548.9</v>
      </c>
      <c r="H1126" s="119">
        <v>568.54999999999995</v>
      </c>
      <c r="I1126" s="119">
        <v>774449</v>
      </c>
      <c r="J1126" s="119">
        <v>446760370.14999998</v>
      </c>
      <c r="K1126" s="121">
        <v>43125</v>
      </c>
      <c r="L1126" s="119">
        <v>34370</v>
      </c>
      <c r="M1126" s="119" t="s">
        <v>1852</v>
      </c>
    </row>
    <row r="1127" spans="1:13">
      <c r="A1127" s="119" t="s">
        <v>1853</v>
      </c>
      <c r="B1127" s="119" t="s">
        <v>397</v>
      </c>
      <c r="C1127" s="119">
        <v>1124</v>
      </c>
      <c r="D1127" s="119">
        <v>1134.7</v>
      </c>
      <c r="E1127" s="119">
        <v>1099</v>
      </c>
      <c r="F1127" s="119">
        <v>1103.5999999999999</v>
      </c>
      <c r="G1127" s="119">
        <v>1107</v>
      </c>
      <c r="H1127" s="119">
        <v>1125.2</v>
      </c>
      <c r="I1127" s="119">
        <v>8727</v>
      </c>
      <c r="J1127" s="119">
        <v>9716912.5999999996</v>
      </c>
      <c r="K1127" s="121">
        <v>43125</v>
      </c>
      <c r="L1127" s="119">
        <v>1037</v>
      </c>
      <c r="M1127" s="119" t="s">
        <v>2218</v>
      </c>
    </row>
    <row r="1128" spans="1:13">
      <c r="A1128" s="119" t="s">
        <v>1854</v>
      </c>
      <c r="B1128" s="119" t="s">
        <v>397</v>
      </c>
      <c r="C1128" s="119">
        <v>836.05</v>
      </c>
      <c r="D1128" s="119">
        <v>849.55</v>
      </c>
      <c r="E1128" s="119">
        <v>813</v>
      </c>
      <c r="F1128" s="119">
        <v>826.2</v>
      </c>
      <c r="G1128" s="119">
        <v>823</v>
      </c>
      <c r="H1128" s="119">
        <v>843.9</v>
      </c>
      <c r="I1128" s="119">
        <v>28065</v>
      </c>
      <c r="J1128" s="119">
        <v>23383752.949999999</v>
      </c>
      <c r="K1128" s="121">
        <v>43125</v>
      </c>
      <c r="L1128" s="119">
        <v>1223</v>
      </c>
      <c r="M1128" s="119" t="s">
        <v>1855</v>
      </c>
    </row>
    <row r="1129" spans="1:13">
      <c r="A1129" s="119" t="s">
        <v>2329</v>
      </c>
      <c r="B1129" s="119" t="s">
        <v>397</v>
      </c>
      <c r="C1129" s="119">
        <v>69.150000000000006</v>
      </c>
      <c r="D1129" s="119">
        <v>71.25</v>
      </c>
      <c r="E1129" s="119">
        <v>68.7</v>
      </c>
      <c r="F1129" s="119">
        <v>70</v>
      </c>
      <c r="G1129" s="119">
        <v>70</v>
      </c>
      <c r="H1129" s="119">
        <v>71.150000000000006</v>
      </c>
      <c r="I1129" s="119">
        <v>9782</v>
      </c>
      <c r="J1129" s="119">
        <v>685770.9</v>
      </c>
      <c r="K1129" s="121">
        <v>43125</v>
      </c>
      <c r="L1129" s="119">
        <v>104</v>
      </c>
      <c r="M1129" s="119" t="s">
        <v>2330</v>
      </c>
    </row>
    <row r="1130" spans="1:13">
      <c r="A1130" s="119" t="s">
        <v>1856</v>
      </c>
      <c r="B1130" s="119" t="s">
        <v>397</v>
      </c>
      <c r="C1130" s="119">
        <v>110.4</v>
      </c>
      <c r="D1130" s="119">
        <v>110.4</v>
      </c>
      <c r="E1130" s="119">
        <v>108</v>
      </c>
      <c r="F1130" s="119">
        <v>108.7</v>
      </c>
      <c r="G1130" s="119">
        <v>109.2</v>
      </c>
      <c r="H1130" s="119">
        <v>109.95</v>
      </c>
      <c r="I1130" s="119">
        <v>64375</v>
      </c>
      <c r="J1130" s="119">
        <v>7016299.8499999996</v>
      </c>
      <c r="K1130" s="121">
        <v>43125</v>
      </c>
      <c r="L1130" s="119">
        <v>663</v>
      </c>
      <c r="M1130" s="119" t="s">
        <v>1857</v>
      </c>
    </row>
    <row r="1131" spans="1:13">
      <c r="A1131" s="119" t="s">
        <v>1858</v>
      </c>
      <c r="B1131" s="119" t="s">
        <v>397</v>
      </c>
      <c r="C1131" s="119">
        <v>315.75</v>
      </c>
      <c r="D1131" s="119">
        <v>315.75</v>
      </c>
      <c r="E1131" s="119">
        <v>296.5</v>
      </c>
      <c r="F1131" s="119">
        <v>299.2</v>
      </c>
      <c r="G1131" s="119">
        <v>299.3</v>
      </c>
      <c r="H1131" s="119">
        <v>313.10000000000002</v>
      </c>
      <c r="I1131" s="119">
        <v>355422</v>
      </c>
      <c r="J1131" s="119">
        <v>108719049.7</v>
      </c>
      <c r="K1131" s="121">
        <v>43125</v>
      </c>
      <c r="L1131" s="119">
        <v>5879</v>
      </c>
      <c r="M1131" s="119" t="s">
        <v>1859</v>
      </c>
    </row>
    <row r="1132" spans="1:13">
      <c r="A1132" s="119" t="s">
        <v>2403</v>
      </c>
      <c r="B1132" s="119" t="s">
        <v>397</v>
      </c>
      <c r="C1132" s="119">
        <v>280.7</v>
      </c>
      <c r="D1132" s="119">
        <v>286</v>
      </c>
      <c r="E1132" s="119">
        <v>273</v>
      </c>
      <c r="F1132" s="119">
        <v>275.95</v>
      </c>
      <c r="G1132" s="119">
        <v>274.85000000000002</v>
      </c>
      <c r="H1132" s="119">
        <v>282.7</v>
      </c>
      <c r="I1132" s="119">
        <v>110494</v>
      </c>
      <c r="J1132" s="119">
        <v>30991013</v>
      </c>
      <c r="K1132" s="121">
        <v>43125</v>
      </c>
      <c r="L1132" s="119">
        <v>2275</v>
      </c>
      <c r="M1132" s="119" t="s">
        <v>1887</v>
      </c>
    </row>
    <row r="1133" spans="1:13">
      <c r="A1133" s="119" t="s">
        <v>1860</v>
      </c>
      <c r="B1133" s="119" t="s">
        <v>397</v>
      </c>
      <c r="C1133" s="119">
        <v>1505.25</v>
      </c>
      <c r="D1133" s="119">
        <v>1523.75</v>
      </c>
      <c r="E1133" s="119">
        <v>1502</v>
      </c>
      <c r="F1133" s="119">
        <v>1512.8</v>
      </c>
      <c r="G1133" s="119">
        <v>1510</v>
      </c>
      <c r="H1133" s="119">
        <v>1513.85</v>
      </c>
      <c r="I1133" s="119">
        <v>2242</v>
      </c>
      <c r="J1133" s="119">
        <v>3392108.2</v>
      </c>
      <c r="K1133" s="121">
        <v>43125</v>
      </c>
      <c r="L1133" s="119">
        <v>162</v>
      </c>
      <c r="M1133" s="119" t="s">
        <v>1861</v>
      </c>
    </row>
    <row r="1134" spans="1:13">
      <c r="A1134" s="119" t="s">
        <v>213</v>
      </c>
      <c r="B1134" s="119" t="s">
        <v>397</v>
      </c>
      <c r="C1134" s="119">
        <v>32</v>
      </c>
      <c r="D1134" s="119">
        <v>32.049999999999997</v>
      </c>
      <c r="E1134" s="119">
        <v>31.05</v>
      </c>
      <c r="F1134" s="119">
        <v>31.2</v>
      </c>
      <c r="G1134" s="119">
        <v>31.25</v>
      </c>
      <c r="H1134" s="119">
        <v>31.9</v>
      </c>
      <c r="I1134" s="119">
        <v>10292508</v>
      </c>
      <c r="J1134" s="119">
        <v>324131621.80000001</v>
      </c>
      <c r="K1134" s="121">
        <v>43125</v>
      </c>
      <c r="L1134" s="119">
        <v>17733</v>
      </c>
      <c r="M1134" s="119" t="s">
        <v>1862</v>
      </c>
    </row>
    <row r="1135" spans="1:13">
      <c r="A1135" s="119" t="s">
        <v>2257</v>
      </c>
      <c r="B1135" s="119" t="s">
        <v>397</v>
      </c>
      <c r="C1135" s="119">
        <v>374</v>
      </c>
      <c r="D1135" s="119">
        <v>380.2</v>
      </c>
      <c r="E1135" s="119">
        <v>370</v>
      </c>
      <c r="F1135" s="119">
        <v>376.05</v>
      </c>
      <c r="G1135" s="119">
        <v>380</v>
      </c>
      <c r="H1135" s="119">
        <v>373.95</v>
      </c>
      <c r="I1135" s="119">
        <v>77550</v>
      </c>
      <c r="J1135" s="119">
        <v>29408253.100000001</v>
      </c>
      <c r="K1135" s="121">
        <v>43125</v>
      </c>
      <c r="L1135" s="119">
        <v>552</v>
      </c>
      <c r="M1135" s="119" t="s">
        <v>2258</v>
      </c>
    </row>
    <row r="1136" spans="1:13">
      <c r="A1136" s="119" t="s">
        <v>1863</v>
      </c>
      <c r="B1136" s="119" t="s">
        <v>397</v>
      </c>
      <c r="C1136" s="119">
        <v>500</v>
      </c>
      <c r="D1136" s="119">
        <v>512.4</v>
      </c>
      <c r="E1136" s="119">
        <v>492.85</v>
      </c>
      <c r="F1136" s="119">
        <v>498.35</v>
      </c>
      <c r="G1136" s="119">
        <v>497.85</v>
      </c>
      <c r="H1136" s="119">
        <v>499.85</v>
      </c>
      <c r="I1136" s="119">
        <v>280774</v>
      </c>
      <c r="J1136" s="119">
        <v>141048806.25</v>
      </c>
      <c r="K1136" s="121">
        <v>43125</v>
      </c>
      <c r="L1136" s="119">
        <v>8786</v>
      </c>
      <c r="M1136" s="119" t="s">
        <v>1864</v>
      </c>
    </row>
    <row r="1137" spans="1:13">
      <c r="A1137" s="119" t="s">
        <v>2546</v>
      </c>
      <c r="B1137" s="119" t="s">
        <v>397</v>
      </c>
      <c r="C1137" s="119">
        <v>171.9</v>
      </c>
      <c r="D1137" s="119">
        <v>171.9</v>
      </c>
      <c r="E1137" s="119">
        <v>163.5</v>
      </c>
      <c r="F1137" s="119">
        <v>164.65</v>
      </c>
      <c r="G1137" s="119">
        <v>164.8</v>
      </c>
      <c r="H1137" s="119">
        <v>169.3</v>
      </c>
      <c r="I1137" s="119">
        <v>75705</v>
      </c>
      <c r="J1137" s="119">
        <v>12597800.6</v>
      </c>
      <c r="K1137" s="121">
        <v>43125</v>
      </c>
      <c r="L1137" s="119">
        <v>810</v>
      </c>
      <c r="M1137" s="119" t="s">
        <v>2547</v>
      </c>
    </row>
    <row r="1138" spans="1:13">
      <c r="A1138" s="119" t="s">
        <v>1865</v>
      </c>
      <c r="B1138" s="119" t="s">
        <v>397</v>
      </c>
      <c r="C1138" s="119">
        <v>44.1</v>
      </c>
      <c r="D1138" s="119">
        <v>44.95</v>
      </c>
      <c r="E1138" s="119">
        <v>43</v>
      </c>
      <c r="F1138" s="119">
        <v>44.1</v>
      </c>
      <c r="G1138" s="119">
        <v>44.3</v>
      </c>
      <c r="H1138" s="119">
        <v>44.05</v>
      </c>
      <c r="I1138" s="119">
        <v>14807</v>
      </c>
      <c r="J1138" s="119">
        <v>647432.19999999995</v>
      </c>
      <c r="K1138" s="121">
        <v>43125</v>
      </c>
      <c r="L1138" s="119">
        <v>121</v>
      </c>
      <c r="M1138" s="119" t="s">
        <v>1866</v>
      </c>
    </row>
    <row r="1139" spans="1:13">
      <c r="A1139" s="119" t="s">
        <v>1867</v>
      </c>
      <c r="B1139" s="119" t="s">
        <v>397</v>
      </c>
      <c r="C1139" s="119">
        <v>41.3</v>
      </c>
      <c r="D1139" s="119">
        <v>42</v>
      </c>
      <c r="E1139" s="119">
        <v>40.1</v>
      </c>
      <c r="F1139" s="119">
        <v>40.4</v>
      </c>
      <c r="G1139" s="119">
        <v>40.299999999999997</v>
      </c>
      <c r="H1139" s="119">
        <v>41.3</v>
      </c>
      <c r="I1139" s="119">
        <v>659479</v>
      </c>
      <c r="J1139" s="119">
        <v>27042804.449999999</v>
      </c>
      <c r="K1139" s="121">
        <v>43125</v>
      </c>
      <c r="L1139" s="119">
        <v>2100</v>
      </c>
      <c r="M1139" s="119" t="s">
        <v>1868</v>
      </c>
    </row>
    <row r="1140" spans="1:13">
      <c r="A1140" s="119" t="s">
        <v>1869</v>
      </c>
      <c r="B1140" s="119" t="s">
        <v>397</v>
      </c>
      <c r="C1140" s="119">
        <v>23.45</v>
      </c>
      <c r="D1140" s="119">
        <v>23.5</v>
      </c>
      <c r="E1140" s="119">
        <v>22.1</v>
      </c>
      <c r="F1140" s="119">
        <v>23.05</v>
      </c>
      <c r="G1140" s="119">
        <v>23</v>
      </c>
      <c r="H1140" s="119">
        <v>22.55</v>
      </c>
      <c r="I1140" s="119">
        <v>36690</v>
      </c>
      <c r="J1140" s="119">
        <v>845108.7</v>
      </c>
      <c r="K1140" s="121">
        <v>43125</v>
      </c>
      <c r="L1140" s="119">
        <v>102</v>
      </c>
      <c r="M1140" s="119" t="s">
        <v>1870</v>
      </c>
    </row>
    <row r="1141" spans="1:13">
      <c r="A1141" s="119" t="s">
        <v>1871</v>
      </c>
      <c r="B1141" s="119" t="s">
        <v>397</v>
      </c>
      <c r="C1141" s="119">
        <v>25.1</v>
      </c>
      <c r="D1141" s="119">
        <v>25.25</v>
      </c>
      <c r="E1141" s="119">
        <v>24.25</v>
      </c>
      <c r="F1141" s="119">
        <v>25.05</v>
      </c>
      <c r="G1141" s="119">
        <v>25.15</v>
      </c>
      <c r="H1141" s="119">
        <v>24.45</v>
      </c>
      <c r="I1141" s="119">
        <v>6682</v>
      </c>
      <c r="J1141" s="119">
        <v>166654.85</v>
      </c>
      <c r="K1141" s="121">
        <v>43125</v>
      </c>
      <c r="L1141" s="119">
        <v>38</v>
      </c>
      <c r="M1141" s="119" t="s">
        <v>1872</v>
      </c>
    </row>
    <row r="1142" spans="1:13">
      <c r="A1142" s="119" t="s">
        <v>2548</v>
      </c>
      <c r="B1142" s="119" t="s">
        <v>397</v>
      </c>
      <c r="C1142" s="119">
        <v>144.25</v>
      </c>
      <c r="D1142" s="119">
        <v>144.75</v>
      </c>
      <c r="E1142" s="119">
        <v>142.6</v>
      </c>
      <c r="F1142" s="119">
        <v>143.69999999999999</v>
      </c>
      <c r="G1142" s="119">
        <v>144.69999999999999</v>
      </c>
      <c r="H1142" s="119">
        <v>144.19999999999999</v>
      </c>
      <c r="I1142" s="119">
        <v>177750</v>
      </c>
      <c r="J1142" s="119">
        <v>25556278.5</v>
      </c>
      <c r="K1142" s="121">
        <v>43125</v>
      </c>
      <c r="L1142" s="119">
        <v>3334</v>
      </c>
      <c r="M1142" s="119" t="s">
        <v>2549</v>
      </c>
    </row>
    <row r="1143" spans="1:13">
      <c r="A1143" s="119" t="s">
        <v>2706</v>
      </c>
      <c r="B1143" s="119" t="s">
        <v>397</v>
      </c>
      <c r="C1143" s="119">
        <v>73</v>
      </c>
      <c r="D1143" s="119">
        <v>74.75</v>
      </c>
      <c r="E1143" s="119">
        <v>72.2</v>
      </c>
      <c r="F1143" s="119">
        <v>74.05</v>
      </c>
      <c r="G1143" s="119">
        <v>73.849999999999994</v>
      </c>
      <c r="H1143" s="119">
        <v>72.95</v>
      </c>
      <c r="I1143" s="119">
        <v>2136566</v>
      </c>
      <c r="J1143" s="119">
        <v>157857985.69999999</v>
      </c>
      <c r="K1143" s="121">
        <v>43125</v>
      </c>
      <c r="L1143" s="119">
        <v>13041</v>
      </c>
      <c r="M1143" s="119" t="s">
        <v>2707</v>
      </c>
    </row>
    <row r="1144" spans="1:13">
      <c r="A1144" s="119" t="s">
        <v>2630</v>
      </c>
      <c r="B1144" s="119" t="s">
        <v>397</v>
      </c>
      <c r="C1144" s="119">
        <v>553.9</v>
      </c>
      <c r="D1144" s="119">
        <v>565</v>
      </c>
      <c r="E1144" s="119">
        <v>526.15</v>
      </c>
      <c r="F1144" s="119">
        <v>532.79999999999995</v>
      </c>
      <c r="G1144" s="119">
        <v>529.5</v>
      </c>
      <c r="H1144" s="119">
        <v>544.04999999999995</v>
      </c>
      <c r="I1144" s="119">
        <v>77595</v>
      </c>
      <c r="J1144" s="119">
        <v>42321222.399999999</v>
      </c>
      <c r="K1144" s="121">
        <v>43125</v>
      </c>
      <c r="L1144" s="119">
        <v>2882</v>
      </c>
      <c r="M1144" s="119" t="s">
        <v>2631</v>
      </c>
    </row>
    <row r="1145" spans="1:13">
      <c r="A1145" s="119" t="s">
        <v>2708</v>
      </c>
      <c r="B1145" s="119" t="s">
        <v>397</v>
      </c>
      <c r="C1145" s="119">
        <v>255.55</v>
      </c>
      <c r="D1145" s="119">
        <v>265.8</v>
      </c>
      <c r="E1145" s="119">
        <v>253</v>
      </c>
      <c r="F1145" s="119">
        <v>254.2</v>
      </c>
      <c r="G1145" s="119">
        <v>254</v>
      </c>
      <c r="H1145" s="119">
        <v>259.39999999999998</v>
      </c>
      <c r="I1145" s="119">
        <v>10571</v>
      </c>
      <c r="J1145" s="119">
        <v>2706826.4</v>
      </c>
      <c r="K1145" s="121">
        <v>43125</v>
      </c>
      <c r="L1145" s="119">
        <v>336</v>
      </c>
      <c r="M1145" s="119" t="s">
        <v>2709</v>
      </c>
    </row>
    <row r="1146" spans="1:13">
      <c r="A1146" s="119" t="s">
        <v>1873</v>
      </c>
      <c r="B1146" s="119" t="s">
        <v>397</v>
      </c>
      <c r="C1146" s="119">
        <v>99.8</v>
      </c>
      <c r="D1146" s="119">
        <v>100.7</v>
      </c>
      <c r="E1146" s="119">
        <v>97.1</v>
      </c>
      <c r="F1146" s="119">
        <v>97.85</v>
      </c>
      <c r="G1146" s="119">
        <v>97.5</v>
      </c>
      <c r="H1146" s="119">
        <v>99.7</v>
      </c>
      <c r="I1146" s="119">
        <v>1889524</v>
      </c>
      <c r="J1146" s="119">
        <v>186710587.65000001</v>
      </c>
      <c r="K1146" s="121">
        <v>43125</v>
      </c>
      <c r="L1146" s="119">
        <v>16041</v>
      </c>
      <c r="M1146" s="119" t="s">
        <v>1874</v>
      </c>
    </row>
    <row r="1147" spans="1:13">
      <c r="A1147" s="119" t="s">
        <v>230</v>
      </c>
      <c r="B1147" s="119" t="s">
        <v>397</v>
      </c>
      <c r="C1147" s="119">
        <v>1890</v>
      </c>
      <c r="D1147" s="119">
        <v>1914.95</v>
      </c>
      <c r="E1147" s="119">
        <v>1827.9</v>
      </c>
      <c r="F1147" s="119">
        <v>1839.65</v>
      </c>
      <c r="G1147" s="119">
        <v>1839.6</v>
      </c>
      <c r="H1147" s="119">
        <v>1898.3</v>
      </c>
      <c r="I1147" s="119">
        <v>239937</v>
      </c>
      <c r="J1147" s="119">
        <v>445257508.75</v>
      </c>
      <c r="K1147" s="121">
        <v>43125</v>
      </c>
      <c r="L1147" s="119">
        <v>10872</v>
      </c>
      <c r="M1147" s="119" t="s">
        <v>1875</v>
      </c>
    </row>
    <row r="1148" spans="1:13">
      <c r="A1148" s="119" t="s">
        <v>1876</v>
      </c>
      <c r="B1148" s="119" t="s">
        <v>397</v>
      </c>
      <c r="C1148" s="119">
        <v>196.5</v>
      </c>
      <c r="D1148" s="119">
        <v>203</v>
      </c>
      <c r="E1148" s="119">
        <v>196</v>
      </c>
      <c r="F1148" s="119">
        <v>200.25</v>
      </c>
      <c r="G1148" s="119">
        <v>199.55</v>
      </c>
      <c r="H1148" s="119">
        <v>196.8</v>
      </c>
      <c r="I1148" s="119">
        <v>20150</v>
      </c>
      <c r="J1148" s="119">
        <v>4026880.15</v>
      </c>
      <c r="K1148" s="121">
        <v>43125</v>
      </c>
      <c r="L1148" s="119">
        <v>253</v>
      </c>
      <c r="M1148" s="119" t="s">
        <v>1877</v>
      </c>
    </row>
    <row r="1149" spans="1:13">
      <c r="A1149" s="119" t="s">
        <v>1878</v>
      </c>
      <c r="B1149" s="119" t="s">
        <v>397</v>
      </c>
      <c r="C1149" s="119">
        <v>395</v>
      </c>
      <c r="D1149" s="119">
        <v>399</v>
      </c>
      <c r="E1149" s="119">
        <v>389.25</v>
      </c>
      <c r="F1149" s="119">
        <v>393</v>
      </c>
      <c r="G1149" s="119">
        <v>391.3</v>
      </c>
      <c r="H1149" s="119">
        <v>392.95</v>
      </c>
      <c r="I1149" s="119">
        <v>53993</v>
      </c>
      <c r="J1149" s="119">
        <v>21274192.5</v>
      </c>
      <c r="K1149" s="121">
        <v>43125</v>
      </c>
      <c r="L1149" s="119">
        <v>1293</v>
      </c>
      <c r="M1149" s="119" t="s">
        <v>1879</v>
      </c>
    </row>
    <row r="1150" spans="1:13">
      <c r="A1150" s="119" t="s">
        <v>2710</v>
      </c>
      <c r="B1150" s="119" t="s">
        <v>397</v>
      </c>
      <c r="C1150" s="119">
        <v>1.65</v>
      </c>
      <c r="D1150" s="119">
        <v>1.65</v>
      </c>
      <c r="E1150" s="119">
        <v>1.65</v>
      </c>
      <c r="F1150" s="119">
        <v>1.65</v>
      </c>
      <c r="G1150" s="119">
        <v>1.65</v>
      </c>
      <c r="H1150" s="119">
        <v>1.7</v>
      </c>
      <c r="I1150" s="119">
        <v>686957</v>
      </c>
      <c r="J1150" s="119">
        <v>1133479.05</v>
      </c>
      <c r="K1150" s="121">
        <v>43125</v>
      </c>
      <c r="L1150" s="119">
        <v>394</v>
      </c>
      <c r="M1150" s="119" t="s">
        <v>2711</v>
      </c>
    </row>
    <row r="1151" spans="1:13">
      <c r="A1151" s="119" t="s">
        <v>140</v>
      </c>
      <c r="B1151" s="119" t="s">
        <v>397</v>
      </c>
      <c r="C1151" s="119">
        <v>1420.3</v>
      </c>
      <c r="D1151" s="119">
        <v>1457</v>
      </c>
      <c r="E1151" s="119">
        <v>1420.3</v>
      </c>
      <c r="F1151" s="119">
        <v>1446.2</v>
      </c>
      <c r="G1151" s="119">
        <v>1456</v>
      </c>
      <c r="H1151" s="119">
        <v>1437.9</v>
      </c>
      <c r="I1151" s="119">
        <v>592739</v>
      </c>
      <c r="J1151" s="119">
        <v>854597163.85000002</v>
      </c>
      <c r="K1151" s="121">
        <v>43125</v>
      </c>
      <c r="L1151" s="119">
        <v>21248</v>
      </c>
      <c r="M1151" s="119" t="s">
        <v>1880</v>
      </c>
    </row>
    <row r="1152" spans="1:13">
      <c r="A1152" s="119" t="s">
        <v>351</v>
      </c>
      <c r="B1152" s="119" t="s">
        <v>397</v>
      </c>
      <c r="C1152" s="119">
        <v>1144.55</v>
      </c>
      <c r="D1152" s="119">
        <v>1144.5999999999999</v>
      </c>
      <c r="E1152" s="119">
        <v>1099.3499999999999</v>
      </c>
      <c r="F1152" s="119">
        <v>1100.1500000000001</v>
      </c>
      <c r="G1152" s="119">
        <v>1100.05</v>
      </c>
      <c r="H1152" s="119">
        <v>1111.3</v>
      </c>
      <c r="I1152" s="119">
        <v>18232</v>
      </c>
      <c r="J1152" s="119">
        <v>20090304.399999999</v>
      </c>
      <c r="K1152" s="121">
        <v>43125</v>
      </c>
      <c r="L1152" s="119">
        <v>562</v>
      </c>
      <c r="M1152" s="119" t="s">
        <v>1881</v>
      </c>
    </row>
    <row r="1153" spans="1:13">
      <c r="A1153" s="119" t="s">
        <v>141</v>
      </c>
      <c r="B1153" s="119" t="s">
        <v>397</v>
      </c>
      <c r="C1153" s="119">
        <v>803.2</v>
      </c>
      <c r="D1153" s="119">
        <v>812.7</v>
      </c>
      <c r="E1153" s="119">
        <v>785.15</v>
      </c>
      <c r="F1153" s="119">
        <v>788.65</v>
      </c>
      <c r="G1153" s="119">
        <v>786.35</v>
      </c>
      <c r="H1153" s="119">
        <v>802.6</v>
      </c>
      <c r="I1153" s="119">
        <v>331271</v>
      </c>
      <c r="J1153" s="119">
        <v>265062603.69999999</v>
      </c>
      <c r="K1153" s="121">
        <v>43125</v>
      </c>
      <c r="L1153" s="119">
        <v>9744</v>
      </c>
      <c r="M1153" s="119" t="s">
        <v>1882</v>
      </c>
    </row>
    <row r="1154" spans="1:13">
      <c r="A1154" s="119" t="s">
        <v>2582</v>
      </c>
      <c r="B1154" s="119" t="s">
        <v>397</v>
      </c>
      <c r="C1154" s="119">
        <v>131.4</v>
      </c>
      <c r="D1154" s="119">
        <v>131.4</v>
      </c>
      <c r="E1154" s="119">
        <v>128.05000000000001</v>
      </c>
      <c r="F1154" s="119">
        <v>128.4</v>
      </c>
      <c r="G1154" s="119">
        <v>128.1</v>
      </c>
      <c r="H1154" s="119">
        <v>130.4</v>
      </c>
      <c r="I1154" s="119">
        <v>73561</v>
      </c>
      <c r="J1154" s="119">
        <v>9506918.25</v>
      </c>
      <c r="K1154" s="121">
        <v>43125</v>
      </c>
      <c r="L1154" s="119">
        <v>1062</v>
      </c>
      <c r="M1154" s="119" t="s">
        <v>2583</v>
      </c>
    </row>
    <row r="1155" spans="1:13">
      <c r="A1155" s="119" t="s">
        <v>1883</v>
      </c>
      <c r="B1155" s="119" t="s">
        <v>397</v>
      </c>
      <c r="C1155" s="119">
        <v>281.8</v>
      </c>
      <c r="D1155" s="119">
        <v>285.5</v>
      </c>
      <c r="E1155" s="119">
        <v>277.25</v>
      </c>
      <c r="F1155" s="119">
        <v>281.5</v>
      </c>
      <c r="G1155" s="119">
        <v>280.05</v>
      </c>
      <c r="H1155" s="119">
        <v>280.2</v>
      </c>
      <c r="I1155" s="119">
        <v>58009</v>
      </c>
      <c r="J1155" s="119">
        <v>16299096.699999999</v>
      </c>
      <c r="K1155" s="121">
        <v>43125</v>
      </c>
      <c r="L1155" s="119">
        <v>1477</v>
      </c>
      <c r="M1155" s="119" t="s">
        <v>1884</v>
      </c>
    </row>
    <row r="1156" spans="1:13">
      <c r="A1156" s="119" t="s">
        <v>2601</v>
      </c>
      <c r="B1156" s="119" t="s">
        <v>397</v>
      </c>
      <c r="C1156" s="119">
        <v>33.75</v>
      </c>
      <c r="D1156" s="119">
        <v>35.4</v>
      </c>
      <c r="E1156" s="119">
        <v>33.75</v>
      </c>
      <c r="F1156" s="119">
        <v>35.1</v>
      </c>
      <c r="G1156" s="119">
        <v>35.1</v>
      </c>
      <c r="H1156" s="119">
        <v>34.65</v>
      </c>
      <c r="I1156" s="119">
        <v>178867</v>
      </c>
      <c r="J1156" s="119">
        <v>6265855.5</v>
      </c>
      <c r="K1156" s="121">
        <v>43125</v>
      </c>
      <c r="L1156" s="119">
        <v>837</v>
      </c>
      <c r="M1156" s="119" t="s">
        <v>2602</v>
      </c>
    </row>
    <row r="1157" spans="1:13">
      <c r="A1157" s="119" t="s">
        <v>2835</v>
      </c>
      <c r="B1157" s="119" t="s">
        <v>397</v>
      </c>
      <c r="C1157" s="119">
        <v>129</v>
      </c>
      <c r="D1157" s="119">
        <v>130.5</v>
      </c>
      <c r="E1157" s="119">
        <v>126</v>
      </c>
      <c r="F1157" s="119">
        <v>127.5</v>
      </c>
      <c r="G1157" s="119">
        <v>127.85</v>
      </c>
      <c r="H1157" s="119">
        <v>128.4</v>
      </c>
      <c r="I1157" s="119">
        <v>14611</v>
      </c>
      <c r="J1157" s="119">
        <v>1874093.65</v>
      </c>
      <c r="K1157" s="121">
        <v>43125</v>
      </c>
      <c r="L1157" s="119">
        <v>403</v>
      </c>
      <c r="M1157" s="119" t="s">
        <v>2836</v>
      </c>
    </row>
    <row r="1158" spans="1:13">
      <c r="A1158" s="119" t="s">
        <v>1885</v>
      </c>
      <c r="B1158" s="119" t="s">
        <v>397</v>
      </c>
      <c r="C1158" s="119">
        <v>4.0999999999999996</v>
      </c>
      <c r="D1158" s="119">
        <v>4.0999999999999996</v>
      </c>
      <c r="E1158" s="119">
        <v>3.8</v>
      </c>
      <c r="F1158" s="119">
        <v>3.85</v>
      </c>
      <c r="G1158" s="119">
        <v>3.85</v>
      </c>
      <c r="H1158" s="119">
        <v>4.0999999999999996</v>
      </c>
      <c r="I1158" s="119">
        <v>785780</v>
      </c>
      <c r="J1158" s="119">
        <v>3051059.55</v>
      </c>
      <c r="K1158" s="121">
        <v>43125</v>
      </c>
      <c r="L1158" s="119">
        <v>438</v>
      </c>
      <c r="M1158" s="119" t="s">
        <v>1886</v>
      </c>
    </row>
    <row r="1159" spans="1:13">
      <c r="A1159" s="119" t="s">
        <v>2192</v>
      </c>
      <c r="B1159" s="119" t="s">
        <v>397</v>
      </c>
      <c r="C1159" s="119">
        <v>402.8</v>
      </c>
      <c r="D1159" s="119">
        <v>417.5</v>
      </c>
      <c r="E1159" s="119">
        <v>397.05</v>
      </c>
      <c r="F1159" s="119">
        <v>398.85</v>
      </c>
      <c r="G1159" s="119">
        <v>398.5</v>
      </c>
      <c r="H1159" s="119">
        <v>402.8</v>
      </c>
      <c r="I1159" s="119">
        <v>20653</v>
      </c>
      <c r="J1159" s="119">
        <v>8327776.5999999996</v>
      </c>
      <c r="K1159" s="121">
        <v>43125</v>
      </c>
      <c r="L1159" s="119">
        <v>1014</v>
      </c>
      <c r="M1159" s="119" t="s">
        <v>2404</v>
      </c>
    </row>
    <row r="1160" spans="1:13">
      <c r="A1160" s="119" t="s">
        <v>380</v>
      </c>
      <c r="B1160" s="119" t="s">
        <v>397</v>
      </c>
      <c r="C1160" s="119">
        <v>408</v>
      </c>
      <c r="D1160" s="119">
        <v>410.25</v>
      </c>
      <c r="E1160" s="119">
        <v>390</v>
      </c>
      <c r="F1160" s="119">
        <v>392.1</v>
      </c>
      <c r="G1160" s="119">
        <v>394</v>
      </c>
      <c r="H1160" s="119">
        <v>409.95</v>
      </c>
      <c r="I1160" s="119">
        <v>1391766</v>
      </c>
      <c r="J1160" s="119">
        <v>554457849.79999995</v>
      </c>
      <c r="K1160" s="121">
        <v>43125</v>
      </c>
      <c r="L1160" s="119">
        <v>29448</v>
      </c>
      <c r="M1160" s="119" t="s">
        <v>2197</v>
      </c>
    </row>
    <row r="1161" spans="1:13">
      <c r="A1161" s="119" t="s">
        <v>1888</v>
      </c>
      <c r="B1161" s="119" t="s">
        <v>397</v>
      </c>
      <c r="C1161" s="119">
        <v>10.55</v>
      </c>
      <c r="D1161" s="119">
        <v>10.8</v>
      </c>
      <c r="E1161" s="119">
        <v>10.3</v>
      </c>
      <c r="F1161" s="119">
        <v>10.45</v>
      </c>
      <c r="G1161" s="119">
        <v>10.45</v>
      </c>
      <c r="H1161" s="119">
        <v>10.55</v>
      </c>
      <c r="I1161" s="119">
        <v>4271011</v>
      </c>
      <c r="J1161" s="119">
        <v>44822664.649999999</v>
      </c>
      <c r="K1161" s="121">
        <v>43125</v>
      </c>
      <c r="L1161" s="119">
        <v>2643</v>
      </c>
      <c r="M1161" s="119" t="s">
        <v>1889</v>
      </c>
    </row>
    <row r="1162" spans="1:13">
      <c r="A1162" s="119" t="s">
        <v>1890</v>
      </c>
      <c r="B1162" s="119" t="s">
        <v>397</v>
      </c>
      <c r="C1162" s="119">
        <v>371.5</v>
      </c>
      <c r="D1162" s="119">
        <v>373.25</v>
      </c>
      <c r="E1162" s="119">
        <v>360.95</v>
      </c>
      <c r="F1162" s="119">
        <v>362.95</v>
      </c>
      <c r="G1162" s="119">
        <v>362.6</v>
      </c>
      <c r="H1162" s="119">
        <v>371.75</v>
      </c>
      <c r="I1162" s="119">
        <v>39926</v>
      </c>
      <c r="J1162" s="119">
        <v>14522738.4</v>
      </c>
      <c r="K1162" s="121">
        <v>43125</v>
      </c>
      <c r="L1162" s="119">
        <v>1212</v>
      </c>
      <c r="M1162" s="119" t="s">
        <v>1891</v>
      </c>
    </row>
    <row r="1163" spans="1:13">
      <c r="A1163" s="119" t="s">
        <v>1892</v>
      </c>
      <c r="B1163" s="119" t="s">
        <v>397</v>
      </c>
      <c r="C1163" s="119">
        <v>457.95</v>
      </c>
      <c r="D1163" s="119">
        <v>484</v>
      </c>
      <c r="E1163" s="119">
        <v>449</v>
      </c>
      <c r="F1163" s="119">
        <v>464.65</v>
      </c>
      <c r="G1163" s="119">
        <v>465.4</v>
      </c>
      <c r="H1163" s="119">
        <v>455.6</v>
      </c>
      <c r="I1163" s="119">
        <v>460192</v>
      </c>
      <c r="J1163" s="119">
        <v>216123755.09999999</v>
      </c>
      <c r="K1163" s="121">
        <v>43125</v>
      </c>
      <c r="L1163" s="119">
        <v>9910</v>
      </c>
      <c r="M1163" s="119" t="s">
        <v>1893</v>
      </c>
    </row>
    <row r="1164" spans="1:13">
      <c r="A1164" s="119" t="s">
        <v>1894</v>
      </c>
      <c r="B1164" s="119" t="s">
        <v>397</v>
      </c>
      <c r="C1164" s="119">
        <v>30.6</v>
      </c>
      <c r="D1164" s="119">
        <v>31.3</v>
      </c>
      <c r="E1164" s="119">
        <v>30.2</v>
      </c>
      <c r="F1164" s="119">
        <v>30.8</v>
      </c>
      <c r="G1164" s="119">
        <v>30.85</v>
      </c>
      <c r="H1164" s="119">
        <v>30.6</v>
      </c>
      <c r="I1164" s="119">
        <v>597928</v>
      </c>
      <c r="J1164" s="119">
        <v>18370035.5</v>
      </c>
      <c r="K1164" s="121">
        <v>43125</v>
      </c>
      <c r="L1164" s="119">
        <v>1833</v>
      </c>
      <c r="M1164" s="119" t="s">
        <v>1895</v>
      </c>
    </row>
    <row r="1165" spans="1:13">
      <c r="A1165" s="119" t="s">
        <v>1896</v>
      </c>
      <c r="B1165" s="119" t="s">
        <v>397</v>
      </c>
      <c r="C1165" s="119">
        <v>1106.95</v>
      </c>
      <c r="D1165" s="119">
        <v>1136.95</v>
      </c>
      <c r="E1165" s="119">
        <v>1106.95</v>
      </c>
      <c r="F1165" s="119">
        <v>1118.1500000000001</v>
      </c>
      <c r="G1165" s="119">
        <v>1122.9000000000001</v>
      </c>
      <c r="H1165" s="119">
        <v>1118.25</v>
      </c>
      <c r="I1165" s="119">
        <v>734</v>
      </c>
      <c r="J1165" s="119">
        <v>814818.85</v>
      </c>
      <c r="K1165" s="121">
        <v>43125</v>
      </c>
      <c r="L1165" s="119">
        <v>130</v>
      </c>
      <c r="M1165" s="119" t="s">
        <v>1897</v>
      </c>
    </row>
    <row r="1166" spans="1:13">
      <c r="A1166" s="119" t="s">
        <v>1898</v>
      </c>
      <c r="B1166" s="119" t="s">
        <v>397</v>
      </c>
      <c r="C1166" s="119">
        <v>4916</v>
      </c>
      <c r="D1166" s="119">
        <v>5071.1000000000004</v>
      </c>
      <c r="E1166" s="119">
        <v>4867.25</v>
      </c>
      <c r="F1166" s="119">
        <v>4961.6000000000004</v>
      </c>
      <c r="G1166" s="119">
        <v>5050</v>
      </c>
      <c r="H1166" s="119">
        <v>4978.55</v>
      </c>
      <c r="I1166" s="119">
        <v>2387</v>
      </c>
      <c r="J1166" s="119">
        <v>11806353.949999999</v>
      </c>
      <c r="K1166" s="121">
        <v>43125</v>
      </c>
      <c r="L1166" s="119">
        <v>417</v>
      </c>
      <c r="M1166" s="119" t="s">
        <v>1899</v>
      </c>
    </row>
    <row r="1167" spans="1:13">
      <c r="A1167" s="119" t="s">
        <v>1900</v>
      </c>
      <c r="B1167" s="119" t="s">
        <v>397</v>
      </c>
      <c r="C1167" s="119">
        <v>4.2</v>
      </c>
      <c r="D1167" s="119">
        <v>4.3</v>
      </c>
      <c r="E1167" s="119">
        <v>4.0999999999999996</v>
      </c>
      <c r="F1167" s="119">
        <v>4.1500000000000004</v>
      </c>
      <c r="G1167" s="119">
        <v>4.2</v>
      </c>
      <c r="H1167" s="119">
        <v>4.2</v>
      </c>
      <c r="I1167" s="119">
        <v>1394086</v>
      </c>
      <c r="J1167" s="119">
        <v>5841240.75</v>
      </c>
      <c r="K1167" s="121">
        <v>43125</v>
      </c>
      <c r="L1167" s="119">
        <v>846</v>
      </c>
      <c r="M1167" s="119" t="s">
        <v>1901</v>
      </c>
    </row>
    <row r="1168" spans="1:13">
      <c r="A1168" s="119" t="s">
        <v>1902</v>
      </c>
      <c r="B1168" s="119" t="s">
        <v>397</v>
      </c>
      <c r="C1168" s="119">
        <v>1910</v>
      </c>
      <c r="D1168" s="119">
        <v>1920</v>
      </c>
      <c r="E1168" s="119">
        <v>1884</v>
      </c>
      <c r="F1168" s="119">
        <v>1898.35</v>
      </c>
      <c r="G1168" s="119">
        <v>1899.75</v>
      </c>
      <c r="H1168" s="119">
        <v>1904</v>
      </c>
      <c r="I1168" s="119">
        <v>10310</v>
      </c>
      <c r="J1168" s="119">
        <v>19633125.550000001</v>
      </c>
      <c r="K1168" s="121">
        <v>43125</v>
      </c>
      <c r="L1168" s="119">
        <v>1096</v>
      </c>
      <c r="M1168" s="119" t="s">
        <v>1903</v>
      </c>
    </row>
    <row r="1169" spans="1:13">
      <c r="A1169" s="119" t="s">
        <v>2837</v>
      </c>
      <c r="B1169" s="119" t="s">
        <v>397</v>
      </c>
      <c r="C1169" s="119">
        <v>667</v>
      </c>
      <c r="D1169" s="119">
        <v>681</v>
      </c>
      <c r="E1169" s="119">
        <v>656.2</v>
      </c>
      <c r="F1169" s="119">
        <v>669.9</v>
      </c>
      <c r="G1169" s="119">
        <v>666.1</v>
      </c>
      <c r="H1169" s="119">
        <v>663.1</v>
      </c>
      <c r="I1169" s="119">
        <v>1918</v>
      </c>
      <c r="J1169" s="119">
        <v>1283811</v>
      </c>
      <c r="K1169" s="121">
        <v>43125</v>
      </c>
      <c r="L1169" s="119">
        <v>161</v>
      </c>
      <c r="M1169" s="119" t="s">
        <v>2838</v>
      </c>
    </row>
    <row r="1170" spans="1:13">
      <c r="A1170" s="119" t="s">
        <v>1904</v>
      </c>
      <c r="B1170" s="119" t="s">
        <v>397</v>
      </c>
      <c r="C1170" s="119">
        <v>562.9</v>
      </c>
      <c r="D1170" s="119">
        <v>562.9</v>
      </c>
      <c r="E1170" s="119">
        <v>544</v>
      </c>
      <c r="F1170" s="119">
        <v>548.25</v>
      </c>
      <c r="G1170" s="119">
        <v>547.5</v>
      </c>
      <c r="H1170" s="119">
        <v>559.15</v>
      </c>
      <c r="I1170" s="119">
        <v>83560</v>
      </c>
      <c r="J1170" s="119">
        <v>45941690.600000001</v>
      </c>
      <c r="K1170" s="121">
        <v>43125</v>
      </c>
      <c r="L1170" s="119">
        <v>2988</v>
      </c>
      <c r="M1170" s="119" t="s">
        <v>1905</v>
      </c>
    </row>
    <row r="1171" spans="1:13">
      <c r="A1171" s="119" t="s">
        <v>1906</v>
      </c>
      <c r="B1171" s="119" t="s">
        <v>397</v>
      </c>
      <c r="C1171" s="119">
        <v>89.3</v>
      </c>
      <c r="D1171" s="119">
        <v>89.35</v>
      </c>
      <c r="E1171" s="119">
        <v>86.2</v>
      </c>
      <c r="F1171" s="119">
        <v>86.8</v>
      </c>
      <c r="G1171" s="119">
        <v>86.95</v>
      </c>
      <c r="H1171" s="119">
        <v>88.8</v>
      </c>
      <c r="I1171" s="119">
        <v>481258</v>
      </c>
      <c r="J1171" s="119">
        <v>42018303.049999997</v>
      </c>
      <c r="K1171" s="121">
        <v>43125</v>
      </c>
      <c r="L1171" s="119">
        <v>2577</v>
      </c>
      <c r="M1171" s="119" t="s">
        <v>1907</v>
      </c>
    </row>
    <row r="1172" spans="1:13">
      <c r="A1172" s="119" t="s">
        <v>1908</v>
      </c>
      <c r="B1172" s="119" t="s">
        <v>397</v>
      </c>
      <c r="C1172" s="119">
        <v>13.25</v>
      </c>
      <c r="D1172" s="119">
        <v>13.45</v>
      </c>
      <c r="E1172" s="119">
        <v>13.05</v>
      </c>
      <c r="F1172" s="119">
        <v>13.2</v>
      </c>
      <c r="G1172" s="119">
        <v>13.25</v>
      </c>
      <c r="H1172" s="119">
        <v>13.2</v>
      </c>
      <c r="I1172" s="119">
        <v>1202069</v>
      </c>
      <c r="J1172" s="119">
        <v>15891907.800000001</v>
      </c>
      <c r="K1172" s="121">
        <v>43125</v>
      </c>
      <c r="L1172" s="119">
        <v>1465</v>
      </c>
      <c r="M1172" s="119" t="s">
        <v>2360</v>
      </c>
    </row>
    <row r="1173" spans="1:13">
      <c r="A1173" s="119" t="s">
        <v>142</v>
      </c>
      <c r="B1173" s="119" t="s">
        <v>397</v>
      </c>
      <c r="C1173" s="119">
        <v>591</v>
      </c>
      <c r="D1173" s="119">
        <v>596</v>
      </c>
      <c r="E1173" s="119">
        <v>578</v>
      </c>
      <c r="F1173" s="119">
        <v>579.85</v>
      </c>
      <c r="G1173" s="119">
        <v>581.04999999999995</v>
      </c>
      <c r="H1173" s="119">
        <v>586.54999999999995</v>
      </c>
      <c r="I1173" s="119">
        <v>4213982</v>
      </c>
      <c r="J1173" s="119">
        <v>2469089084.9000001</v>
      </c>
      <c r="K1173" s="121">
        <v>43125</v>
      </c>
      <c r="L1173" s="119">
        <v>57686</v>
      </c>
      <c r="M1173" s="119" t="s">
        <v>1909</v>
      </c>
    </row>
    <row r="1174" spans="1:13">
      <c r="A1174" s="119" t="s">
        <v>1910</v>
      </c>
      <c r="B1174" s="119" t="s">
        <v>397</v>
      </c>
      <c r="C1174" s="119">
        <v>409.55</v>
      </c>
      <c r="D1174" s="119">
        <v>409.55</v>
      </c>
      <c r="E1174" s="119">
        <v>402.2</v>
      </c>
      <c r="F1174" s="119">
        <v>406</v>
      </c>
      <c r="G1174" s="119">
        <v>408.05</v>
      </c>
      <c r="H1174" s="119">
        <v>408.05</v>
      </c>
      <c r="I1174" s="119">
        <v>160569</v>
      </c>
      <c r="J1174" s="119">
        <v>65267700.5</v>
      </c>
      <c r="K1174" s="121">
        <v>43125</v>
      </c>
      <c r="L1174" s="119">
        <v>1719</v>
      </c>
      <c r="M1174" s="119" t="s">
        <v>2605</v>
      </c>
    </row>
    <row r="1175" spans="1:13">
      <c r="A1175" s="119" t="s">
        <v>143</v>
      </c>
      <c r="B1175" s="119" t="s">
        <v>397</v>
      </c>
      <c r="C1175" s="119">
        <v>1033.5999999999999</v>
      </c>
      <c r="D1175" s="119">
        <v>1049.5</v>
      </c>
      <c r="E1175" s="119">
        <v>1030.05</v>
      </c>
      <c r="F1175" s="119">
        <v>1033.7</v>
      </c>
      <c r="G1175" s="119">
        <v>1036.25</v>
      </c>
      <c r="H1175" s="119">
        <v>1033.5999999999999</v>
      </c>
      <c r="I1175" s="119">
        <v>1019610</v>
      </c>
      <c r="J1175" s="119">
        <v>1057550188.25</v>
      </c>
      <c r="K1175" s="121">
        <v>43125</v>
      </c>
      <c r="L1175" s="119">
        <v>18861</v>
      </c>
      <c r="M1175" s="119" t="s">
        <v>1911</v>
      </c>
    </row>
    <row r="1176" spans="1:13">
      <c r="A1176" s="119" t="s">
        <v>1912</v>
      </c>
      <c r="B1176" s="119" t="s">
        <v>397</v>
      </c>
      <c r="C1176" s="119">
        <v>173.55</v>
      </c>
      <c r="D1176" s="119">
        <v>176.35</v>
      </c>
      <c r="E1176" s="119">
        <v>172.8</v>
      </c>
      <c r="F1176" s="119">
        <v>173.55</v>
      </c>
      <c r="G1176" s="119">
        <v>173.7</v>
      </c>
      <c r="H1176" s="119">
        <v>175.35</v>
      </c>
      <c r="I1176" s="119">
        <v>17054</v>
      </c>
      <c r="J1176" s="119">
        <v>2972858.75</v>
      </c>
      <c r="K1176" s="121">
        <v>43125</v>
      </c>
      <c r="L1176" s="119">
        <v>362</v>
      </c>
      <c r="M1176" s="119" t="s">
        <v>1913</v>
      </c>
    </row>
    <row r="1177" spans="1:13">
      <c r="A1177" s="119" t="s">
        <v>1914</v>
      </c>
      <c r="B1177" s="119" t="s">
        <v>397</v>
      </c>
      <c r="C1177" s="119">
        <v>401</v>
      </c>
      <c r="D1177" s="119">
        <v>405</v>
      </c>
      <c r="E1177" s="119">
        <v>400</v>
      </c>
      <c r="F1177" s="119">
        <v>400.95</v>
      </c>
      <c r="G1177" s="119">
        <v>402</v>
      </c>
      <c r="H1177" s="119">
        <v>400.95</v>
      </c>
      <c r="I1177" s="119">
        <v>12921</v>
      </c>
      <c r="J1177" s="119">
        <v>5187588.5</v>
      </c>
      <c r="K1177" s="121">
        <v>43125</v>
      </c>
      <c r="L1177" s="119">
        <v>670</v>
      </c>
      <c r="M1177" s="119" t="s">
        <v>1915</v>
      </c>
    </row>
    <row r="1178" spans="1:13">
      <c r="A1178" s="119" t="s">
        <v>1916</v>
      </c>
      <c r="B1178" s="119" t="s">
        <v>397</v>
      </c>
      <c r="C1178" s="119">
        <v>306.35000000000002</v>
      </c>
      <c r="D1178" s="119">
        <v>308.89999999999998</v>
      </c>
      <c r="E1178" s="119">
        <v>299.05</v>
      </c>
      <c r="F1178" s="119">
        <v>303.8</v>
      </c>
      <c r="G1178" s="119">
        <v>303</v>
      </c>
      <c r="H1178" s="119">
        <v>304.75</v>
      </c>
      <c r="I1178" s="119">
        <v>45289</v>
      </c>
      <c r="J1178" s="119">
        <v>13643252</v>
      </c>
      <c r="K1178" s="121">
        <v>43125</v>
      </c>
      <c r="L1178" s="119">
        <v>1912</v>
      </c>
      <c r="M1178" s="119" t="s">
        <v>1917</v>
      </c>
    </row>
    <row r="1179" spans="1:13">
      <c r="A1179" s="119" t="s">
        <v>1918</v>
      </c>
      <c r="B1179" s="119" t="s">
        <v>397</v>
      </c>
      <c r="C1179" s="119">
        <v>1360</v>
      </c>
      <c r="D1179" s="119">
        <v>1370</v>
      </c>
      <c r="E1179" s="119">
        <v>1313.15</v>
      </c>
      <c r="F1179" s="119">
        <v>1326.9</v>
      </c>
      <c r="G1179" s="119">
        <v>1327.85</v>
      </c>
      <c r="H1179" s="119">
        <v>1357.95</v>
      </c>
      <c r="I1179" s="119">
        <v>27083</v>
      </c>
      <c r="J1179" s="119">
        <v>36201854.200000003</v>
      </c>
      <c r="K1179" s="121">
        <v>43125</v>
      </c>
      <c r="L1179" s="119">
        <v>2469</v>
      </c>
      <c r="M1179" s="119" t="s">
        <v>1919</v>
      </c>
    </row>
    <row r="1180" spans="1:13">
      <c r="A1180" s="119" t="s">
        <v>2839</v>
      </c>
      <c r="B1180" s="119" t="s">
        <v>397</v>
      </c>
      <c r="C1180" s="119">
        <v>128.69999999999999</v>
      </c>
      <c r="D1180" s="119">
        <v>129</v>
      </c>
      <c r="E1180" s="119">
        <v>121.5</v>
      </c>
      <c r="F1180" s="119">
        <v>122.6</v>
      </c>
      <c r="G1180" s="119">
        <v>123</v>
      </c>
      <c r="H1180" s="119">
        <v>124.4</v>
      </c>
      <c r="I1180" s="119">
        <v>55619</v>
      </c>
      <c r="J1180" s="119">
        <v>6884301.5499999998</v>
      </c>
      <c r="K1180" s="121">
        <v>43125</v>
      </c>
      <c r="L1180" s="119">
        <v>304</v>
      </c>
      <c r="M1180" s="119" t="s">
        <v>2840</v>
      </c>
    </row>
    <row r="1181" spans="1:13">
      <c r="A1181" s="119" t="s">
        <v>2435</v>
      </c>
      <c r="B1181" s="119" t="s">
        <v>397</v>
      </c>
      <c r="C1181" s="119">
        <v>2.25</v>
      </c>
      <c r="D1181" s="119">
        <v>2.2999999999999998</v>
      </c>
      <c r="E1181" s="119">
        <v>2.15</v>
      </c>
      <c r="F1181" s="119">
        <v>2.2999999999999998</v>
      </c>
      <c r="G1181" s="119">
        <v>2.25</v>
      </c>
      <c r="H1181" s="119">
        <v>2.2000000000000002</v>
      </c>
      <c r="I1181" s="119">
        <v>193842</v>
      </c>
      <c r="J1181" s="119">
        <v>437399.75</v>
      </c>
      <c r="K1181" s="121">
        <v>43125</v>
      </c>
      <c r="L1181" s="119">
        <v>113</v>
      </c>
      <c r="M1181" s="119" t="s">
        <v>2436</v>
      </c>
    </row>
    <row r="1182" spans="1:13">
      <c r="A1182" s="119" t="s">
        <v>2550</v>
      </c>
      <c r="B1182" s="119" t="s">
        <v>397</v>
      </c>
      <c r="C1182" s="119">
        <v>3.5</v>
      </c>
      <c r="D1182" s="119">
        <v>3.5</v>
      </c>
      <c r="E1182" s="119">
        <v>3.3</v>
      </c>
      <c r="F1182" s="119">
        <v>3.45</v>
      </c>
      <c r="G1182" s="119">
        <v>3.45</v>
      </c>
      <c r="H1182" s="119">
        <v>3.45</v>
      </c>
      <c r="I1182" s="119">
        <v>41686</v>
      </c>
      <c r="J1182" s="119">
        <v>140680.25</v>
      </c>
      <c r="K1182" s="121">
        <v>43125</v>
      </c>
      <c r="L1182" s="119">
        <v>43</v>
      </c>
      <c r="M1182" s="119" t="s">
        <v>2551</v>
      </c>
    </row>
    <row r="1183" spans="1:13">
      <c r="A1183" s="119" t="s">
        <v>1920</v>
      </c>
      <c r="B1183" s="119" t="s">
        <v>397</v>
      </c>
      <c r="C1183" s="119">
        <v>95.35</v>
      </c>
      <c r="D1183" s="119">
        <v>95.6</v>
      </c>
      <c r="E1183" s="119">
        <v>91</v>
      </c>
      <c r="F1183" s="119">
        <v>93.35</v>
      </c>
      <c r="G1183" s="119">
        <v>93.1</v>
      </c>
      <c r="H1183" s="119">
        <v>94.4</v>
      </c>
      <c r="I1183" s="119">
        <v>12091</v>
      </c>
      <c r="J1183" s="119">
        <v>1130905.45</v>
      </c>
      <c r="K1183" s="121">
        <v>43125</v>
      </c>
      <c r="L1183" s="119">
        <v>257</v>
      </c>
      <c r="M1183" s="119" t="s">
        <v>1921</v>
      </c>
    </row>
    <row r="1184" spans="1:13">
      <c r="A1184" s="119" t="s">
        <v>1922</v>
      </c>
      <c r="B1184" s="119" t="s">
        <v>397</v>
      </c>
      <c r="C1184" s="119">
        <v>430.8</v>
      </c>
      <c r="D1184" s="119">
        <v>439.45</v>
      </c>
      <c r="E1184" s="119">
        <v>416.7</v>
      </c>
      <c r="F1184" s="119">
        <v>419.2</v>
      </c>
      <c r="G1184" s="119">
        <v>420</v>
      </c>
      <c r="H1184" s="119">
        <v>430.8</v>
      </c>
      <c r="I1184" s="119">
        <v>109373</v>
      </c>
      <c r="J1184" s="119">
        <v>46661160</v>
      </c>
      <c r="K1184" s="121">
        <v>43125</v>
      </c>
      <c r="L1184" s="119">
        <v>2630</v>
      </c>
      <c r="M1184" s="119" t="s">
        <v>1923</v>
      </c>
    </row>
    <row r="1185" spans="1:13">
      <c r="A1185" s="119" t="s">
        <v>1924</v>
      </c>
      <c r="B1185" s="119" t="s">
        <v>397</v>
      </c>
      <c r="C1185" s="119">
        <v>101</v>
      </c>
      <c r="D1185" s="119">
        <v>102.5</v>
      </c>
      <c r="E1185" s="119">
        <v>100.8</v>
      </c>
      <c r="F1185" s="119">
        <v>101.55</v>
      </c>
      <c r="G1185" s="119">
        <v>101.5</v>
      </c>
      <c r="H1185" s="119">
        <v>101.3</v>
      </c>
      <c r="I1185" s="119">
        <v>25192</v>
      </c>
      <c r="J1185" s="119">
        <v>2555557.25</v>
      </c>
      <c r="K1185" s="121">
        <v>43125</v>
      </c>
      <c r="L1185" s="119">
        <v>255</v>
      </c>
      <c r="M1185" s="119" t="s">
        <v>2756</v>
      </c>
    </row>
    <row r="1186" spans="1:13">
      <c r="A1186" s="119" t="s">
        <v>384</v>
      </c>
      <c r="B1186" s="119" t="s">
        <v>397</v>
      </c>
      <c r="C1186" s="119">
        <v>210.1</v>
      </c>
      <c r="D1186" s="119">
        <v>218</v>
      </c>
      <c r="E1186" s="119">
        <v>210.1</v>
      </c>
      <c r="F1186" s="119">
        <v>215</v>
      </c>
      <c r="G1186" s="119">
        <v>215.5</v>
      </c>
      <c r="H1186" s="119">
        <v>208.75</v>
      </c>
      <c r="I1186" s="119">
        <v>997437</v>
      </c>
      <c r="J1186" s="119">
        <v>213762065.30000001</v>
      </c>
      <c r="K1186" s="121">
        <v>43125</v>
      </c>
      <c r="L1186" s="119">
        <v>9793</v>
      </c>
      <c r="M1186" s="119" t="s">
        <v>1925</v>
      </c>
    </row>
    <row r="1187" spans="1:13">
      <c r="A1187" s="119" t="s">
        <v>1926</v>
      </c>
      <c r="B1187" s="119" t="s">
        <v>397</v>
      </c>
      <c r="C1187" s="119">
        <v>14.9</v>
      </c>
      <c r="D1187" s="119">
        <v>14.95</v>
      </c>
      <c r="E1187" s="119">
        <v>14.5</v>
      </c>
      <c r="F1187" s="119">
        <v>14.6</v>
      </c>
      <c r="G1187" s="119">
        <v>14.6</v>
      </c>
      <c r="H1187" s="119">
        <v>14.85</v>
      </c>
      <c r="I1187" s="119">
        <v>57455743</v>
      </c>
      <c r="J1187" s="119">
        <v>843405073.75</v>
      </c>
      <c r="K1187" s="121">
        <v>43125</v>
      </c>
      <c r="L1187" s="119">
        <v>17773</v>
      </c>
      <c r="M1187" s="119" t="s">
        <v>1927</v>
      </c>
    </row>
    <row r="1188" spans="1:13">
      <c r="A1188" s="119" t="s">
        <v>1928</v>
      </c>
      <c r="B1188" s="119" t="s">
        <v>397</v>
      </c>
      <c r="C1188" s="119">
        <v>219.75</v>
      </c>
      <c r="D1188" s="119">
        <v>227</v>
      </c>
      <c r="E1188" s="119">
        <v>216</v>
      </c>
      <c r="F1188" s="119">
        <v>217.4</v>
      </c>
      <c r="G1188" s="119">
        <v>216.05</v>
      </c>
      <c r="H1188" s="119">
        <v>218.8</v>
      </c>
      <c r="I1188" s="119">
        <v>2024155</v>
      </c>
      <c r="J1188" s="119">
        <v>450241951.55000001</v>
      </c>
      <c r="K1188" s="121">
        <v>43125</v>
      </c>
      <c r="L1188" s="119">
        <v>6237</v>
      </c>
      <c r="M1188" s="119" t="s">
        <v>1929</v>
      </c>
    </row>
    <row r="1189" spans="1:13">
      <c r="A1189" s="119" t="s">
        <v>1930</v>
      </c>
      <c r="B1189" s="119" t="s">
        <v>397</v>
      </c>
      <c r="C1189" s="119">
        <v>2009.2</v>
      </c>
      <c r="D1189" s="119">
        <v>2010</v>
      </c>
      <c r="E1189" s="119">
        <v>1981.1</v>
      </c>
      <c r="F1189" s="119">
        <v>1987.65</v>
      </c>
      <c r="G1189" s="119">
        <v>1985</v>
      </c>
      <c r="H1189" s="119">
        <v>2009.2</v>
      </c>
      <c r="I1189" s="119">
        <v>8664</v>
      </c>
      <c r="J1189" s="119">
        <v>17269520.550000001</v>
      </c>
      <c r="K1189" s="121">
        <v>43125</v>
      </c>
      <c r="L1189" s="119">
        <v>1086</v>
      </c>
      <c r="M1189" s="119" t="s">
        <v>1931</v>
      </c>
    </row>
    <row r="1190" spans="1:13">
      <c r="A1190" s="119" t="s">
        <v>1932</v>
      </c>
      <c r="B1190" s="119" t="s">
        <v>397</v>
      </c>
      <c r="C1190" s="119">
        <v>471.2</v>
      </c>
      <c r="D1190" s="119">
        <v>477</v>
      </c>
      <c r="E1190" s="119">
        <v>468.25</v>
      </c>
      <c r="F1190" s="119">
        <v>476.45</v>
      </c>
      <c r="G1190" s="119">
        <v>477</v>
      </c>
      <c r="H1190" s="119">
        <v>470.65</v>
      </c>
      <c r="I1190" s="119">
        <v>9190</v>
      </c>
      <c r="J1190" s="119">
        <v>4357445.5999999996</v>
      </c>
      <c r="K1190" s="121">
        <v>43125</v>
      </c>
      <c r="L1190" s="119">
        <v>206</v>
      </c>
      <c r="M1190" s="119" t="s">
        <v>1933</v>
      </c>
    </row>
    <row r="1191" spans="1:13">
      <c r="A1191" s="119" t="s">
        <v>1934</v>
      </c>
      <c r="B1191" s="119" t="s">
        <v>397</v>
      </c>
      <c r="C1191" s="119">
        <v>1906</v>
      </c>
      <c r="D1191" s="119">
        <v>1930.8</v>
      </c>
      <c r="E1191" s="119">
        <v>1870.6</v>
      </c>
      <c r="F1191" s="119">
        <v>1886.25</v>
      </c>
      <c r="G1191" s="119">
        <v>1887</v>
      </c>
      <c r="H1191" s="119">
        <v>1904.75</v>
      </c>
      <c r="I1191" s="119">
        <v>19195</v>
      </c>
      <c r="J1191" s="119">
        <v>36450363.649999999</v>
      </c>
      <c r="K1191" s="121">
        <v>43125</v>
      </c>
      <c r="L1191" s="119">
        <v>2653</v>
      </c>
      <c r="M1191" s="119" t="s">
        <v>1935</v>
      </c>
    </row>
    <row r="1192" spans="1:13">
      <c r="A1192" s="119" t="s">
        <v>1936</v>
      </c>
      <c r="B1192" s="119" t="s">
        <v>397</v>
      </c>
      <c r="C1192" s="119">
        <v>6.85</v>
      </c>
      <c r="D1192" s="119">
        <v>7.1</v>
      </c>
      <c r="E1192" s="119">
        <v>6.75</v>
      </c>
      <c r="F1192" s="119">
        <v>7</v>
      </c>
      <c r="G1192" s="119">
        <v>7.05</v>
      </c>
      <c r="H1192" s="119">
        <v>6.9</v>
      </c>
      <c r="I1192" s="119">
        <v>168892</v>
      </c>
      <c r="J1192" s="119">
        <v>1179940.6000000001</v>
      </c>
      <c r="K1192" s="121">
        <v>43125</v>
      </c>
      <c r="L1192" s="119">
        <v>327</v>
      </c>
      <c r="M1192" s="119" t="s">
        <v>1937</v>
      </c>
    </row>
    <row r="1193" spans="1:13">
      <c r="A1193" s="119" t="s">
        <v>144</v>
      </c>
      <c r="B1193" s="119" t="s">
        <v>397</v>
      </c>
      <c r="C1193" s="119">
        <v>83.45</v>
      </c>
      <c r="D1193" s="119">
        <v>83.45</v>
      </c>
      <c r="E1193" s="119">
        <v>76.2</v>
      </c>
      <c r="F1193" s="119">
        <v>76.650000000000006</v>
      </c>
      <c r="G1193" s="119">
        <v>76.75</v>
      </c>
      <c r="H1193" s="119">
        <v>82.3</v>
      </c>
      <c r="I1193" s="119">
        <v>10140927</v>
      </c>
      <c r="J1193" s="119">
        <v>795760006.85000002</v>
      </c>
      <c r="K1193" s="121">
        <v>43125</v>
      </c>
      <c r="L1193" s="119">
        <v>34520</v>
      </c>
      <c r="M1193" s="119" t="s">
        <v>1938</v>
      </c>
    </row>
    <row r="1194" spans="1:13">
      <c r="A1194" s="119" t="s">
        <v>1939</v>
      </c>
      <c r="B1194" s="119" t="s">
        <v>397</v>
      </c>
      <c r="C1194" s="119">
        <v>646.5</v>
      </c>
      <c r="D1194" s="119">
        <v>649.45000000000005</v>
      </c>
      <c r="E1194" s="119">
        <v>613.85</v>
      </c>
      <c r="F1194" s="119">
        <v>622.54999999999995</v>
      </c>
      <c r="G1194" s="119">
        <v>624</v>
      </c>
      <c r="H1194" s="119">
        <v>658.05</v>
      </c>
      <c r="I1194" s="119">
        <v>289955</v>
      </c>
      <c r="J1194" s="119">
        <v>181398504.15000001</v>
      </c>
      <c r="K1194" s="121">
        <v>43125</v>
      </c>
      <c r="L1194" s="119">
        <v>14917</v>
      </c>
      <c r="M1194" s="119" t="s">
        <v>1940</v>
      </c>
    </row>
    <row r="1195" spans="1:13">
      <c r="A1195" s="119" t="s">
        <v>2424</v>
      </c>
      <c r="B1195" s="119" t="s">
        <v>397</v>
      </c>
      <c r="C1195" s="119">
        <v>105</v>
      </c>
      <c r="D1195" s="119">
        <v>112.9</v>
      </c>
      <c r="E1195" s="119">
        <v>105</v>
      </c>
      <c r="F1195" s="119">
        <v>111.2</v>
      </c>
      <c r="G1195" s="119">
        <v>109.4</v>
      </c>
      <c r="H1195" s="119">
        <v>105.5</v>
      </c>
      <c r="I1195" s="119">
        <v>6562</v>
      </c>
      <c r="J1195" s="119">
        <v>722716.45</v>
      </c>
      <c r="K1195" s="121">
        <v>43125</v>
      </c>
      <c r="L1195" s="119">
        <v>158</v>
      </c>
      <c r="M1195" s="119" t="s">
        <v>2425</v>
      </c>
    </row>
    <row r="1196" spans="1:13">
      <c r="A1196" s="119" t="s">
        <v>1941</v>
      </c>
      <c r="B1196" s="119" t="s">
        <v>397</v>
      </c>
      <c r="C1196" s="119">
        <v>187.9</v>
      </c>
      <c r="D1196" s="119">
        <v>189.5</v>
      </c>
      <c r="E1196" s="119">
        <v>180.1</v>
      </c>
      <c r="F1196" s="119">
        <v>182.85</v>
      </c>
      <c r="G1196" s="119">
        <v>183.2</v>
      </c>
      <c r="H1196" s="119">
        <v>184.15</v>
      </c>
      <c r="I1196" s="119">
        <v>177541</v>
      </c>
      <c r="J1196" s="119">
        <v>32882332.550000001</v>
      </c>
      <c r="K1196" s="121">
        <v>43125</v>
      </c>
      <c r="L1196" s="119">
        <v>2602</v>
      </c>
      <c r="M1196" s="119" t="s">
        <v>1942</v>
      </c>
    </row>
    <row r="1197" spans="1:13">
      <c r="A1197" s="119" t="s">
        <v>1943</v>
      </c>
      <c r="B1197" s="119" t="s">
        <v>397</v>
      </c>
      <c r="C1197" s="119">
        <v>167.05</v>
      </c>
      <c r="D1197" s="119">
        <v>169.75</v>
      </c>
      <c r="E1197" s="119">
        <v>165.1</v>
      </c>
      <c r="F1197" s="119">
        <v>165.5</v>
      </c>
      <c r="G1197" s="119">
        <v>166</v>
      </c>
      <c r="H1197" s="119">
        <v>169.1</v>
      </c>
      <c r="I1197" s="119">
        <v>166737</v>
      </c>
      <c r="J1197" s="119">
        <v>27761709.050000001</v>
      </c>
      <c r="K1197" s="121">
        <v>43125</v>
      </c>
      <c r="L1197" s="119">
        <v>3589</v>
      </c>
      <c r="M1197" s="119" t="s">
        <v>1944</v>
      </c>
    </row>
    <row r="1198" spans="1:13">
      <c r="A1198" s="119" t="s">
        <v>1945</v>
      </c>
      <c r="B1198" s="119" t="s">
        <v>397</v>
      </c>
      <c r="C1198" s="119">
        <v>315.95</v>
      </c>
      <c r="D1198" s="119">
        <v>325</v>
      </c>
      <c r="E1198" s="119">
        <v>310.5</v>
      </c>
      <c r="F1198" s="119">
        <v>313.75</v>
      </c>
      <c r="G1198" s="119">
        <v>316</v>
      </c>
      <c r="H1198" s="119">
        <v>310.10000000000002</v>
      </c>
      <c r="I1198" s="119">
        <v>31671</v>
      </c>
      <c r="J1198" s="119">
        <v>10009898.65</v>
      </c>
      <c r="K1198" s="121">
        <v>43125</v>
      </c>
      <c r="L1198" s="119">
        <v>1035</v>
      </c>
      <c r="M1198" s="119" t="s">
        <v>1946</v>
      </c>
    </row>
    <row r="1199" spans="1:13">
      <c r="A1199" s="119" t="s">
        <v>1947</v>
      </c>
      <c r="B1199" s="119" t="s">
        <v>397</v>
      </c>
      <c r="C1199" s="119">
        <v>334.6</v>
      </c>
      <c r="D1199" s="119">
        <v>337.65</v>
      </c>
      <c r="E1199" s="119">
        <v>325.39999999999998</v>
      </c>
      <c r="F1199" s="119">
        <v>328.95</v>
      </c>
      <c r="G1199" s="119">
        <v>329</v>
      </c>
      <c r="H1199" s="119">
        <v>335.95</v>
      </c>
      <c r="I1199" s="119">
        <v>70688</v>
      </c>
      <c r="J1199" s="119">
        <v>23433875.300000001</v>
      </c>
      <c r="K1199" s="121">
        <v>43125</v>
      </c>
      <c r="L1199" s="119">
        <v>1493</v>
      </c>
      <c r="M1199" s="119" t="s">
        <v>1948</v>
      </c>
    </row>
    <row r="1200" spans="1:13">
      <c r="A1200" s="119" t="s">
        <v>1949</v>
      </c>
      <c r="B1200" s="119" t="s">
        <v>397</v>
      </c>
      <c r="C1200" s="119">
        <v>36</v>
      </c>
      <c r="D1200" s="119">
        <v>36.4</v>
      </c>
      <c r="E1200" s="119">
        <v>34.6</v>
      </c>
      <c r="F1200" s="119">
        <v>34.9</v>
      </c>
      <c r="G1200" s="119">
        <v>34.700000000000003</v>
      </c>
      <c r="H1200" s="119">
        <v>36.700000000000003</v>
      </c>
      <c r="I1200" s="119">
        <v>1088855</v>
      </c>
      <c r="J1200" s="119">
        <v>38405302.649999999</v>
      </c>
      <c r="K1200" s="121">
        <v>43125</v>
      </c>
      <c r="L1200" s="119">
        <v>3597</v>
      </c>
      <c r="M1200" s="119" t="s">
        <v>1950</v>
      </c>
    </row>
    <row r="1201" spans="1:13">
      <c r="A1201" s="119" t="s">
        <v>1951</v>
      </c>
      <c r="B1201" s="119" t="s">
        <v>397</v>
      </c>
      <c r="C1201" s="119">
        <v>17.95</v>
      </c>
      <c r="D1201" s="119">
        <v>18.2</v>
      </c>
      <c r="E1201" s="119">
        <v>17.149999999999999</v>
      </c>
      <c r="F1201" s="119">
        <v>17.850000000000001</v>
      </c>
      <c r="G1201" s="119">
        <v>18</v>
      </c>
      <c r="H1201" s="119">
        <v>17.55</v>
      </c>
      <c r="I1201" s="119">
        <v>140252</v>
      </c>
      <c r="J1201" s="119">
        <v>2466110.6</v>
      </c>
      <c r="K1201" s="121">
        <v>43125</v>
      </c>
      <c r="L1201" s="119">
        <v>522</v>
      </c>
      <c r="M1201" s="119" t="s">
        <v>1952</v>
      </c>
    </row>
    <row r="1202" spans="1:13">
      <c r="A1202" s="119" t="s">
        <v>2841</v>
      </c>
      <c r="B1202" s="119" t="s">
        <v>397</v>
      </c>
      <c r="C1202" s="119">
        <v>7</v>
      </c>
      <c r="D1202" s="119">
        <v>7.4</v>
      </c>
      <c r="E1202" s="119">
        <v>6.95</v>
      </c>
      <c r="F1202" s="119">
        <v>7.25</v>
      </c>
      <c r="G1202" s="119">
        <v>7.25</v>
      </c>
      <c r="H1202" s="119">
        <v>7.1</v>
      </c>
      <c r="I1202" s="119">
        <v>6172</v>
      </c>
      <c r="J1202" s="119">
        <v>44295.3</v>
      </c>
      <c r="K1202" s="121">
        <v>43125</v>
      </c>
      <c r="L1202" s="119">
        <v>26</v>
      </c>
      <c r="M1202" s="119" t="s">
        <v>2842</v>
      </c>
    </row>
    <row r="1203" spans="1:13">
      <c r="A1203" s="119" t="s">
        <v>2552</v>
      </c>
      <c r="B1203" s="119" t="s">
        <v>397</v>
      </c>
      <c r="C1203" s="119">
        <v>65.2</v>
      </c>
      <c r="D1203" s="119">
        <v>66</v>
      </c>
      <c r="E1203" s="119">
        <v>63.25</v>
      </c>
      <c r="F1203" s="119">
        <v>63.8</v>
      </c>
      <c r="G1203" s="119">
        <v>63.9</v>
      </c>
      <c r="H1203" s="119">
        <v>65.05</v>
      </c>
      <c r="I1203" s="119">
        <v>33814</v>
      </c>
      <c r="J1203" s="119">
        <v>2180901.6</v>
      </c>
      <c r="K1203" s="121">
        <v>43125</v>
      </c>
      <c r="L1203" s="119">
        <v>361</v>
      </c>
      <c r="M1203" s="119" t="s">
        <v>2553</v>
      </c>
    </row>
    <row r="1204" spans="1:13">
      <c r="A1204" s="119" t="s">
        <v>2466</v>
      </c>
      <c r="B1204" s="119" t="s">
        <v>397</v>
      </c>
      <c r="C1204" s="119">
        <v>9035.2000000000007</v>
      </c>
      <c r="D1204" s="119">
        <v>9186.35</v>
      </c>
      <c r="E1204" s="119">
        <v>8925</v>
      </c>
      <c r="F1204" s="119">
        <v>8967.85</v>
      </c>
      <c r="G1204" s="119">
        <v>8960</v>
      </c>
      <c r="H1204" s="119">
        <v>9035.2000000000007</v>
      </c>
      <c r="I1204" s="119">
        <v>528</v>
      </c>
      <c r="J1204" s="119">
        <v>4751737.9000000004</v>
      </c>
      <c r="K1204" s="121">
        <v>43125</v>
      </c>
      <c r="L1204" s="119">
        <v>222</v>
      </c>
      <c r="M1204" s="119" t="s">
        <v>2467</v>
      </c>
    </row>
    <row r="1205" spans="1:13">
      <c r="A1205" s="119" t="s">
        <v>145</v>
      </c>
      <c r="B1205" s="119" t="s">
        <v>397</v>
      </c>
      <c r="C1205" s="119">
        <v>730</v>
      </c>
      <c r="D1205" s="119">
        <v>734.2</v>
      </c>
      <c r="E1205" s="119">
        <v>713.95</v>
      </c>
      <c r="F1205" s="119">
        <v>717.3</v>
      </c>
      <c r="G1205" s="119">
        <v>717.85</v>
      </c>
      <c r="H1205" s="119">
        <v>729.2</v>
      </c>
      <c r="I1205" s="119">
        <v>1308813</v>
      </c>
      <c r="J1205" s="119">
        <v>941399622.45000005</v>
      </c>
      <c r="K1205" s="121">
        <v>43125</v>
      </c>
      <c r="L1205" s="119">
        <v>9053</v>
      </c>
      <c r="M1205" s="119" t="s">
        <v>1953</v>
      </c>
    </row>
    <row r="1206" spans="1:13">
      <c r="A1206" s="119" t="s">
        <v>1954</v>
      </c>
      <c r="B1206" s="119" t="s">
        <v>397</v>
      </c>
      <c r="C1206" s="119">
        <v>158.5</v>
      </c>
      <c r="D1206" s="119">
        <v>162</v>
      </c>
      <c r="E1206" s="119">
        <v>156.19999999999999</v>
      </c>
      <c r="F1206" s="119">
        <v>158.05000000000001</v>
      </c>
      <c r="G1206" s="119">
        <v>158.44999999999999</v>
      </c>
      <c r="H1206" s="119">
        <v>157.85</v>
      </c>
      <c r="I1206" s="119">
        <v>612084</v>
      </c>
      <c r="J1206" s="119">
        <v>97401597.25</v>
      </c>
      <c r="K1206" s="121">
        <v>43125</v>
      </c>
      <c r="L1206" s="119">
        <v>4494</v>
      </c>
      <c r="M1206" s="119" t="s">
        <v>1955</v>
      </c>
    </row>
    <row r="1207" spans="1:13">
      <c r="A1207" s="119" t="s">
        <v>146</v>
      </c>
      <c r="B1207" s="119" t="s">
        <v>397</v>
      </c>
      <c r="C1207" s="119">
        <v>634.79999999999995</v>
      </c>
      <c r="D1207" s="119">
        <v>634.79999999999995</v>
      </c>
      <c r="E1207" s="119">
        <v>617.65</v>
      </c>
      <c r="F1207" s="119">
        <v>619.25</v>
      </c>
      <c r="G1207" s="119">
        <v>620</v>
      </c>
      <c r="H1207" s="119">
        <v>633.75</v>
      </c>
      <c r="I1207" s="119">
        <v>319537</v>
      </c>
      <c r="J1207" s="119">
        <v>199859741.40000001</v>
      </c>
      <c r="K1207" s="121">
        <v>43125</v>
      </c>
      <c r="L1207" s="119">
        <v>6918</v>
      </c>
      <c r="M1207" s="119" t="s">
        <v>1956</v>
      </c>
    </row>
    <row r="1208" spans="1:13">
      <c r="A1208" s="119" t="s">
        <v>359</v>
      </c>
      <c r="B1208" s="119" t="s">
        <v>397</v>
      </c>
      <c r="C1208" s="119">
        <v>1097.4000000000001</v>
      </c>
      <c r="D1208" s="119">
        <v>1111.5</v>
      </c>
      <c r="E1208" s="119">
        <v>1078.5</v>
      </c>
      <c r="F1208" s="119">
        <v>1087.7</v>
      </c>
      <c r="G1208" s="119">
        <v>1087.1500000000001</v>
      </c>
      <c r="H1208" s="119">
        <v>1094.4000000000001</v>
      </c>
      <c r="I1208" s="119">
        <v>728501</v>
      </c>
      <c r="J1208" s="119">
        <v>798460429.89999998</v>
      </c>
      <c r="K1208" s="121">
        <v>43125</v>
      </c>
      <c r="L1208" s="119">
        <v>17172</v>
      </c>
      <c r="M1208" s="119" t="s">
        <v>1957</v>
      </c>
    </row>
    <row r="1209" spans="1:13">
      <c r="A1209" s="119" t="s">
        <v>147</v>
      </c>
      <c r="B1209" s="119" t="s">
        <v>397</v>
      </c>
      <c r="C1209" s="119">
        <v>304</v>
      </c>
      <c r="D1209" s="119">
        <v>311.25</v>
      </c>
      <c r="E1209" s="119">
        <v>301.64999999999998</v>
      </c>
      <c r="F1209" s="119">
        <v>304.25</v>
      </c>
      <c r="G1209" s="119">
        <v>305.3</v>
      </c>
      <c r="H1209" s="119">
        <v>304.25</v>
      </c>
      <c r="I1209" s="119">
        <v>3631793</v>
      </c>
      <c r="J1209" s="119">
        <v>1112341452.05</v>
      </c>
      <c r="K1209" s="121">
        <v>43125</v>
      </c>
      <c r="L1209" s="119">
        <v>21767</v>
      </c>
      <c r="M1209" s="119" t="s">
        <v>1958</v>
      </c>
    </row>
    <row r="1210" spans="1:13">
      <c r="A1210" s="119" t="s">
        <v>1959</v>
      </c>
      <c r="B1210" s="119" t="s">
        <v>397</v>
      </c>
      <c r="C1210" s="119">
        <v>881.1</v>
      </c>
      <c r="D1210" s="119">
        <v>891.8</v>
      </c>
      <c r="E1210" s="119">
        <v>869</v>
      </c>
      <c r="F1210" s="119">
        <v>871.15</v>
      </c>
      <c r="G1210" s="119">
        <v>869.35</v>
      </c>
      <c r="H1210" s="119">
        <v>882.5</v>
      </c>
      <c r="I1210" s="119">
        <v>24231</v>
      </c>
      <c r="J1210" s="119">
        <v>21224293.399999999</v>
      </c>
      <c r="K1210" s="121">
        <v>43125</v>
      </c>
      <c r="L1210" s="119">
        <v>1913</v>
      </c>
      <c r="M1210" s="119" t="s">
        <v>1960</v>
      </c>
    </row>
    <row r="1211" spans="1:13">
      <c r="A1211" s="119" t="s">
        <v>1961</v>
      </c>
      <c r="B1211" s="119" t="s">
        <v>397</v>
      </c>
      <c r="C1211" s="119">
        <v>903</v>
      </c>
      <c r="D1211" s="119">
        <v>925</v>
      </c>
      <c r="E1211" s="119">
        <v>892</v>
      </c>
      <c r="F1211" s="119">
        <v>914.35</v>
      </c>
      <c r="G1211" s="119">
        <v>909</v>
      </c>
      <c r="H1211" s="119">
        <v>901.85</v>
      </c>
      <c r="I1211" s="119">
        <v>245689</v>
      </c>
      <c r="J1211" s="119">
        <v>224935664.05000001</v>
      </c>
      <c r="K1211" s="121">
        <v>43125</v>
      </c>
      <c r="L1211" s="119">
        <v>6138</v>
      </c>
      <c r="M1211" s="119" t="s">
        <v>1962</v>
      </c>
    </row>
    <row r="1212" spans="1:13">
      <c r="A1212" s="119" t="s">
        <v>148</v>
      </c>
      <c r="B1212" s="119" t="s">
        <v>397</v>
      </c>
      <c r="C1212" s="119">
        <v>403.45</v>
      </c>
      <c r="D1212" s="119">
        <v>407.65</v>
      </c>
      <c r="E1212" s="119">
        <v>398</v>
      </c>
      <c r="F1212" s="119">
        <v>400.3</v>
      </c>
      <c r="G1212" s="119">
        <v>399.9</v>
      </c>
      <c r="H1212" s="119">
        <v>403.6</v>
      </c>
      <c r="I1212" s="119">
        <v>16312167</v>
      </c>
      <c r="J1212" s="119">
        <v>6556027395.6499996</v>
      </c>
      <c r="K1212" s="121">
        <v>43125</v>
      </c>
      <c r="L1212" s="119">
        <v>110636</v>
      </c>
      <c r="M1212" s="119" t="s">
        <v>1963</v>
      </c>
    </row>
    <row r="1213" spans="1:13">
      <c r="A1213" s="119" t="s">
        <v>149</v>
      </c>
      <c r="B1213" s="119" t="s">
        <v>397</v>
      </c>
      <c r="C1213" s="119">
        <v>230.4</v>
      </c>
      <c r="D1213" s="119">
        <v>233.45</v>
      </c>
      <c r="E1213" s="119">
        <v>226.3</v>
      </c>
      <c r="F1213" s="119">
        <v>227.25</v>
      </c>
      <c r="G1213" s="119">
        <v>227.9</v>
      </c>
      <c r="H1213" s="119">
        <v>231</v>
      </c>
      <c r="I1213" s="119">
        <v>3315883</v>
      </c>
      <c r="J1213" s="119">
        <v>759253420.39999998</v>
      </c>
      <c r="K1213" s="121">
        <v>43125</v>
      </c>
      <c r="L1213" s="119">
        <v>44422</v>
      </c>
      <c r="M1213" s="119" t="s">
        <v>1964</v>
      </c>
    </row>
    <row r="1214" spans="1:13">
      <c r="A1214" s="119" t="s">
        <v>150</v>
      </c>
      <c r="B1214" s="119" t="s">
        <v>397</v>
      </c>
      <c r="C1214" s="119">
        <v>91.85</v>
      </c>
      <c r="D1214" s="119">
        <v>92.6</v>
      </c>
      <c r="E1214" s="119">
        <v>89.55</v>
      </c>
      <c r="F1214" s="119">
        <v>89.95</v>
      </c>
      <c r="G1214" s="119">
        <v>89.95</v>
      </c>
      <c r="H1214" s="119">
        <v>91.8</v>
      </c>
      <c r="I1214" s="119">
        <v>10848150</v>
      </c>
      <c r="J1214" s="119">
        <v>983973950.75</v>
      </c>
      <c r="K1214" s="121">
        <v>43125</v>
      </c>
      <c r="L1214" s="119">
        <v>29504</v>
      </c>
      <c r="M1214" s="119" t="s">
        <v>1965</v>
      </c>
    </row>
    <row r="1215" spans="1:13">
      <c r="A1215" s="119" t="s">
        <v>1966</v>
      </c>
      <c r="B1215" s="119" t="s">
        <v>397</v>
      </c>
      <c r="C1215" s="119">
        <v>1177.8</v>
      </c>
      <c r="D1215" s="119">
        <v>1199.8499999999999</v>
      </c>
      <c r="E1215" s="119">
        <v>1152.0999999999999</v>
      </c>
      <c r="F1215" s="119">
        <v>1165.8</v>
      </c>
      <c r="G1215" s="119">
        <v>1166.45</v>
      </c>
      <c r="H1215" s="119">
        <v>1171.55</v>
      </c>
      <c r="I1215" s="119">
        <v>232302</v>
      </c>
      <c r="J1215" s="119">
        <v>272838790.94999999</v>
      </c>
      <c r="K1215" s="121">
        <v>43125</v>
      </c>
      <c r="L1215" s="119">
        <v>7552</v>
      </c>
      <c r="M1215" s="119" t="s">
        <v>1967</v>
      </c>
    </row>
    <row r="1216" spans="1:13">
      <c r="A1216" s="119" t="s">
        <v>151</v>
      </c>
      <c r="B1216" s="119" t="s">
        <v>397</v>
      </c>
      <c r="C1216" s="119">
        <v>765</v>
      </c>
      <c r="D1216" s="119">
        <v>773.1</v>
      </c>
      <c r="E1216" s="119">
        <v>758.25</v>
      </c>
      <c r="F1216" s="119">
        <v>769.15</v>
      </c>
      <c r="G1216" s="119">
        <v>768.75</v>
      </c>
      <c r="H1216" s="119">
        <v>762.1</v>
      </c>
      <c r="I1216" s="119">
        <v>8397681</v>
      </c>
      <c r="J1216" s="119">
        <v>6444874344.1499996</v>
      </c>
      <c r="K1216" s="121">
        <v>43125</v>
      </c>
      <c r="L1216" s="119">
        <v>78637</v>
      </c>
      <c r="M1216" s="119" t="s">
        <v>1968</v>
      </c>
    </row>
    <row r="1217" spans="1:13">
      <c r="A1217" s="119" t="s">
        <v>1969</v>
      </c>
      <c r="B1217" s="119" t="s">
        <v>397</v>
      </c>
      <c r="C1217" s="119">
        <v>135.05000000000001</v>
      </c>
      <c r="D1217" s="119">
        <v>137</v>
      </c>
      <c r="E1217" s="119">
        <v>132.65</v>
      </c>
      <c r="F1217" s="119">
        <v>133.19999999999999</v>
      </c>
      <c r="G1217" s="119">
        <v>133</v>
      </c>
      <c r="H1217" s="119">
        <v>134.19999999999999</v>
      </c>
      <c r="I1217" s="119">
        <v>200552</v>
      </c>
      <c r="J1217" s="119">
        <v>26983907.949999999</v>
      </c>
      <c r="K1217" s="121">
        <v>43125</v>
      </c>
      <c r="L1217" s="119">
        <v>2713</v>
      </c>
      <c r="M1217" s="119" t="s">
        <v>1970</v>
      </c>
    </row>
    <row r="1218" spans="1:13">
      <c r="A1218" s="119" t="s">
        <v>332</v>
      </c>
      <c r="B1218" s="119" t="s">
        <v>397</v>
      </c>
      <c r="C1218" s="119">
        <v>276.8</v>
      </c>
      <c r="D1218" s="119">
        <v>282.8</v>
      </c>
      <c r="E1218" s="119">
        <v>273</v>
      </c>
      <c r="F1218" s="119">
        <v>275.45</v>
      </c>
      <c r="G1218" s="119">
        <v>273.60000000000002</v>
      </c>
      <c r="H1218" s="119">
        <v>277.5</v>
      </c>
      <c r="I1218" s="119">
        <v>33862</v>
      </c>
      <c r="J1218" s="119">
        <v>9414794.5999999996</v>
      </c>
      <c r="K1218" s="121">
        <v>43125</v>
      </c>
      <c r="L1218" s="119">
        <v>1058</v>
      </c>
      <c r="M1218" s="119" t="s">
        <v>2271</v>
      </c>
    </row>
    <row r="1219" spans="1:13">
      <c r="A1219" s="119" t="s">
        <v>2394</v>
      </c>
      <c r="B1219" s="119" t="s">
        <v>397</v>
      </c>
      <c r="C1219" s="119">
        <v>545</v>
      </c>
      <c r="D1219" s="119">
        <v>545</v>
      </c>
      <c r="E1219" s="119">
        <v>522</v>
      </c>
      <c r="F1219" s="119">
        <v>526.85</v>
      </c>
      <c r="G1219" s="119">
        <v>532</v>
      </c>
      <c r="H1219" s="119">
        <v>537.65</v>
      </c>
      <c r="I1219" s="119">
        <v>16635</v>
      </c>
      <c r="J1219" s="119">
        <v>8827078.4499999993</v>
      </c>
      <c r="K1219" s="121">
        <v>43125</v>
      </c>
      <c r="L1219" s="119">
        <v>542</v>
      </c>
      <c r="M1219" s="119" t="s">
        <v>2395</v>
      </c>
    </row>
    <row r="1220" spans="1:13">
      <c r="A1220" s="119" t="s">
        <v>1971</v>
      </c>
      <c r="B1220" s="119" t="s">
        <v>397</v>
      </c>
      <c r="C1220" s="119">
        <v>27.9</v>
      </c>
      <c r="D1220" s="119">
        <v>27.95</v>
      </c>
      <c r="E1220" s="119">
        <v>26.55</v>
      </c>
      <c r="F1220" s="119">
        <v>26.95</v>
      </c>
      <c r="G1220" s="119">
        <v>26.95</v>
      </c>
      <c r="H1220" s="119">
        <v>27.5</v>
      </c>
      <c r="I1220" s="119">
        <v>21386</v>
      </c>
      <c r="J1220" s="119">
        <v>577606.5</v>
      </c>
      <c r="K1220" s="121">
        <v>43125</v>
      </c>
      <c r="L1220" s="119">
        <v>271</v>
      </c>
      <c r="M1220" s="119" t="s">
        <v>1972</v>
      </c>
    </row>
    <row r="1221" spans="1:13">
      <c r="A1221" s="119" t="s">
        <v>2795</v>
      </c>
      <c r="B1221" s="119" t="s">
        <v>397</v>
      </c>
      <c r="C1221" s="119">
        <v>708.9</v>
      </c>
      <c r="D1221" s="119">
        <v>708.9</v>
      </c>
      <c r="E1221" s="119">
        <v>693</v>
      </c>
      <c r="F1221" s="119">
        <v>702.55</v>
      </c>
      <c r="G1221" s="119">
        <v>705</v>
      </c>
      <c r="H1221" s="119">
        <v>698.7</v>
      </c>
      <c r="I1221" s="119">
        <v>2494</v>
      </c>
      <c r="J1221" s="119">
        <v>1744002.05</v>
      </c>
      <c r="K1221" s="121">
        <v>43125</v>
      </c>
      <c r="L1221" s="119">
        <v>56</v>
      </c>
      <c r="M1221" s="119" t="s">
        <v>2796</v>
      </c>
    </row>
    <row r="1222" spans="1:13">
      <c r="A1222" s="119" t="s">
        <v>152</v>
      </c>
      <c r="B1222" s="119" t="s">
        <v>397</v>
      </c>
      <c r="C1222" s="119">
        <v>3175</v>
      </c>
      <c r="D1222" s="119">
        <v>3179.8</v>
      </c>
      <c r="E1222" s="119">
        <v>3081</v>
      </c>
      <c r="F1222" s="119">
        <v>3121.05</v>
      </c>
      <c r="G1222" s="119">
        <v>3133</v>
      </c>
      <c r="H1222" s="119">
        <v>3174.6</v>
      </c>
      <c r="I1222" s="119">
        <v>1916922</v>
      </c>
      <c r="J1222" s="119">
        <v>5986662027.0500002</v>
      </c>
      <c r="K1222" s="121">
        <v>43125</v>
      </c>
      <c r="L1222" s="119">
        <v>72537</v>
      </c>
      <c r="M1222" s="119" t="s">
        <v>1973</v>
      </c>
    </row>
    <row r="1223" spans="1:13">
      <c r="A1223" s="119" t="s">
        <v>1974</v>
      </c>
      <c r="B1223" s="119" t="s">
        <v>397</v>
      </c>
      <c r="C1223" s="119">
        <v>188.85</v>
      </c>
      <c r="D1223" s="119">
        <v>193.85</v>
      </c>
      <c r="E1223" s="119">
        <v>188</v>
      </c>
      <c r="F1223" s="119">
        <v>191.65</v>
      </c>
      <c r="G1223" s="119">
        <v>193</v>
      </c>
      <c r="H1223" s="119">
        <v>189.4</v>
      </c>
      <c r="I1223" s="119">
        <v>80101</v>
      </c>
      <c r="J1223" s="119">
        <v>15275158.4</v>
      </c>
      <c r="K1223" s="121">
        <v>43125</v>
      </c>
      <c r="L1223" s="119">
        <v>1343</v>
      </c>
      <c r="M1223" s="119" t="s">
        <v>1975</v>
      </c>
    </row>
    <row r="1224" spans="1:13">
      <c r="A1224" s="119" t="s">
        <v>1976</v>
      </c>
      <c r="B1224" s="119" t="s">
        <v>397</v>
      </c>
      <c r="C1224" s="119">
        <v>2185</v>
      </c>
      <c r="D1224" s="119">
        <v>2267.9499999999998</v>
      </c>
      <c r="E1224" s="119">
        <v>2180.1</v>
      </c>
      <c r="F1224" s="119">
        <v>2205.9499999999998</v>
      </c>
      <c r="G1224" s="119">
        <v>2200</v>
      </c>
      <c r="H1224" s="119">
        <v>2204</v>
      </c>
      <c r="I1224" s="119">
        <v>8157</v>
      </c>
      <c r="J1224" s="119">
        <v>18112127.649999999</v>
      </c>
      <c r="K1224" s="121">
        <v>43125</v>
      </c>
      <c r="L1224" s="119">
        <v>930</v>
      </c>
      <c r="M1224" s="119" t="s">
        <v>1977</v>
      </c>
    </row>
    <row r="1225" spans="1:13">
      <c r="A1225" s="119" t="s">
        <v>153</v>
      </c>
      <c r="B1225" s="119" t="s">
        <v>397</v>
      </c>
      <c r="C1225" s="119">
        <v>604.5</v>
      </c>
      <c r="D1225" s="119">
        <v>613.45000000000005</v>
      </c>
      <c r="E1225" s="119">
        <v>588.1</v>
      </c>
      <c r="F1225" s="119">
        <v>598.45000000000005</v>
      </c>
      <c r="G1225" s="119">
        <v>598.5</v>
      </c>
      <c r="H1225" s="119">
        <v>603.15</v>
      </c>
      <c r="I1225" s="119">
        <v>5104213</v>
      </c>
      <c r="J1225" s="119">
        <v>3064427397.4000001</v>
      </c>
      <c r="K1225" s="121">
        <v>43125</v>
      </c>
      <c r="L1225" s="119">
        <v>61015</v>
      </c>
      <c r="M1225" s="119" t="s">
        <v>1978</v>
      </c>
    </row>
    <row r="1226" spans="1:13">
      <c r="A1226" s="119" t="s">
        <v>1979</v>
      </c>
      <c r="B1226" s="119" t="s">
        <v>397</v>
      </c>
      <c r="C1226" s="119">
        <v>407</v>
      </c>
      <c r="D1226" s="119">
        <v>407</v>
      </c>
      <c r="E1226" s="119">
        <v>389.95</v>
      </c>
      <c r="F1226" s="119">
        <v>393.6</v>
      </c>
      <c r="G1226" s="119">
        <v>391.1</v>
      </c>
      <c r="H1226" s="119">
        <v>399.25</v>
      </c>
      <c r="I1226" s="119">
        <v>18022</v>
      </c>
      <c r="J1226" s="119">
        <v>7129592.4500000002</v>
      </c>
      <c r="K1226" s="121">
        <v>43125</v>
      </c>
      <c r="L1226" s="119">
        <v>887</v>
      </c>
      <c r="M1226" s="119" t="s">
        <v>1980</v>
      </c>
    </row>
    <row r="1227" spans="1:13">
      <c r="A1227" s="119" t="s">
        <v>2574</v>
      </c>
      <c r="B1227" s="119" t="s">
        <v>397</v>
      </c>
      <c r="C1227" s="119">
        <v>400</v>
      </c>
      <c r="D1227" s="119">
        <v>408.15</v>
      </c>
      <c r="E1227" s="119">
        <v>395</v>
      </c>
      <c r="F1227" s="119">
        <v>401.3</v>
      </c>
      <c r="G1227" s="119">
        <v>401.1</v>
      </c>
      <c r="H1227" s="119">
        <v>400.4</v>
      </c>
      <c r="I1227" s="119">
        <v>85257</v>
      </c>
      <c r="J1227" s="119">
        <v>34279961.200000003</v>
      </c>
      <c r="K1227" s="121">
        <v>43125</v>
      </c>
      <c r="L1227" s="119">
        <v>1952</v>
      </c>
      <c r="M1227" s="119" t="s">
        <v>2575</v>
      </c>
    </row>
    <row r="1228" spans="1:13">
      <c r="A1228" s="119" t="s">
        <v>2396</v>
      </c>
      <c r="B1228" s="119" t="s">
        <v>397</v>
      </c>
      <c r="C1228" s="119">
        <v>71.400000000000006</v>
      </c>
      <c r="D1228" s="119">
        <v>71.8</v>
      </c>
      <c r="E1228" s="119">
        <v>68.55</v>
      </c>
      <c r="F1228" s="119">
        <v>68.75</v>
      </c>
      <c r="G1228" s="119">
        <v>69.3</v>
      </c>
      <c r="H1228" s="119">
        <v>71</v>
      </c>
      <c r="I1228" s="119">
        <v>24955</v>
      </c>
      <c r="J1228" s="119">
        <v>1742845.95</v>
      </c>
      <c r="K1228" s="121">
        <v>43125</v>
      </c>
      <c r="L1228" s="119">
        <v>365</v>
      </c>
      <c r="M1228" s="119" t="s">
        <v>2397</v>
      </c>
    </row>
    <row r="1229" spans="1:13">
      <c r="A1229" s="119" t="s">
        <v>1981</v>
      </c>
      <c r="B1229" s="119" t="s">
        <v>397</v>
      </c>
      <c r="C1229" s="119">
        <v>61</v>
      </c>
      <c r="D1229" s="119">
        <v>62.7</v>
      </c>
      <c r="E1229" s="119">
        <v>60</v>
      </c>
      <c r="F1229" s="119">
        <v>61.7</v>
      </c>
      <c r="G1229" s="119">
        <v>61.9</v>
      </c>
      <c r="H1229" s="119">
        <v>60.8</v>
      </c>
      <c r="I1229" s="119">
        <v>151149</v>
      </c>
      <c r="J1229" s="119">
        <v>9296225.3000000007</v>
      </c>
      <c r="K1229" s="121">
        <v>43125</v>
      </c>
      <c r="L1229" s="119">
        <v>1154</v>
      </c>
      <c r="M1229" s="119" t="s">
        <v>1982</v>
      </c>
    </row>
    <row r="1230" spans="1:13">
      <c r="A1230" s="119" t="s">
        <v>1983</v>
      </c>
      <c r="B1230" s="119" t="s">
        <v>397</v>
      </c>
      <c r="C1230" s="119">
        <v>108.75</v>
      </c>
      <c r="D1230" s="119">
        <v>110.5</v>
      </c>
      <c r="E1230" s="119">
        <v>107.5</v>
      </c>
      <c r="F1230" s="119">
        <v>108.3</v>
      </c>
      <c r="G1230" s="119">
        <v>108.2</v>
      </c>
      <c r="H1230" s="119">
        <v>108.75</v>
      </c>
      <c r="I1230" s="119">
        <v>478890</v>
      </c>
      <c r="J1230" s="119">
        <v>52183459.75</v>
      </c>
      <c r="K1230" s="121">
        <v>43125</v>
      </c>
      <c r="L1230" s="119">
        <v>3602</v>
      </c>
      <c r="M1230" s="119" t="s">
        <v>1984</v>
      </c>
    </row>
    <row r="1231" spans="1:13">
      <c r="A1231" s="119" t="s">
        <v>1985</v>
      </c>
      <c r="B1231" s="119" t="s">
        <v>397</v>
      </c>
      <c r="C1231" s="119">
        <v>164.75</v>
      </c>
      <c r="D1231" s="119">
        <v>164.8</v>
      </c>
      <c r="E1231" s="119">
        <v>158.19999999999999</v>
      </c>
      <c r="F1231" s="119">
        <v>159.69999999999999</v>
      </c>
      <c r="G1231" s="119">
        <v>159.69999999999999</v>
      </c>
      <c r="H1231" s="119">
        <v>162.9</v>
      </c>
      <c r="I1231" s="119">
        <v>613823</v>
      </c>
      <c r="J1231" s="119">
        <v>98435367.5</v>
      </c>
      <c r="K1231" s="121">
        <v>43125</v>
      </c>
      <c r="L1231" s="119">
        <v>5382</v>
      </c>
      <c r="M1231" s="119" t="s">
        <v>1986</v>
      </c>
    </row>
    <row r="1232" spans="1:13">
      <c r="A1232" s="119" t="s">
        <v>1987</v>
      </c>
      <c r="B1232" s="119" t="s">
        <v>397</v>
      </c>
      <c r="C1232" s="119">
        <v>58.5</v>
      </c>
      <c r="D1232" s="119">
        <v>58.7</v>
      </c>
      <c r="E1232" s="119">
        <v>57.05</v>
      </c>
      <c r="F1232" s="119">
        <v>57.25</v>
      </c>
      <c r="G1232" s="119">
        <v>57.25</v>
      </c>
      <c r="H1232" s="119">
        <v>57.05</v>
      </c>
      <c r="I1232" s="119">
        <v>138584</v>
      </c>
      <c r="J1232" s="119">
        <v>7978234.4500000002</v>
      </c>
      <c r="K1232" s="121">
        <v>43125</v>
      </c>
      <c r="L1232" s="119">
        <v>210</v>
      </c>
      <c r="M1232" s="119" t="s">
        <v>1988</v>
      </c>
    </row>
    <row r="1233" spans="1:13">
      <c r="A1233" s="119" t="s">
        <v>2843</v>
      </c>
      <c r="B1233" s="119" t="s">
        <v>397</v>
      </c>
      <c r="C1233" s="119">
        <v>627.95000000000005</v>
      </c>
      <c r="D1233" s="119">
        <v>627.95000000000005</v>
      </c>
      <c r="E1233" s="119">
        <v>590</v>
      </c>
      <c r="F1233" s="119">
        <v>598.35</v>
      </c>
      <c r="G1233" s="119">
        <v>605</v>
      </c>
      <c r="H1233" s="119">
        <v>614.4</v>
      </c>
      <c r="I1233" s="119">
        <v>15003</v>
      </c>
      <c r="J1233" s="119">
        <v>9113711.6500000004</v>
      </c>
      <c r="K1233" s="121">
        <v>43125</v>
      </c>
      <c r="L1233" s="119">
        <v>319</v>
      </c>
      <c r="M1233" s="119" t="s">
        <v>2844</v>
      </c>
    </row>
    <row r="1234" spans="1:13">
      <c r="A1234" s="119" t="s">
        <v>2420</v>
      </c>
      <c r="B1234" s="119" t="s">
        <v>397</v>
      </c>
      <c r="C1234" s="119">
        <v>638.5</v>
      </c>
      <c r="D1234" s="119">
        <v>638.5</v>
      </c>
      <c r="E1234" s="119">
        <v>618.20000000000005</v>
      </c>
      <c r="F1234" s="119">
        <v>620.65</v>
      </c>
      <c r="G1234" s="119">
        <v>618.5</v>
      </c>
      <c r="H1234" s="119">
        <v>628.25</v>
      </c>
      <c r="I1234" s="119">
        <v>1195</v>
      </c>
      <c r="J1234" s="119">
        <v>748309.8</v>
      </c>
      <c r="K1234" s="121">
        <v>43125</v>
      </c>
      <c r="L1234" s="119">
        <v>125</v>
      </c>
      <c r="M1234" s="119" t="s">
        <v>2421</v>
      </c>
    </row>
    <row r="1235" spans="1:13">
      <c r="A1235" s="119" t="s">
        <v>215</v>
      </c>
      <c r="B1235" s="119" t="s">
        <v>397</v>
      </c>
      <c r="C1235" s="119">
        <v>1275</v>
      </c>
      <c r="D1235" s="119">
        <v>1293</v>
      </c>
      <c r="E1235" s="119">
        <v>1250.1500000000001</v>
      </c>
      <c r="F1235" s="119">
        <v>1271.9000000000001</v>
      </c>
      <c r="G1235" s="119">
        <v>1285</v>
      </c>
      <c r="H1235" s="119">
        <v>1285.75</v>
      </c>
      <c r="I1235" s="119">
        <v>23583</v>
      </c>
      <c r="J1235" s="119">
        <v>30112563.5</v>
      </c>
      <c r="K1235" s="121">
        <v>43125</v>
      </c>
      <c r="L1235" s="119">
        <v>1538</v>
      </c>
      <c r="M1235" s="119" t="s">
        <v>1989</v>
      </c>
    </row>
    <row r="1236" spans="1:13">
      <c r="A1236" s="119" t="s">
        <v>1990</v>
      </c>
      <c r="B1236" s="119" t="s">
        <v>397</v>
      </c>
      <c r="C1236" s="119">
        <v>50.6</v>
      </c>
      <c r="D1236" s="119">
        <v>57</v>
      </c>
      <c r="E1236" s="119">
        <v>50.1</v>
      </c>
      <c r="F1236" s="119">
        <v>54.45</v>
      </c>
      <c r="G1236" s="119">
        <v>54</v>
      </c>
      <c r="H1236" s="119">
        <v>50.6</v>
      </c>
      <c r="I1236" s="119">
        <v>66667</v>
      </c>
      <c r="J1236" s="119">
        <v>3590058.5</v>
      </c>
      <c r="K1236" s="121">
        <v>43125</v>
      </c>
      <c r="L1236" s="119">
        <v>598</v>
      </c>
      <c r="M1236" s="119" t="s">
        <v>1991</v>
      </c>
    </row>
    <row r="1237" spans="1:13">
      <c r="A1237" s="119" t="s">
        <v>1992</v>
      </c>
      <c r="B1237" s="119" t="s">
        <v>397</v>
      </c>
      <c r="C1237" s="119">
        <v>245.7</v>
      </c>
      <c r="D1237" s="119">
        <v>249.2</v>
      </c>
      <c r="E1237" s="119">
        <v>240.65</v>
      </c>
      <c r="F1237" s="119">
        <v>242.65</v>
      </c>
      <c r="G1237" s="119">
        <v>243.5</v>
      </c>
      <c r="H1237" s="119">
        <v>245.7</v>
      </c>
      <c r="I1237" s="119">
        <v>274662</v>
      </c>
      <c r="J1237" s="119">
        <v>67261410</v>
      </c>
      <c r="K1237" s="121">
        <v>43125</v>
      </c>
      <c r="L1237" s="119">
        <v>3090</v>
      </c>
      <c r="M1237" s="119" t="s">
        <v>1993</v>
      </c>
    </row>
    <row r="1238" spans="1:13">
      <c r="A1238" s="119" t="s">
        <v>1994</v>
      </c>
      <c r="B1238" s="119" t="s">
        <v>397</v>
      </c>
      <c r="C1238" s="119">
        <v>698</v>
      </c>
      <c r="D1238" s="119">
        <v>698</v>
      </c>
      <c r="E1238" s="119">
        <v>685</v>
      </c>
      <c r="F1238" s="119">
        <v>689.55</v>
      </c>
      <c r="G1238" s="119">
        <v>690</v>
      </c>
      <c r="H1238" s="119">
        <v>689.2</v>
      </c>
      <c r="I1238" s="119">
        <v>25590</v>
      </c>
      <c r="J1238" s="119">
        <v>17661235.100000001</v>
      </c>
      <c r="K1238" s="121">
        <v>43125</v>
      </c>
      <c r="L1238" s="119">
        <v>621</v>
      </c>
      <c r="M1238" s="119" t="s">
        <v>1995</v>
      </c>
    </row>
    <row r="1239" spans="1:13">
      <c r="A1239" s="119" t="s">
        <v>1996</v>
      </c>
      <c r="B1239" s="119" t="s">
        <v>397</v>
      </c>
      <c r="C1239" s="119">
        <v>7150</v>
      </c>
      <c r="D1239" s="119">
        <v>7150</v>
      </c>
      <c r="E1239" s="119">
        <v>6990.05</v>
      </c>
      <c r="F1239" s="119">
        <v>7037.9</v>
      </c>
      <c r="G1239" s="119">
        <v>7006</v>
      </c>
      <c r="H1239" s="119">
        <v>7119.3</v>
      </c>
      <c r="I1239" s="119">
        <v>1031</v>
      </c>
      <c r="J1239" s="119">
        <v>7276822.75</v>
      </c>
      <c r="K1239" s="121">
        <v>43125</v>
      </c>
      <c r="L1239" s="119">
        <v>394</v>
      </c>
      <c r="M1239" s="119" t="s">
        <v>1997</v>
      </c>
    </row>
    <row r="1240" spans="1:13">
      <c r="A1240" s="119" t="s">
        <v>2785</v>
      </c>
      <c r="B1240" s="119" t="s">
        <v>397</v>
      </c>
      <c r="C1240" s="119">
        <v>710.75</v>
      </c>
      <c r="D1240" s="119">
        <v>719.25</v>
      </c>
      <c r="E1240" s="119">
        <v>682.85</v>
      </c>
      <c r="F1240" s="119">
        <v>689.8</v>
      </c>
      <c r="G1240" s="119">
        <v>690</v>
      </c>
      <c r="H1240" s="119">
        <v>709.6</v>
      </c>
      <c r="I1240" s="119">
        <v>19789</v>
      </c>
      <c r="J1240" s="119">
        <v>13777347.199999999</v>
      </c>
      <c r="K1240" s="121">
        <v>43125</v>
      </c>
      <c r="L1240" s="119">
        <v>890</v>
      </c>
      <c r="M1240" s="119" t="s">
        <v>2786</v>
      </c>
    </row>
    <row r="1241" spans="1:13">
      <c r="A1241" s="119" t="s">
        <v>1998</v>
      </c>
      <c r="B1241" s="119" t="s">
        <v>397</v>
      </c>
      <c r="C1241" s="119">
        <v>575</v>
      </c>
      <c r="D1241" s="119">
        <v>578</v>
      </c>
      <c r="E1241" s="119">
        <v>546</v>
      </c>
      <c r="F1241" s="119">
        <v>551.65</v>
      </c>
      <c r="G1241" s="119">
        <v>555.95000000000005</v>
      </c>
      <c r="H1241" s="119">
        <v>573.35</v>
      </c>
      <c r="I1241" s="119">
        <v>36927</v>
      </c>
      <c r="J1241" s="119">
        <v>20650382.649999999</v>
      </c>
      <c r="K1241" s="121">
        <v>43125</v>
      </c>
      <c r="L1241" s="119">
        <v>983</v>
      </c>
      <c r="M1241" s="119" t="s">
        <v>1999</v>
      </c>
    </row>
    <row r="1242" spans="1:13">
      <c r="A1242" s="119" t="s">
        <v>2935</v>
      </c>
      <c r="B1242" s="119" t="s">
        <v>397</v>
      </c>
      <c r="C1242" s="119">
        <v>261</v>
      </c>
      <c r="D1242" s="119">
        <v>273.7</v>
      </c>
      <c r="E1242" s="119">
        <v>261</v>
      </c>
      <c r="F1242" s="119">
        <v>268.14999999999998</v>
      </c>
      <c r="G1242" s="119">
        <v>265.3</v>
      </c>
      <c r="H1242" s="119">
        <v>260.75</v>
      </c>
      <c r="I1242" s="119">
        <v>64574</v>
      </c>
      <c r="J1242" s="119">
        <v>17364604.600000001</v>
      </c>
      <c r="K1242" s="121">
        <v>43125</v>
      </c>
      <c r="L1242" s="119">
        <v>3747</v>
      </c>
      <c r="M1242" s="119" t="s">
        <v>2936</v>
      </c>
    </row>
    <row r="1243" spans="1:13">
      <c r="A1243" s="119" t="s">
        <v>2000</v>
      </c>
      <c r="B1243" s="119" t="s">
        <v>397</v>
      </c>
      <c r="C1243" s="119">
        <v>587.1</v>
      </c>
      <c r="D1243" s="119">
        <v>604.75</v>
      </c>
      <c r="E1243" s="119">
        <v>587.1</v>
      </c>
      <c r="F1243" s="119">
        <v>592.79999999999995</v>
      </c>
      <c r="G1243" s="119">
        <v>592</v>
      </c>
      <c r="H1243" s="119">
        <v>591.6</v>
      </c>
      <c r="I1243" s="119">
        <v>3925</v>
      </c>
      <c r="J1243" s="119">
        <v>2337487.5</v>
      </c>
      <c r="K1243" s="121">
        <v>43125</v>
      </c>
      <c r="L1243" s="119">
        <v>334</v>
      </c>
      <c r="M1243" s="119" t="s">
        <v>2001</v>
      </c>
    </row>
    <row r="1244" spans="1:13">
      <c r="A1244" s="119" t="s">
        <v>2554</v>
      </c>
      <c r="B1244" s="119" t="s">
        <v>397</v>
      </c>
      <c r="C1244" s="119">
        <v>68.099999999999994</v>
      </c>
      <c r="D1244" s="119">
        <v>70.849999999999994</v>
      </c>
      <c r="E1244" s="119">
        <v>66</v>
      </c>
      <c r="F1244" s="119">
        <v>66.95</v>
      </c>
      <c r="G1244" s="119">
        <v>66.5</v>
      </c>
      <c r="H1244" s="119">
        <v>69.25</v>
      </c>
      <c r="I1244" s="119">
        <v>10618</v>
      </c>
      <c r="J1244" s="119">
        <v>713532.45</v>
      </c>
      <c r="K1244" s="121">
        <v>43125</v>
      </c>
      <c r="L1244" s="119">
        <v>111</v>
      </c>
      <c r="M1244" s="119" t="s">
        <v>2555</v>
      </c>
    </row>
    <row r="1245" spans="1:13">
      <c r="A1245" s="119" t="s">
        <v>2002</v>
      </c>
      <c r="B1245" s="119" t="s">
        <v>397</v>
      </c>
      <c r="C1245" s="119">
        <v>211.2</v>
      </c>
      <c r="D1245" s="119">
        <v>211.95</v>
      </c>
      <c r="E1245" s="119">
        <v>205.25</v>
      </c>
      <c r="F1245" s="119">
        <v>206.9</v>
      </c>
      <c r="G1245" s="119">
        <v>207.9</v>
      </c>
      <c r="H1245" s="119">
        <v>208.65</v>
      </c>
      <c r="I1245" s="119">
        <v>103269</v>
      </c>
      <c r="J1245" s="119">
        <v>21576136.850000001</v>
      </c>
      <c r="K1245" s="121">
        <v>43125</v>
      </c>
      <c r="L1245" s="119">
        <v>1549</v>
      </c>
      <c r="M1245" s="119" t="s">
        <v>2003</v>
      </c>
    </row>
    <row r="1246" spans="1:13">
      <c r="A1246" s="119" t="s">
        <v>2004</v>
      </c>
      <c r="B1246" s="119" t="s">
        <v>397</v>
      </c>
      <c r="C1246" s="119">
        <v>924.3</v>
      </c>
      <c r="D1246" s="119">
        <v>924.6</v>
      </c>
      <c r="E1246" s="119">
        <v>910.1</v>
      </c>
      <c r="F1246" s="119">
        <v>916.5</v>
      </c>
      <c r="G1246" s="119">
        <v>920</v>
      </c>
      <c r="H1246" s="119">
        <v>923.1</v>
      </c>
      <c r="I1246" s="119">
        <v>12350</v>
      </c>
      <c r="J1246" s="119">
        <v>11321136.800000001</v>
      </c>
      <c r="K1246" s="121">
        <v>43125</v>
      </c>
      <c r="L1246" s="119">
        <v>718</v>
      </c>
      <c r="M1246" s="119" t="s">
        <v>2005</v>
      </c>
    </row>
    <row r="1247" spans="1:13">
      <c r="A1247" s="119" t="s">
        <v>2006</v>
      </c>
      <c r="B1247" s="119" t="s">
        <v>397</v>
      </c>
      <c r="C1247" s="119">
        <v>285.8</v>
      </c>
      <c r="D1247" s="119">
        <v>296.3</v>
      </c>
      <c r="E1247" s="119">
        <v>285.05</v>
      </c>
      <c r="F1247" s="119">
        <v>286.25</v>
      </c>
      <c r="G1247" s="119">
        <v>285.8</v>
      </c>
      <c r="H1247" s="119">
        <v>285.39999999999998</v>
      </c>
      <c r="I1247" s="119">
        <v>1677729</v>
      </c>
      <c r="J1247" s="119">
        <v>486777841.14999998</v>
      </c>
      <c r="K1247" s="121">
        <v>43125</v>
      </c>
      <c r="L1247" s="119">
        <v>21152</v>
      </c>
      <c r="M1247" s="119" t="s">
        <v>2007</v>
      </c>
    </row>
    <row r="1248" spans="1:13">
      <c r="A1248" s="119" t="s">
        <v>2008</v>
      </c>
      <c r="B1248" s="119" t="s">
        <v>397</v>
      </c>
      <c r="C1248" s="119">
        <v>2238.9499999999998</v>
      </c>
      <c r="D1248" s="119">
        <v>2238.9499999999998</v>
      </c>
      <c r="E1248" s="119">
        <v>2175</v>
      </c>
      <c r="F1248" s="119">
        <v>2180.4499999999998</v>
      </c>
      <c r="G1248" s="119">
        <v>2176</v>
      </c>
      <c r="H1248" s="119">
        <v>2223.5</v>
      </c>
      <c r="I1248" s="119">
        <v>67384</v>
      </c>
      <c r="J1248" s="119">
        <v>147928078.15000001</v>
      </c>
      <c r="K1248" s="121">
        <v>43125</v>
      </c>
      <c r="L1248" s="119">
        <v>5055</v>
      </c>
      <c r="M1248" s="119" t="s">
        <v>2009</v>
      </c>
    </row>
    <row r="1249" spans="1:13">
      <c r="A1249" s="119" t="s">
        <v>154</v>
      </c>
      <c r="B1249" s="119" t="s">
        <v>397</v>
      </c>
      <c r="C1249" s="119">
        <v>882</v>
      </c>
      <c r="D1249" s="119">
        <v>905.3</v>
      </c>
      <c r="E1249" s="119">
        <v>876.75</v>
      </c>
      <c r="F1249" s="119">
        <v>884.1</v>
      </c>
      <c r="G1249" s="119">
        <v>887.2</v>
      </c>
      <c r="H1249" s="119">
        <v>886.9</v>
      </c>
      <c r="I1249" s="119">
        <v>3104669</v>
      </c>
      <c r="J1249" s="119">
        <v>2765442586.8499999</v>
      </c>
      <c r="K1249" s="121">
        <v>43125</v>
      </c>
      <c r="L1249" s="119">
        <v>55452</v>
      </c>
      <c r="M1249" s="119" t="s">
        <v>2010</v>
      </c>
    </row>
    <row r="1250" spans="1:13">
      <c r="A1250" s="119" t="s">
        <v>2390</v>
      </c>
      <c r="B1250" s="119" t="s">
        <v>397</v>
      </c>
      <c r="C1250" s="119">
        <v>163.1</v>
      </c>
      <c r="D1250" s="119">
        <v>165</v>
      </c>
      <c r="E1250" s="119">
        <v>162</v>
      </c>
      <c r="F1250" s="119">
        <v>162.15</v>
      </c>
      <c r="G1250" s="119">
        <v>162</v>
      </c>
      <c r="H1250" s="119">
        <v>162.30000000000001</v>
      </c>
      <c r="I1250" s="119">
        <v>24228</v>
      </c>
      <c r="J1250" s="119">
        <v>3957781.65</v>
      </c>
      <c r="K1250" s="121">
        <v>43125</v>
      </c>
      <c r="L1250" s="119">
        <v>280</v>
      </c>
      <c r="M1250" s="119" t="s">
        <v>2391</v>
      </c>
    </row>
    <row r="1251" spans="1:13">
      <c r="A1251" s="119" t="s">
        <v>2011</v>
      </c>
      <c r="B1251" s="119" t="s">
        <v>397</v>
      </c>
      <c r="C1251" s="119">
        <v>64.75</v>
      </c>
      <c r="D1251" s="119">
        <v>64.75</v>
      </c>
      <c r="E1251" s="119">
        <v>62.55</v>
      </c>
      <c r="F1251" s="119">
        <v>63.1</v>
      </c>
      <c r="G1251" s="119">
        <v>62.6</v>
      </c>
      <c r="H1251" s="119">
        <v>64.75</v>
      </c>
      <c r="I1251" s="119">
        <v>109844</v>
      </c>
      <c r="J1251" s="119">
        <v>6944969.2000000002</v>
      </c>
      <c r="K1251" s="121">
        <v>43125</v>
      </c>
      <c r="L1251" s="119">
        <v>1278</v>
      </c>
      <c r="M1251" s="119" t="s">
        <v>2012</v>
      </c>
    </row>
    <row r="1252" spans="1:13">
      <c r="A1252" s="119" t="s">
        <v>2013</v>
      </c>
      <c r="B1252" s="119" t="s">
        <v>397</v>
      </c>
      <c r="C1252" s="119">
        <v>439.6</v>
      </c>
      <c r="D1252" s="119">
        <v>444.1</v>
      </c>
      <c r="E1252" s="119">
        <v>432.7</v>
      </c>
      <c r="F1252" s="119">
        <v>437.05</v>
      </c>
      <c r="G1252" s="119">
        <v>437</v>
      </c>
      <c r="H1252" s="119">
        <v>439.95</v>
      </c>
      <c r="I1252" s="119">
        <v>49680</v>
      </c>
      <c r="J1252" s="119">
        <v>21714534.300000001</v>
      </c>
      <c r="K1252" s="121">
        <v>43125</v>
      </c>
      <c r="L1252" s="119">
        <v>2772</v>
      </c>
      <c r="M1252" s="119" t="s">
        <v>2014</v>
      </c>
    </row>
    <row r="1253" spans="1:13">
      <c r="A1253" s="119" t="s">
        <v>2015</v>
      </c>
      <c r="B1253" s="119" t="s">
        <v>397</v>
      </c>
      <c r="C1253" s="119">
        <v>123.9</v>
      </c>
      <c r="D1253" s="119">
        <v>128</v>
      </c>
      <c r="E1253" s="119">
        <v>122.5</v>
      </c>
      <c r="F1253" s="119">
        <v>125.2</v>
      </c>
      <c r="G1253" s="119">
        <v>128</v>
      </c>
      <c r="H1253" s="119">
        <v>123.4</v>
      </c>
      <c r="I1253" s="119">
        <v>11930</v>
      </c>
      <c r="J1253" s="119">
        <v>1494535.55</v>
      </c>
      <c r="K1253" s="121">
        <v>43125</v>
      </c>
      <c r="L1253" s="119">
        <v>308</v>
      </c>
      <c r="M1253" s="119" t="s">
        <v>2016</v>
      </c>
    </row>
    <row r="1254" spans="1:13">
      <c r="A1254" s="119" t="s">
        <v>216</v>
      </c>
      <c r="B1254" s="119" t="s">
        <v>397</v>
      </c>
      <c r="C1254" s="119">
        <v>1437</v>
      </c>
      <c r="D1254" s="119">
        <v>1461</v>
      </c>
      <c r="E1254" s="119">
        <v>1405.5</v>
      </c>
      <c r="F1254" s="119">
        <v>1421.4</v>
      </c>
      <c r="G1254" s="119">
        <v>1414.05</v>
      </c>
      <c r="H1254" s="119">
        <v>1452.7</v>
      </c>
      <c r="I1254" s="119">
        <v>248728</v>
      </c>
      <c r="J1254" s="119">
        <v>354902999.05000001</v>
      </c>
      <c r="K1254" s="121">
        <v>43125</v>
      </c>
      <c r="L1254" s="119">
        <v>13244</v>
      </c>
      <c r="M1254" s="119" t="s">
        <v>2017</v>
      </c>
    </row>
    <row r="1255" spans="1:13">
      <c r="A1255" s="119" t="s">
        <v>217</v>
      </c>
      <c r="B1255" s="119" t="s">
        <v>397</v>
      </c>
      <c r="C1255" s="119">
        <v>292.8</v>
      </c>
      <c r="D1255" s="119">
        <v>296.39999999999998</v>
      </c>
      <c r="E1255" s="119">
        <v>283</v>
      </c>
      <c r="F1255" s="119">
        <v>284.25</v>
      </c>
      <c r="G1255" s="119">
        <v>285.10000000000002</v>
      </c>
      <c r="H1255" s="119">
        <v>292.45</v>
      </c>
      <c r="I1255" s="119">
        <v>1518962</v>
      </c>
      <c r="J1255" s="119">
        <v>439116030.80000001</v>
      </c>
      <c r="K1255" s="121">
        <v>43125</v>
      </c>
      <c r="L1255" s="119">
        <v>10531</v>
      </c>
      <c r="M1255" s="119" t="s">
        <v>2018</v>
      </c>
    </row>
    <row r="1256" spans="1:13">
      <c r="A1256" s="119" t="s">
        <v>2019</v>
      </c>
      <c r="B1256" s="119" t="s">
        <v>397</v>
      </c>
      <c r="C1256" s="119">
        <v>683.95</v>
      </c>
      <c r="D1256" s="119">
        <v>684.95</v>
      </c>
      <c r="E1256" s="119">
        <v>660</v>
      </c>
      <c r="F1256" s="119">
        <v>663.6</v>
      </c>
      <c r="G1256" s="119">
        <v>667</v>
      </c>
      <c r="H1256" s="119">
        <v>666.15</v>
      </c>
      <c r="I1256" s="119">
        <v>857</v>
      </c>
      <c r="J1256" s="119">
        <v>573234.15</v>
      </c>
      <c r="K1256" s="121">
        <v>43125</v>
      </c>
      <c r="L1256" s="119">
        <v>134</v>
      </c>
      <c r="M1256" s="119" t="s">
        <v>2020</v>
      </c>
    </row>
    <row r="1257" spans="1:13">
      <c r="A1257" s="119" t="s">
        <v>2021</v>
      </c>
      <c r="B1257" s="119" t="s">
        <v>397</v>
      </c>
      <c r="C1257" s="119">
        <v>326.45</v>
      </c>
      <c r="D1257" s="119">
        <v>326.89999999999998</v>
      </c>
      <c r="E1257" s="119">
        <v>322</v>
      </c>
      <c r="F1257" s="119">
        <v>324.25</v>
      </c>
      <c r="G1257" s="119">
        <v>324.8</v>
      </c>
      <c r="H1257" s="119">
        <v>326.25</v>
      </c>
      <c r="I1257" s="119">
        <v>86812</v>
      </c>
      <c r="J1257" s="119">
        <v>28198887.350000001</v>
      </c>
      <c r="K1257" s="121">
        <v>43125</v>
      </c>
      <c r="L1257" s="119">
        <v>1374</v>
      </c>
      <c r="M1257" s="119" t="s">
        <v>2275</v>
      </c>
    </row>
    <row r="1258" spans="1:13">
      <c r="A1258" s="119" t="s">
        <v>2022</v>
      </c>
      <c r="B1258" s="119" t="s">
        <v>397</v>
      </c>
      <c r="C1258" s="119">
        <v>85.4</v>
      </c>
      <c r="D1258" s="119">
        <v>86.45</v>
      </c>
      <c r="E1258" s="119">
        <v>84.45</v>
      </c>
      <c r="F1258" s="119">
        <v>84.85</v>
      </c>
      <c r="G1258" s="119">
        <v>84.85</v>
      </c>
      <c r="H1258" s="119">
        <v>85.35</v>
      </c>
      <c r="I1258" s="119">
        <v>517399</v>
      </c>
      <c r="J1258" s="119">
        <v>44067447.850000001</v>
      </c>
      <c r="K1258" s="121">
        <v>43125</v>
      </c>
      <c r="L1258" s="119">
        <v>6781</v>
      </c>
      <c r="M1258" s="119" t="s">
        <v>2023</v>
      </c>
    </row>
    <row r="1259" spans="1:13">
      <c r="A1259" s="119" t="s">
        <v>2712</v>
      </c>
      <c r="B1259" s="119" t="s">
        <v>397</v>
      </c>
      <c r="C1259" s="119">
        <v>182.9</v>
      </c>
      <c r="D1259" s="119">
        <v>186.25</v>
      </c>
      <c r="E1259" s="119">
        <v>174.3</v>
      </c>
      <c r="F1259" s="119">
        <v>175.75</v>
      </c>
      <c r="G1259" s="119">
        <v>175.4</v>
      </c>
      <c r="H1259" s="119">
        <v>181.95</v>
      </c>
      <c r="I1259" s="119">
        <v>573187</v>
      </c>
      <c r="J1259" s="119">
        <v>103348786.25</v>
      </c>
      <c r="K1259" s="121">
        <v>43125</v>
      </c>
      <c r="L1259" s="119">
        <v>7361</v>
      </c>
      <c r="M1259" s="119" t="s">
        <v>2713</v>
      </c>
    </row>
    <row r="1260" spans="1:13">
      <c r="A1260" s="119" t="s">
        <v>2024</v>
      </c>
      <c r="B1260" s="119" t="s">
        <v>397</v>
      </c>
      <c r="C1260" s="119">
        <v>37.65</v>
      </c>
      <c r="D1260" s="119">
        <v>38.6</v>
      </c>
      <c r="E1260" s="119">
        <v>37.1</v>
      </c>
      <c r="F1260" s="119">
        <v>37.9</v>
      </c>
      <c r="G1260" s="119">
        <v>37.9</v>
      </c>
      <c r="H1260" s="119">
        <v>37.5</v>
      </c>
      <c r="I1260" s="119">
        <v>205308</v>
      </c>
      <c r="J1260" s="119">
        <v>7823182.7000000002</v>
      </c>
      <c r="K1260" s="121">
        <v>43125</v>
      </c>
      <c r="L1260" s="119">
        <v>1076</v>
      </c>
      <c r="M1260" s="119" t="s">
        <v>2762</v>
      </c>
    </row>
    <row r="1261" spans="1:13">
      <c r="A1261" s="119" t="s">
        <v>387</v>
      </c>
      <c r="B1261" s="119" t="s">
        <v>397</v>
      </c>
      <c r="C1261" s="119">
        <v>134.5</v>
      </c>
      <c r="D1261" s="119">
        <v>135.1</v>
      </c>
      <c r="E1261" s="119">
        <v>133.25</v>
      </c>
      <c r="F1261" s="119">
        <v>134</v>
      </c>
      <c r="G1261" s="119">
        <v>134.1</v>
      </c>
      <c r="H1261" s="119">
        <v>134.5</v>
      </c>
      <c r="I1261" s="119">
        <v>124550</v>
      </c>
      <c r="J1261" s="119">
        <v>16733618.800000001</v>
      </c>
      <c r="K1261" s="121">
        <v>43125</v>
      </c>
      <c r="L1261" s="119">
        <v>2642</v>
      </c>
      <c r="M1261" s="119" t="s">
        <v>2025</v>
      </c>
    </row>
    <row r="1262" spans="1:13">
      <c r="A1262" s="119" t="s">
        <v>2026</v>
      </c>
      <c r="B1262" s="119" t="s">
        <v>397</v>
      </c>
      <c r="C1262" s="119">
        <v>62</v>
      </c>
      <c r="D1262" s="119">
        <v>63.5</v>
      </c>
      <c r="E1262" s="119">
        <v>61.95</v>
      </c>
      <c r="F1262" s="119">
        <v>62.55</v>
      </c>
      <c r="G1262" s="119">
        <v>62.5</v>
      </c>
      <c r="H1262" s="119">
        <v>61.7</v>
      </c>
      <c r="I1262" s="119">
        <v>921960</v>
      </c>
      <c r="J1262" s="119">
        <v>57954707.700000003</v>
      </c>
      <c r="K1262" s="121">
        <v>43125</v>
      </c>
      <c r="L1262" s="119">
        <v>5422</v>
      </c>
      <c r="M1262" s="119" t="s">
        <v>2027</v>
      </c>
    </row>
    <row r="1263" spans="1:13">
      <c r="A1263" s="119" t="s">
        <v>2028</v>
      </c>
      <c r="B1263" s="119" t="s">
        <v>397</v>
      </c>
      <c r="C1263" s="119">
        <v>840.45</v>
      </c>
      <c r="D1263" s="119">
        <v>855</v>
      </c>
      <c r="E1263" s="119">
        <v>830.15</v>
      </c>
      <c r="F1263" s="119">
        <v>841.65</v>
      </c>
      <c r="G1263" s="119">
        <v>842</v>
      </c>
      <c r="H1263" s="119">
        <v>848.05</v>
      </c>
      <c r="I1263" s="119">
        <v>878</v>
      </c>
      <c r="J1263" s="119">
        <v>744088.95</v>
      </c>
      <c r="K1263" s="121">
        <v>43125</v>
      </c>
      <c r="L1263" s="119">
        <v>81</v>
      </c>
      <c r="M1263" s="119" t="s">
        <v>2029</v>
      </c>
    </row>
    <row r="1264" spans="1:13">
      <c r="A1264" s="119" t="s">
        <v>2030</v>
      </c>
      <c r="B1264" s="119" t="s">
        <v>397</v>
      </c>
      <c r="C1264" s="119">
        <v>8178.85</v>
      </c>
      <c r="D1264" s="119">
        <v>8248.75</v>
      </c>
      <c r="E1264" s="119">
        <v>7815.15</v>
      </c>
      <c r="F1264" s="119">
        <v>7883</v>
      </c>
      <c r="G1264" s="119">
        <v>7870.45</v>
      </c>
      <c r="H1264" s="119">
        <v>8191.5</v>
      </c>
      <c r="I1264" s="119">
        <v>8184</v>
      </c>
      <c r="J1264" s="119">
        <v>65325226.899999999</v>
      </c>
      <c r="K1264" s="121">
        <v>43125</v>
      </c>
      <c r="L1264" s="119">
        <v>2876</v>
      </c>
      <c r="M1264" s="119" t="s">
        <v>2031</v>
      </c>
    </row>
    <row r="1265" spans="1:13">
      <c r="A1265" s="119" t="s">
        <v>2714</v>
      </c>
      <c r="B1265" s="119" t="s">
        <v>397</v>
      </c>
      <c r="C1265" s="119">
        <v>125</v>
      </c>
      <c r="D1265" s="119">
        <v>125.9</v>
      </c>
      <c r="E1265" s="119">
        <v>116.55</v>
      </c>
      <c r="F1265" s="119">
        <v>118.35</v>
      </c>
      <c r="G1265" s="119">
        <v>117.6</v>
      </c>
      <c r="H1265" s="119">
        <v>125.55</v>
      </c>
      <c r="I1265" s="119">
        <v>79635</v>
      </c>
      <c r="J1265" s="119">
        <v>9660773.25</v>
      </c>
      <c r="K1265" s="121">
        <v>43125</v>
      </c>
      <c r="L1265" s="119">
        <v>1293</v>
      </c>
      <c r="M1265" s="119" t="s">
        <v>2715</v>
      </c>
    </row>
    <row r="1266" spans="1:13">
      <c r="A1266" s="119" t="s">
        <v>2032</v>
      </c>
      <c r="B1266" s="119" t="s">
        <v>397</v>
      </c>
      <c r="C1266" s="119">
        <v>3.05</v>
      </c>
      <c r="D1266" s="119">
        <v>3.15</v>
      </c>
      <c r="E1266" s="119">
        <v>3</v>
      </c>
      <c r="F1266" s="119">
        <v>3</v>
      </c>
      <c r="G1266" s="119">
        <v>3</v>
      </c>
      <c r="H1266" s="119">
        <v>3.05</v>
      </c>
      <c r="I1266" s="119">
        <v>18000</v>
      </c>
      <c r="J1266" s="119">
        <v>54492.5</v>
      </c>
      <c r="K1266" s="121">
        <v>43125</v>
      </c>
      <c r="L1266" s="119">
        <v>26</v>
      </c>
      <c r="M1266" s="119" t="s">
        <v>2033</v>
      </c>
    </row>
    <row r="1267" spans="1:13">
      <c r="A1267" s="119" t="s">
        <v>244</v>
      </c>
      <c r="B1267" s="119" t="s">
        <v>397</v>
      </c>
      <c r="C1267" s="119">
        <v>60.2</v>
      </c>
      <c r="D1267" s="119">
        <v>61.15</v>
      </c>
      <c r="E1267" s="119">
        <v>59.35</v>
      </c>
      <c r="F1267" s="119">
        <v>59.9</v>
      </c>
      <c r="G1267" s="119">
        <v>59.75</v>
      </c>
      <c r="H1267" s="119">
        <v>60.2</v>
      </c>
      <c r="I1267" s="119">
        <v>5958941</v>
      </c>
      <c r="J1267" s="119">
        <v>357889278.35000002</v>
      </c>
      <c r="K1267" s="121">
        <v>43125</v>
      </c>
      <c r="L1267" s="119">
        <v>13556</v>
      </c>
      <c r="M1267" s="119" t="s">
        <v>2034</v>
      </c>
    </row>
    <row r="1268" spans="1:13">
      <c r="A1268" s="119" t="s">
        <v>155</v>
      </c>
      <c r="B1268" s="119" t="s">
        <v>397</v>
      </c>
      <c r="C1268" s="119">
        <v>709.75</v>
      </c>
      <c r="D1268" s="119">
        <v>718</v>
      </c>
      <c r="E1268" s="119">
        <v>702.85</v>
      </c>
      <c r="F1268" s="119">
        <v>704.6</v>
      </c>
      <c r="G1268" s="119">
        <v>704.45</v>
      </c>
      <c r="H1268" s="119">
        <v>706.7</v>
      </c>
      <c r="I1268" s="119">
        <v>1653212</v>
      </c>
      <c r="J1268" s="119">
        <v>1169536913.45</v>
      </c>
      <c r="K1268" s="121">
        <v>43125</v>
      </c>
      <c r="L1268" s="119">
        <v>19982</v>
      </c>
      <c r="M1268" s="119" t="s">
        <v>2035</v>
      </c>
    </row>
    <row r="1269" spans="1:13">
      <c r="A1269" s="119" t="s">
        <v>2036</v>
      </c>
      <c r="B1269" s="119" t="s">
        <v>397</v>
      </c>
      <c r="C1269" s="119">
        <v>3548.9</v>
      </c>
      <c r="D1269" s="119">
        <v>3549</v>
      </c>
      <c r="E1269" s="119">
        <v>3500</v>
      </c>
      <c r="F1269" s="119">
        <v>3507.35</v>
      </c>
      <c r="G1269" s="119">
        <v>3510</v>
      </c>
      <c r="H1269" s="119">
        <v>3549</v>
      </c>
      <c r="I1269" s="119">
        <v>2068</v>
      </c>
      <c r="J1269" s="119">
        <v>7283325.9500000002</v>
      </c>
      <c r="K1269" s="121">
        <v>43125</v>
      </c>
      <c r="L1269" s="119">
        <v>399</v>
      </c>
      <c r="M1269" s="119" t="s">
        <v>2037</v>
      </c>
    </row>
    <row r="1270" spans="1:13">
      <c r="A1270" s="119" t="s">
        <v>2038</v>
      </c>
      <c r="B1270" s="119" t="s">
        <v>397</v>
      </c>
      <c r="C1270" s="119">
        <v>454.2</v>
      </c>
      <c r="D1270" s="119">
        <v>457.9</v>
      </c>
      <c r="E1270" s="119">
        <v>442.25</v>
      </c>
      <c r="F1270" s="119">
        <v>449</v>
      </c>
      <c r="G1270" s="119">
        <v>449.05</v>
      </c>
      <c r="H1270" s="119">
        <v>453.3</v>
      </c>
      <c r="I1270" s="119">
        <v>55624</v>
      </c>
      <c r="J1270" s="119">
        <v>25141470.949999999</v>
      </c>
      <c r="K1270" s="121">
        <v>43125</v>
      </c>
      <c r="L1270" s="119">
        <v>3185</v>
      </c>
      <c r="M1270" s="119" t="s">
        <v>2039</v>
      </c>
    </row>
    <row r="1271" spans="1:13">
      <c r="A1271" s="119" t="s">
        <v>2040</v>
      </c>
      <c r="B1271" s="119" t="s">
        <v>397</v>
      </c>
      <c r="C1271" s="119">
        <v>168.7</v>
      </c>
      <c r="D1271" s="119">
        <v>169.4</v>
      </c>
      <c r="E1271" s="119">
        <v>164</v>
      </c>
      <c r="F1271" s="119">
        <v>164.6</v>
      </c>
      <c r="G1271" s="119">
        <v>164.5</v>
      </c>
      <c r="H1271" s="119">
        <v>168.15</v>
      </c>
      <c r="I1271" s="119">
        <v>565751</v>
      </c>
      <c r="J1271" s="119">
        <v>94002830.700000003</v>
      </c>
      <c r="K1271" s="121">
        <v>43125</v>
      </c>
      <c r="L1271" s="119">
        <v>7660</v>
      </c>
      <c r="M1271" s="119" t="s">
        <v>2041</v>
      </c>
    </row>
    <row r="1272" spans="1:13">
      <c r="A1272" s="119" t="s">
        <v>156</v>
      </c>
      <c r="B1272" s="119" t="s">
        <v>397</v>
      </c>
      <c r="C1272" s="119">
        <v>1136</v>
      </c>
      <c r="D1272" s="119">
        <v>1179</v>
      </c>
      <c r="E1272" s="119">
        <v>1125.75</v>
      </c>
      <c r="F1272" s="119">
        <v>1142.75</v>
      </c>
      <c r="G1272" s="119">
        <v>1140</v>
      </c>
      <c r="H1272" s="119">
        <v>1144.4000000000001</v>
      </c>
      <c r="I1272" s="119">
        <v>604084</v>
      </c>
      <c r="J1272" s="119">
        <v>687353589.75</v>
      </c>
      <c r="K1272" s="121">
        <v>43125</v>
      </c>
      <c r="L1272" s="119">
        <v>16295</v>
      </c>
      <c r="M1272" s="119" t="s">
        <v>2042</v>
      </c>
    </row>
    <row r="1273" spans="1:13">
      <c r="A1273" s="119" t="s">
        <v>2043</v>
      </c>
      <c r="B1273" s="119" t="s">
        <v>397</v>
      </c>
      <c r="C1273" s="119">
        <v>314.55</v>
      </c>
      <c r="D1273" s="119">
        <v>316.25</v>
      </c>
      <c r="E1273" s="119">
        <v>307.75</v>
      </c>
      <c r="F1273" s="119">
        <v>310.3</v>
      </c>
      <c r="G1273" s="119">
        <v>313.60000000000002</v>
      </c>
      <c r="H1273" s="119">
        <v>314.55</v>
      </c>
      <c r="I1273" s="119">
        <v>57913</v>
      </c>
      <c r="J1273" s="119">
        <v>18013465.800000001</v>
      </c>
      <c r="K1273" s="121">
        <v>43125</v>
      </c>
      <c r="L1273" s="119">
        <v>1016</v>
      </c>
      <c r="M1273" s="119" t="s">
        <v>2044</v>
      </c>
    </row>
    <row r="1274" spans="1:13">
      <c r="A1274" s="119" t="s">
        <v>157</v>
      </c>
      <c r="B1274" s="119" t="s">
        <v>397</v>
      </c>
      <c r="C1274" s="119">
        <v>36</v>
      </c>
      <c r="D1274" s="119">
        <v>36.65</v>
      </c>
      <c r="E1274" s="119">
        <v>32.549999999999997</v>
      </c>
      <c r="F1274" s="119">
        <v>32.950000000000003</v>
      </c>
      <c r="G1274" s="119">
        <v>32.799999999999997</v>
      </c>
      <c r="H1274" s="119">
        <v>31.55</v>
      </c>
      <c r="I1274" s="119">
        <v>9857866</v>
      </c>
      <c r="J1274" s="119">
        <v>331013793.69999999</v>
      </c>
      <c r="K1274" s="121">
        <v>43125</v>
      </c>
      <c r="L1274" s="119">
        <v>25499</v>
      </c>
      <c r="M1274" s="119" t="s">
        <v>2045</v>
      </c>
    </row>
    <row r="1275" spans="1:13">
      <c r="A1275" s="119" t="s">
        <v>2046</v>
      </c>
      <c r="B1275" s="119" t="s">
        <v>397</v>
      </c>
      <c r="C1275" s="119">
        <v>461</v>
      </c>
      <c r="D1275" s="119">
        <v>462.85</v>
      </c>
      <c r="E1275" s="119">
        <v>450.5</v>
      </c>
      <c r="F1275" s="119">
        <v>451.7</v>
      </c>
      <c r="G1275" s="119">
        <v>452</v>
      </c>
      <c r="H1275" s="119">
        <v>459.05</v>
      </c>
      <c r="I1275" s="119">
        <v>81586</v>
      </c>
      <c r="J1275" s="119">
        <v>37117796.600000001</v>
      </c>
      <c r="K1275" s="121">
        <v>43125</v>
      </c>
      <c r="L1275" s="119">
        <v>3888</v>
      </c>
      <c r="M1275" s="119" t="s">
        <v>2047</v>
      </c>
    </row>
    <row r="1276" spans="1:13">
      <c r="A1276" s="119" t="s">
        <v>2048</v>
      </c>
      <c r="B1276" s="119" t="s">
        <v>397</v>
      </c>
      <c r="C1276" s="119">
        <v>485.05</v>
      </c>
      <c r="D1276" s="119">
        <v>485.15</v>
      </c>
      <c r="E1276" s="119">
        <v>475.3</v>
      </c>
      <c r="F1276" s="119">
        <v>476.9</v>
      </c>
      <c r="G1276" s="119">
        <v>477</v>
      </c>
      <c r="H1276" s="119">
        <v>486.95</v>
      </c>
      <c r="I1276" s="119">
        <v>15895</v>
      </c>
      <c r="J1276" s="119">
        <v>7624769</v>
      </c>
      <c r="K1276" s="121">
        <v>43125</v>
      </c>
      <c r="L1276" s="119">
        <v>655</v>
      </c>
      <c r="M1276" s="119" t="s">
        <v>2049</v>
      </c>
    </row>
    <row r="1277" spans="1:13">
      <c r="A1277" s="119" t="s">
        <v>2050</v>
      </c>
      <c r="B1277" s="119" t="s">
        <v>397</v>
      </c>
      <c r="C1277" s="119">
        <v>23</v>
      </c>
      <c r="D1277" s="119">
        <v>24</v>
      </c>
      <c r="E1277" s="119">
        <v>23</v>
      </c>
      <c r="F1277" s="119">
        <v>23.5</v>
      </c>
      <c r="G1277" s="119">
        <v>23.45</v>
      </c>
      <c r="H1277" s="119">
        <v>23.1</v>
      </c>
      <c r="I1277" s="119">
        <v>100679</v>
      </c>
      <c r="J1277" s="119">
        <v>2361973.75</v>
      </c>
      <c r="K1277" s="121">
        <v>43125</v>
      </c>
      <c r="L1277" s="119">
        <v>411</v>
      </c>
      <c r="M1277" s="119" t="s">
        <v>2051</v>
      </c>
    </row>
    <row r="1278" spans="1:13">
      <c r="A1278" s="119" t="s">
        <v>2052</v>
      </c>
      <c r="B1278" s="119" t="s">
        <v>397</v>
      </c>
      <c r="C1278" s="119">
        <v>25.3</v>
      </c>
      <c r="D1278" s="119">
        <v>26.1</v>
      </c>
      <c r="E1278" s="119">
        <v>25.1</v>
      </c>
      <c r="F1278" s="119">
        <v>25.6</v>
      </c>
      <c r="G1278" s="119">
        <v>25.65</v>
      </c>
      <c r="H1278" s="119">
        <v>25.05</v>
      </c>
      <c r="I1278" s="119">
        <v>616387</v>
      </c>
      <c r="J1278" s="119">
        <v>15831081.15</v>
      </c>
      <c r="K1278" s="121">
        <v>43125</v>
      </c>
      <c r="L1278" s="119">
        <v>2121</v>
      </c>
      <c r="M1278" s="119" t="s">
        <v>2053</v>
      </c>
    </row>
    <row r="1279" spans="1:13">
      <c r="A1279" s="119" t="s">
        <v>2054</v>
      </c>
      <c r="B1279" s="119" t="s">
        <v>397</v>
      </c>
      <c r="C1279" s="119">
        <v>403.8</v>
      </c>
      <c r="D1279" s="119">
        <v>404.5</v>
      </c>
      <c r="E1279" s="119">
        <v>391.4</v>
      </c>
      <c r="F1279" s="119">
        <v>393.85</v>
      </c>
      <c r="G1279" s="119">
        <v>396</v>
      </c>
      <c r="H1279" s="119">
        <v>403.7</v>
      </c>
      <c r="I1279" s="119">
        <v>1035247</v>
      </c>
      <c r="J1279" s="119">
        <v>411000363.85000002</v>
      </c>
      <c r="K1279" s="121">
        <v>43125</v>
      </c>
      <c r="L1279" s="119">
        <v>9215</v>
      </c>
      <c r="M1279" s="119" t="s">
        <v>2055</v>
      </c>
    </row>
    <row r="1280" spans="1:13">
      <c r="A1280" s="119" t="s">
        <v>158</v>
      </c>
      <c r="B1280" s="119" t="s">
        <v>397</v>
      </c>
      <c r="C1280" s="119">
        <v>4285</v>
      </c>
      <c r="D1280" s="119">
        <v>4390.95</v>
      </c>
      <c r="E1280" s="119">
        <v>4282</v>
      </c>
      <c r="F1280" s="119">
        <v>4359.95</v>
      </c>
      <c r="G1280" s="119">
        <v>4360</v>
      </c>
      <c r="H1280" s="119">
        <v>4283</v>
      </c>
      <c r="I1280" s="119">
        <v>279951</v>
      </c>
      <c r="J1280" s="119">
        <v>1215420114.2</v>
      </c>
      <c r="K1280" s="121">
        <v>43125</v>
      </c>
      <c r="L1280" s="119">
        <v>24324</v>
      </c>
      <c r="M1280" s="119" t="s">
        <v>2056</v>
      </c>
    </row>
    <row r="1281" spans="1:13">
      <c r="A1281" s="119" t="s">
        <v>2057</v>
      </c>
      <c r="B1281" s="119" t="s">
        <v>397</v>
      </c>
      <c r="C1281" s="119">
        <v>111.5</v>
      </c>
      <c r="D1281" s="119">
        <v>111.5</v>
      </c>
      <c r="E1281" s="119">
        <v>100.1</v>
      </c>
      <c r="F1281" s="119">
        <v>101.15</v>
      </c>
      <c r="G1281" s="119">
        <v>100.5</v>
      </c>
      <c r="H1281" s="119">
        <v>106</v>
      </c>
      <c r="I1281" s="119">
        <v>781684</v>
      </c>
      <c r="J1281" s="119">
        <v>82418047.25</v>
      </c>
      <c r="K1281" s="121">
        <v>43125</v>
      </c>
      <c r="L1281" s="119">
        <v>10583</v>
      </c>
      <c r="M1281" s="119" t="s">
        <v>2058</v>
      </c>
    </row>
    <row r="1282" spans="1:13">
      <c r="A1282" s="119" t="s">
        <v>3042</v>
      </c>
      <c r="B1282" s="119" t="s">
        <v>397</v>
      </c>
      <c r="C1282" s="119">
        <v>1.4</v>
      </c>
      <c r="D1282" s="119">
        <v>1.4</v>
      </c>
      <c r="E1282" s="119">
        <v>1.3</v>
      </c>
      <c r="F1282" s="119">
        <v>1.3</v>
      </c>
      <c r="G1282" s="119">
        <v>1.3</v>
      </c>
      <c r="H1282" s="119">
        <v>1.35</v>
      </c>
      <c r="I1282" s="119">
        <v>58925</v>
      </c>
      <c r="J1282" s="119">
        <v>76752.5</v>
      </c>
      <c r="K1282" s="121">
        <v>43125</v>
      </c>
      <c r="L1282" s="119">
        <v>14</v>
      </c>
      <c r="M1282" s="119" t="s">
        <v>3043</v>
      </c>
    </row>
    <row r="1283" spans="1:13">
      <c r="A1283" s="119" t="s">
        <v>2059</v>
      </c>
      <c r="B1283" s="119" t="s">
        <v>397</v>
      </c>
      <c r="C1283" s="119">
        <v>364.15</v>
      </c>
      <c r="D1283" s="119">
        <v>366.4</v>
      </c>
      <c r="E1283" s="119">
        <v>361.05</v>
      </c>
      <c r="F1283" s="119">
        <v>362.45</v>
      </c>
      <c r="G1283" s="119">
        <v>363.5</v>
      </c>
      <c r="H1283" s="119">
        <v>364.95</v>
      </c>
      <c r="I1283" s="119">
        <v>246035</v>
      </c>
      <c r="J1283" s="119">
        <v>89399317.599999994</v>
      </c>
      <c r="K1283" s="121">
        <v>43125</v>
      </c>
      <c r="L1283" s="119">
        <v>3050</v>
      </c>
      <c r="M1283" s="119" t="s">
        <v>2060</v>
      </c>
    </row>
    <row r="1284" spans="1:13">
      <c r="A1284" s="119" t="s">
        <v>2061</v>
      </c>
      <c r="B1284" s="119" t="s">
        <v>397</v>
      </c>
      <c r="C1284" s="119">
        <v>94</v>
      </c>
      <c r="D1284" s="119">
        <v>97</v>
      </c>
      <c r="E1284" s="119">
        <v>94</v>
      </c>
      <c r="F1284" s="119">
        <v>95.55</v>
      </c>
      <c r="G1284" s="119">
        <v>95.85</v>
      </c>
      <c r="H1284" s="119">
        <v>95.5</v>
      </c>
      <c r="I1284" s="119">
        <v>8658</v>
      </c>
      <c r="J1284" s="119">
        <v>829287.15</v>
      </c>
      <c r="K1284" s="121">
        <v>43125</v>
      </c>
      <c r="L1284" s="119">
        <v>140</v>
      </c>
      <c r="M1284" s="119" t="s">
        <v>2062</v>
      </c>
    </row>
    <row r="1285" spans="1:13">
      <c r="A1285" s="119" t="s">
        <v>159</v>
      </c>
      <c r="B1285" s="119" t="s">
        <v>397</v>
      </c>
      <c r="C1285" s="119">
        <v>150.6</v>
      </c>
      <c r="D1285" s="119">
        <v>151.80000000000001</v>
      </c>
      <c r="E1285" s="119">
        <v>140.35</v>
      </c>
      <c r="F1285" s="119">
        <v>141.75</v>
      </c>
      <c r="G1285" s="119">
        <v>141.80000000000001</v>
      </c>
      <c r="H1285" s="119">
        <v>148.9</v>
      </c>
      <c r="I1285" s="119">
        <v>16866285</v>
      </c>
      <c r="J1285" s="119">
        <v>2426080119.0500002</v>
      </c>
      <c r="K1285" s="121">
        <v>43125</v>
      </c>
      <c r="L1285" s="119">
        <v>52002</v>
      </c>
      <c r="M1285" s="119" t="s">
        <v>2063</v>
      </c>
    </row>
    <row r="1286" spans="1:13">
      <c r="A1286" s="119" t="s">
        <v>2556</v>
      </c>
      <c r="B1286" s="119" t="s">
        <v>397</v>
      </c>
      <c r="C1286" s="119">
        <v>398</v>
      </c>
      <c r="D1286" s="119">
        <v>401.15</v>
      </c>
      <c r="E1286" s="119">
        <v>386</v>
      </c>
      <c r="F1286" s="119">
        <v>387.9</v>
      </c>
      <c r="G1286" s="119">
        <v>390</v>
      </c>
      <c r="H1286" s="119">
        <v>397.85</v>
      </c>
      <c r="I1286" s="119">
        <v>83638</v>
      </c>
      <c r="J1286" s="119">
        <v>33067345.649999999</v>
      </c>
      <c r="K1286" s="121">
        <v>43125</v>
      </c>
      <c r="L1286" s="119">
        <v>861</v>
      </c>
      <c r="M1286" s="119" t="s">
        <v>2557</v>
      </c>
    </row>
    <row r="1287" spans="1:13">
      <c r="A1287" s="119" t="s">
        <v>160</v>
      </c>
      <c r="B1287" s="119" t="s">
        <v>397</v>
      </c>
      <c r="C1287" s="119">
        <v>8.6</v>
      </c>
      <c r="D1287" s="119">
        <v>8.6999999999999993</v>
      </c>
      <c r="E1287" s="119">
        <v>8.35</v>
      </c>
      <c r="F1287" s="119">
        <v>8.6</v>
      </c>
      <c r="G1287" s="119">
        <v>8.65</v>
      </c>
      <c r="H1287" s="119">
        <v>8.65</v>
      </c>
      <c r="I1287" s="119">
        <v>21442457</v>
      </c>
      <c r="J1287" s="119">
        <v>183674532.30000001</v>
      </c>
      <c r="K1287" s="121">
        <v>43125</v>
      </c>
      <c r="L1287" s="119">
        <v>8116</v>
      </c>
      <c r="M1287" s="119" t="s">
        <v>2064</v>
      </c>
    </row>
    <row r="1288" spans="1:13">
      <c r="A1288" s="119" t="s">
        <v>2065</v>
      </c>
      <c r="B1288" s="119" t="s">
        <v>397</v>
      </c>
      <c r="C1288" s="119">
        <v>19.350000000000001</v>
      </c>
      <c r="D1288" s="119">
        <v>19.350000000000001</v>
      </c>
      <c r="E1288" s="119">
        <v>17.649999999999999</v>
      </c>
      <c r="F1288" s="119">
        <v>17.75</v>
      </c>
      <c r="G1288" s="119">
        <v>17.75</v>
      </c>
      <c r="H1288" s="119">
        <v>17.899999999999999</v>
      </c>
      <c r="I1288" s="119">
        <v>2392915</v>
      </c>
      <c r="J1288" s="119">
        <v>43486604.549999997</v>
      </c>
      <c r="K1288" s="121">
        <v>43125</v>
      </c>
      <c r="L1288" s="119">
        <v>3260</v>
      </c>
      <c r="M1288" s="119" t="s">
        <v>2066</v>
      </c>
    </row>
    <row r="1289" spans="1:13">
      <c r="A1289" s="119" t="s">
        <v>2067</v>
      </c>
      <c r="B1289" s="119" t="s">
        <v>397</v>
      </c>
      <c r="C1289" s="119">
        <v>166.05</v>
      </c>
      <c r="D1289" s="119">
        <v>169.6</v>
      </c>
      <c r="E1289" s="119">
        <v>160.44999999999999</v>
      </c>
      <c r="F1289" s="119">
        <v>163.9</v>
      </c>
      <c r="G1289" s="119">
        <v>164.8</v>
      </c>
      <c r="H1289" s="119">
        <v>166.05</v>
      </c>
      <c r="I1289" s="119">
        <v>41465</v>
      </c>
      <c r="J1289" s="119">
        <v>6803597.9500000002</v>
      </c>
      <c r="K1289" s="121">
        <v>43125</v>
      </c>
      <c r="L1289" s="119">
        <v>937</v>
      </c>
      <c r="M1289" s="119" t="s">
        <v>2068</v>
      </c>
    </row>
    <row r="1290" spans="1:13">
      <c r="A1290" s="119" t="s">
        <v>161</v>
      </c>
      <c r="B1290" s="119" t="s">
        <v>397</v>
      </c>
      <c r="C1290" s="119">
        <v>827</v>
      </c>
      <c r="D1290" s="119">
        <v>827.85</v>
      </c>
      <c r="E1290" s="119">
        <v>761.6</v>
      </c>
      <c r="F1290" s="119">
        <v>768.95</v>
      </c>
      <c r="G1290" s="119">
        <v>768.5</v>
      </c>
      <c r="H1290" s="119">
        <v>824.25</v>
      </c>
      <c r="I1290" s="119">
        <v>6508094</v>
      </c>
      <c r="J1290" s="119">
        <v>5141853215.75</v>
      </c>
      <c r="K1290" s="121">
        <v>43125</v>
      </c>
      <c r="L1290" s="119">
        <v>111407</v>
      </c>
      <c r="M1290" s="119" t="s">
        <v>2069</v>
      </c>
    </row>
    <row r="1291" spans="1:13">
      <c r="A1291" s="119" t="s">
        <v>2070</v>
      </c>
      <c r="B1291" s="119" t="s">
        <v>397</v>
      </c>
      <c r="C1291" s="119">
        <v>26.7</v>
      </c>
      <c r="D1291" s="119">
        <v>29.4</v>
      </c>
      <c r="E1291" s="119">
        <v>26.4</v>
      </c>
      <c r="F1291" s="119">
        <v>28</v>
      </c>
      <c r="G1291" s="119">
        <v>28.05</v>
      </c>
      <c r="H1291" s="119">
        <v>26.45</v>
      </c>
      <c r="I1291" s="119">
        <v>4050458</v>
      </c>
      <c r="J1291" s="119">
        <v>115237171.05</v>
      </c>
      <c r="K1291" s="121">
        <v>43125</v>
      </c>
      <c r="L1291" s="119">
        <v>9891</v>
      </c>
      <c r="M1291" s="119" t="s">
        <v>2071</v>
      </c>
    </row>
    <row r="1292" spans="1:13">
      <c r="A1292" s="119" t="s">
        <v>2616</v>
      </c>
      <c r="B1292" s="119" t="s">
        <v>397</v>
      </c>
      <c r="C1292" s="119">
        <v>316.10000000000002</v>
      </c>
      <c r="D1292" s="119">
        <v>316.39999999999998</v>
      </c>
      <c r="E1292" s="119">
        <v>312.8</v>
      </c>
      <c r="F1292" s="119">
        <v>313.2</v>
      </c>
      <c r="G1292" s="119">
        <v>312.8</v>
      </c>
      <c r="H1292" s="119">
        <v>315</v>
      </c>
      <c r="I1292" s="119">
        <v>518</v>
      </c>
      <c r="J1292" s="119">
        <v>163616.75</v>
      </c>
      <c r="K1292" s="121">
        <v>43125</v>
      </c>
      <c r="L1292" s="119">
        <v>16</v>
      </c>
      <c r="M1292" s="119" t="s">
        <v>2617</v>
      </c>
    </row>
    <row r="1293" spans="1:13">
      <c r="A1293" s="119" t="s">
        <v>2976</v>
      </c>
      <c r="B1293" s="119" t="s">
        <v>397</v>
      </c>
      <c r="C1293" s="119">
        <v>1146.8</v>
      </c>
      <c r="D1293" s="119">
        <v>1146.8</v>
      </c>
      <c r="E1293" s="119">
        <v>1143.3499999999999</v>
      </c>
      <c r="F1293" s="119">
        <v>1144.49</v>
      </c>
      <c r="G1293" s="119">
        <v>1143.3499999999999</v>
      </c>
      <c r="H1293" s="119">
        <v>1148.28</v>
      </c>
      <c r="I1293" s="119">
        <v>262</v>
      </c>
      <c r="J1293" s="119">
        <v>299904.95</v>
      </c>
      <c r="K1293" s="121">
        <v>43125</v>
      </c>
      <c r="L1293" s="119">
        <v>14</v>
      </c>
      <c r="M1293" s="119" t="s">
        <v>2977</v>
      </c>
    </row>
    <row r="1294" spans="1:13">
      <c r="A1294" s="119" t="s">
        <v>3136</v>
      </c>
      <c r="B1294" s="119" t="s">
        <v>397</v>
      </c>
      <c r="C1294" s="119">
        <v>375.75</v>
      </c>
      <c r="D1294" s="119">
        <v>375.75</v>
      </c>
      <c r="E1294" s="119">
        <v>375.75</v>
      </c>
      <c r="F1294" s="119">
        <v>375.75</v>
      </c>
      <c r="G1294" s="119">
        <v>375.75</v>
      </c>
      <c r="H1294" s="119">
        <v>375.44</v>
      </c>
      <c r="I1294" s="119">
        <v>3</v>
      </c>
      <c r="J1294" s="119">
        <v>1127.25</v>
      </c>
      <c r="K1294" s="121">
        <v>43125</v>
      </c>
      <c r="L1294" s="119">
        <v>1</v>
      </c>
      <c r="M1294" s="119" t="s">
        <v>3146</v>
      </c>
    </row>
    <row r="1295" spans="1:13">
      <c r="A1295" s="119" t="s">
        <v>2845</v>
      </c>
      <c r="B1295" s="119" t="s">
        <v>397</v>
      </c>
      <c r="C1295" s="119">
        <v>103.5</v>
      </c>
      <c r="D1295" s="119">
        <v>114.5</v>
      </c>
      <c r="E1295" s="119">
        <v>101.25</v>
      </c>
      <c r="F1295" s="119">
        <v>111.25</v>
      </c>
      <c r="G1295" s="119">
        <v>113</v>
      </c>
      <c r="H1295" s="119">
        <v>102.65</v>
      </c>
      <c r="I1295" s="119">
        <v>222266</v>
      </c>
      <c r="J1295" s="119">
        <v>24742511.5</v>
      </c>
      <c r="K1295" s="121">
        <v>43125</v>
      </c>
      <c r="L1295" s="119">
        <v>3040</v>
      </c>
      <c r="M1295" s="119" t="s">
        <v>2846</v>
      </c>
    </row>
    <row r="1296" spans="1:13">
      <c r="A1296" s="119" t="s">
        <v>2847</v>
      </c>
      <c r="B1296" s="119" t="s">
        <v>397</v>
      </c>
      <c r="C1296" s="119">
        <v>0.35</v>
      </c>
      <c r="D1296" s="119">
        <v>0.35</v>
      </c>
      <c r="E1296" s="119">
        <v>0.3</v>
      </c>
      <c r="F1296" s="119">
        <v>0.3</v>
      </c>
      <c r="G1296" s="119">
        <v>0.35</v>
      </c>
      <c r="H1296" s="119">
        <v>0.35</v>
      </c>
      <c r="I1296" s="119">
        <v>2363424</v>
      </c>
      <c r="J1296" s="119">
        <v>768813.15</v>
      </c>
      <c r="K1296" s="121">
        <v>43125</v>
      </c>
      <c r="L1296" s="119">
        <v>295</v>
      </c>
      <c r="M1296" s="119" t="s">
        <v>2848</v>
      </c>
    </row>
    <row r="1297" spans="1:13">
      <c r="A1297" s="119" t="s">
        <v>2072</v>
      </c>
      <c r="B1297" s="119" t="s">
        <v>397</v>
      </c>
      <c r="C1297" s="119">
        <v>424.9</v>
      </c>
      <c r="D1297" s="119">
        <v>463.9</v>
      </c>
      <c r="E1297" s="119">
        <v>413.5</v>
      </c>
      <c r="F1297" s="119">
        <v>432.85</v>
      </c>
      <c r="G1297" s="119">
        <v>433</v>
      </c>
      <c r="H1297" s="119">
        <v>425.3</v>
      </c>
      <c r="I1297" s="119">
        <v>401594</v>
      </c>
      <c r="J1297" s="119">
        <v>178468257.65000001</v>
      </c>
      <c r="K1297" s="121">
        <v>43125</v>
      </c>
      <c r="L1297" s="119">
        <v>13537</v>
      </c>
      <c r="M1297" s="119" t="s">
        <v>2073</v>
      </c>
    </row>
    <row r="1298" spans="1:13">
      <c r="A1298" s="119" t="s">
        <v>2074</v>
      </c>
      <c r="B1298" s="119" t="s">
        <v>397</v>
      </c>
      <c r="C1298" s="119">
        <v>914.95</v>
      </c>
      <c r="D1298" s="119">
        <v>916.95</v>
      </c>
      <c r="E1298" s="119">
        <v>866.75</v>
      </c>
      <c r="F1298" s="119">
        <v>878.8</v>
      </c>
      <c r="G1298" s="119">
        <v>885</v>
      </c>
      <c r="H1298" s="119">
        <v>909.45</v>
      </c>
      <c r="I1298" s="119">
        <v>17128</v>
      </c>
      <c r="J1298" s="119">
        <v>15275341.199999999</v>
      </c>
      <c r="K1298" s="121">
        <v>43125</v>
      </c>
      <c r="L1298" s="119">
        <v>1407</v>
      </c>
      <c r="M1298" s="119" t="s">
        <v>2075</v>
      </c>
    </row>
    <row r="1299" spans="1:13">
      <c r="A1299" s="119" t="s">
        <v>2558</v>
      </c>
      <c r="B1299" s="119" t="s">
        <v>397</v>
      </c>
      <c r="C1299" s="119">
        <v>726</v>
      </c>
      <c r="D1299" s="119">
        <v>742.4</v>
      </c>
      <c r="E1299" s="119">
        <v>718.55</v>
      </c>
      <c r="F1299" s="119">
        <v>737.2</v>
      </c>
      <c r="G1299" s="119">
        <v>739</v>
      </c>
      <c r="H1299" s="119">
        <v>723.25</v>
      </c>
      <c r="I1299" s="119">
        <v>45894</v>
      </c>
      <c r="J1299" s="119">
        <v>33627956.549999997</v>
      </c>
      <c r="K1299" s="121">
        <v>43125</v>
      </c>
      <c r="L1299" s="119">
        <v>1289</v>
      </c>
      <c r="M1299" s="119" t="s">
        <v>2559</v>
      </c>
    </row>
    <row r="1300" spans="1:13">
      <c r="A1300" s="119" t="s">
        <v>2076</v>
      </c>
      <c r="B1300" s="119" t="s">
        <v>397</v>
      </c>
      <c r="C1300" s="119">
        <v>503.5</v>
      </c>
      <c r="D1300" s="119">
        <v>512.4</v>
      </c>
      <c r="E1300" s="119">
        <v>503</v>
      </c>
      <c r="F1300" s="119">
        <v>505</v>
      </c>
      <c r="G1300" s="119">
        <v>503.6</v>
      </c>
      <c r="H1300" s="119">
        <v>503.2</v>
      </c>
      <c r="I1300" s="119">
        <v>2220386</v>
      </c>
      <c r="J1300" s="119">
        <v>1126105145.5999999</v>
      </c>
      <c r="K1300" s="121">
        <v>43125</v>
      </c>
      <c r="L1300" s="119">
        <v>36921</v>
      </c>
      <c r="M1300" s="119" t="s">
        <v>2077</v>
      </c>
    </row>
    <row r="1301" spans="1:13">
      <c r="A1301" s="119" t="s">
        <v>2078</v>
      </c>
      <c r="B1301" s="119" t="s">
        <v>397</v>
      </c>
      <c r="C1301" s="119">
        <v>52</v>
      </c>
      <c r="D1301" s="119">
        <v>52.75</v>
      </c>
      <c r="E1301" s="119">
        <v>51.3</v>
      </c>
      <c r="F1301" s="119">
        <v>51.6</v>
      </c>
      <c r="G1301" s="119">
        <v>51.55</v>
      </c>
      <c r="H1301" s="119">
        <v>52.15</v>
      </c>
      <c r="I1301" s="119">
        <v>15196</v>
      </c>
      <c r="J1301" s="119">
        <v>788993</v>
      </c>
      <c r="K1301" s="121">
        <v>43125</v>
      </c>
      <c r="L1301" s="119">
        <v>83</v>
      </c>
      <c r="M1301" s="119" t="s">
        <v>2079</v>
      </c>
    </row>
    <row r="1302" spans="1:13">
      <c r="A1302" s="119" t="s">
        <v>2080</v>
      </c>
      <c r="B1302" s="119" t="s">
        <v>397</v>
      </c>
      <c r="C1302" s="119">
        <v>34</v>
      </c>
      <c r="D1302" s="119">
        <v>35.6</v>
      </c>
      <c r="E1302" s="119">
        <v>33.950000000000003</v>
      </c>
      <c r="F1302" s="119">
        <v>34.15</v>
      </c>
      <c r="G1302" s="119">
        <v>34.5</v>
      </c>
      <c r="H1302" s="119">
        <v>34.35</v>
      </c>
      <c r="I1302" s="119">
        <v>16446</v>
      </c>
      <c r="J1302" s="119">
        <v>563630.75</v>
      </c>
      <c r="K1302" s="121">
        <v>43125</v>
      </c>
      <c r="L1302" s="119">
        <v>149</v>
      </c>
      <c r="M1302" s="119" t="s">
        <v>2081</v>
      </c>
    </row>
    <row r="1303" spans="1:13">
      <c r="A1303" s="119" t="s">
        <v>2082</v>
      </c>
      <c r="B1303" s="119" t="s">
        <v>397</v>
      </c>
      <c r="C1303" s="119">
        <v>41.85</v>
      </c>
      <c r="D1303" s="119">
        <v>43.4</v>
      </c>
      <c r="E1303" s="119">
        <v>41.5</v>
      </c>
      <c r="F1303" s="119">
        <v>43</v>
      </c>
      <c r="G1303" s="119">
        <v>43.05</v>
      </c>
      <c r="H1303" s="119">
        <v>41.7</v>
      </c>
      <c r="I1303" s="119">
        <v>927396</v>
      </c>
      <c r="J1303" s="119">
        <v>39477864.100000001</v>
      </c>
      <c r="K1303" s="121">
        <v>43125</v>
      </c>
      <c r="L1303" s="119">
        <v>2854</v>
      </c>
      <c r="M1303" s="119" t="s">
        <v>2083</v>
      </c>
    </row>
    <row r="1304" spans="1:13">
      <c r="A1304" s="119" t="s">
        <v>2084</v>
      </c>
      <c r="B1304" s="119" t="s">
        <v>397</v>
      </c>
      <c r="C1304" s="119">
        <v>16.3</v>
      </c>
      <c r="D1304" s="119">
        <v>16.850000000000001</v>
      </c>
      <c r="E1304" s="119">
        <v>16.3</v>
      </c>
      <c r="F1304" s="119">
        <v>16.399999999999999</v>
      </c>
      <c r="G1304" s="119">
        <v>16.3</v>
      </c>
      <c r="H1304" s="119">
        <v>16.55</v>
      </c>
      <c r="I1304" s="119">
        <v>28892</v>
      </c>
      <c r="J1304" s="119">
        <v>479152</v>
      </c>
      <c r="K1304" s="121">
        <v>43125</v>
      </c>
      <c r="L1304" s="119">
        <v>84</v>
      </c>
      <c r="M1304" s="119" t="s">
        <v>2085</v>
      </c>
    </row>
    <row r="1305" spans="1:13">
      <c r="A1305" s="119" t="s">
        <v>2311</v>
      </c>
      <c r="B1305" s="119" t="s">
        <v>397</v>
      </c>
      <c r="C1305" s="119">
        <v>725</v>
      </c>
      <c r="D1305" s="119">
        <v>725.65</v>
      </c>
      <c r="E1305" s="119">
        <v>705</v>
      </c>
      <c r="F1305" s="119">
        <v>710.05</v>
      </c>
      <c r="G1305" s="119">
        <v>714</v>
      </c>
      <c r="H1305" s="119">
        <v>719.85</v>
      </c>
      <c r="I1305" s="119">
        <v>121225</v>
      </c>
      <c r="J1305" s="119">
        <v>86895613.900000006</v>
      </c>
      <c r="K1305" s="121">
        <v>43125</v>
      </c>
      <c r="L1305" s="119">
        <v>3258</v>
      </c>
      <c r="M1305" s="119" t="s">
        <v>2312</v>
      </c>
    </row>
    <row r="1306" spans="1:13">
      <c r="A1306" s="119" t="s">
        <v>228</v>
      </c>
      <c r="B1306" s="119" t="s">
        <v>397</v>
      </c>
      <c r="C1306" s="119">
        <v>338.9</v>
      </c>
      <c r="D1306" s="119">
        <v>352.05</v>
      </c>
      <c r="E1306" s="119">
        <v>338.8</v>
      </c>
      <c r="F1306" s="119">
        <v>345.6</v>
      </c>
      <c r="G1306" s="119">
        <v>345.4</v>
      </c>
      <c r="H1306" s="119">
        <v>340</v>
      </c>
      <c r="I1306" s="119">
        <v>13605990</v>
      </c>
      <c r="J1306" s="119">
        <v>4722793619.1000004</v>
      </c>
      <c r="K1306" s="121">
        <v>43125</v>
      </c>
      <c r="L1306" s="119">
        <v>114858</v>
      </c>
      <c r="M1306" s="119" t="s">
        <v>2086</v>
      </c>
    </row>
    <row r="1307" spans="1:13">
      <c r="A1307" s="119" t="s">
        <v>2087</v>
      </c>
      <c r="B1307" s="119" t="s">
        <v>397</v>
      </c>
      <c r="C1307" s="119">
        <v>2837</v>
      </c>
      <c r="D1307" s="119">
        <v>2945</v>
      </c>
      <c r="E1307" s="119">
        <v>2782</v>
      </c>
      <c r="F1307" s="119">
        <v>2853.7</v>
      </c>
      <c r="G1307" s="119">
        <v>2850</v>
      </c>
      <c r="H1307" s="119">
        <v>2822.9</v>
      </c>
      <c r="I1307" s="119">
        <v>241815</v>
      </c>
      <c r="J1307" s="119">
        <v>696308070.29999995</v>
      </c>
      <c r="K1307" s="121">
        <v>43125</v>
      </c>
      <c r="L1307" s="119">
        <v>18010</v>
      </c>
      <c r="M1307" s="119" t="s">
        <v>2088</v>
      </c>
    </row>
    <row r="1308" spans="1:13">
      <c r="A1308" s="119" t="s">
        <v>2089</v>
      </c>
      <c r="B1308" s="119" t="s">
        <v>397</v>
      </c>
      <c r="C1308" s="119">
        <v>93.1</v>
      </c>
      <c r="D1308" s="119">
        <v>94.2</v>
      </c>
      <c r="E1308" s="119">
        <v>93.1</v>
      </c>
      <c r="F1308" s="119">
        <v>93.45</v>
      </c>
      <c r="G1308" s="119">
        <v>93.55</v>
      </c>
      <c r="H1308" s="119">
        <v>93.85</v>
      </c>
      <c r="I1308" s="119">
        <v>43120</v>
      </c>
      <c r="J1308" s="119">
        <v>4031850.6</v>
      </c>
      <c r="K1308" s="121">
        <v>43125</v>
      </c>
      <c r="L1308" s="119">
        <v>625</v>
      </c>
      <c r="M1308" s="119" t="s">
        <v>2090</v>
      </c>
    </row>
    <row r="1309" spans="1:13">
      <c r="A1309" s="119" t="s">
        <v>2091</v>
      </c>
      <c r="B1309" s="119" t="s">
        <v>397</v>
      </c>
      <c r="C1309" s="119">
        <v>1357.05</v>
      </c>
      <c r="D1309" s="119">
        <v>1388.2</v>
      </c>
      <c r="E1309" s="119">
        <v>1356.3</v>
      </c>
      <c r="F1309" s="119">
        <v>1376.2</v>
      </c>
      <c r="G1309" s="119">
        <v>1365</v>
      </c>
      <c r="H1309" s="119">
        <v>1372.65</v>
      </c>
      <c r="I1309" s="119">
        <v>1100</v>
      </c>
      <c r="J1309" s="119">
        <v>1508342.55</v>
      </c>
      <c r="K1309" s="121">
        <v>43125</v>
      </c>
      <c r="L1309" s="119">
        <v>163</v>
      </c>
      <c r="M1309" s="119" t="s">
        <v>2092</v>
      </c>
    </row>
    <row r="1310" spans="1:13">
      <c r="A1310" s="119" t="s">
        <v>394</v>
      </c>
      <c r="B1310" s="119" t="s">
        <v>397</v>
      </c>
      <c r="C1310" s="119">
        <v>233</v>
      </c>
      <c r="D1310" s="119">
        <v>234.2</v>
      </c>
      <c r="E1310" s="119">
        <v>226.15</v>
      </c>
      <c r="F1310" s="119">
        <v>227.3</v>
      </c>
      <c r="G1310" s="119">
        <v>227</v>
      </c>
      <c r="H1310" s="119">
        <v>232.75</v>
      </c>
      <c r="I1310" s="119">
        <v>34398</v>
      </c>
      <c r="J1310" s="119">
        <v>7898710.7000000002</v>
      </c>
      <c r="K1310" s="121">
        <v>43125</v>
      </c>
      <c r="L1310" s="119">
        <v>575</v>
      </c>
      <c r="M1310" s="119" t="s">
        <v>2093</v>
      </c>
    </row>
    <row r="1311" spans="1:13">
      <c r="A1311" s="119" t="s">
        <v>2094</v>
      </c>
      <c r="B1311" s="119" t="s">
        <v>397</v>
      </c>
      <c r="C1311" s="119">
        <v>234.85</v>
      </c>
      <c r="D1311" s="119">
        <v>237.1</v>
      </c>
      <c r="E1311" s="119">
        <v>229.5</v>
      </c>
      <c r="F1311" s="119">
        <v>230.65</v>
      </c>
      <c r="G1311" s="119">
        <v>230.1</v>
      </c>
      <c r="H1311" s="119">
        <v>232.85</v>
      </c>
      <c r="I1311" s="119">
        <v>1235355</v>
      </c>
      <c r="J1311" s="119">
        <v>287646784.89999998</v>
      </c>
      <c r="K1311" s="121">
        <v>43125</v>
      </c>
      <c r="L1311" s="119">
        <v>9175</v>
      </c>
      <c r="M1311" s="119" t="s">
        <v>2264</v>
      </c>
    </row>
    <row r="1312" spans="1:13">
      <c r="A1312" s="119" t="s">
        <v>2250</v>
      </c>
      <c r="B1312" s="119" t="s">
        <v>397</v>
      </c>
      <c r="C1312" s="119">
        <v>5098.5</v>
      </c>
      <c r="D1312" s="119">
        <v>5234.05</v>
      </c>
      <c r="E1312" s="119">
        <v>5000</v>
      </c>
      <c r="F1312" s="119">
        <v>5046.75</v>
      </c>
      <c r="G1312" s="119">
        <v>5078</v>
      </c>
      <c r="H1312" s="119">
        <v>5098.5</v>
      </c>
      <c r="I1312" s="119">
        <v>748</v>
      </c>
      <c r="J1312" s="119">
        <v>3814472.2</v>
      </c>
      <c r="K1312" s="121">
        <v>43125</v>
      </c>
      <c r="L1312" s="119">
        <v>286</v>
      </c>
      <c r="M1312" s="119" t="s">
        <v>2251</v>
      </c>
    </row>
    <row r="1313" spans="1:13">
      <c r="A1313" s="119" t="s">
        <v>2095</v>
      </c>
      <c r="B1313" s="119" t="s">
        <v>397</v>
      </c>
      <c r="C1313" s="119">
        <v>19.45</v>
      </c>
      <c r="D1313" s="119">
        <v>19.95</v>
      </c>
      <c r="E1313" s="119">
        <v>18.95</v>
      </c>
      <c r="F1313" s="119">
        <v>19.149999999999999</v>
      </c>
      <c r="G1313" s="119">
        <v>19.2</v>
      </c>
      <c r="H1313" s="119">
        <v>19.350000000000001</v>
      </c>
      <c r="I1313" s="119">
        <v>481150</v>
      </c>
      <c r="J1313" s="119">
        <v>9384587.4499999993</v>
      </c>
      <c r="K1313" s="121">
        <v>43125</v>
      </c>
      <c r="L1313" s="119">
        <v>1261</v>
      </c>
      <c r="M1313" s="119" t="s">
        <v>2096</v>
      </c>
    </row>
    <row r="1314" spans="1:13">
      <c r="A1314" s="119" t="s">
        <v>2097</v>
      </c>
      <c r="B1314" s="119" t="s">
        <v>397</v>
      </c>
      <c r="C1314" s="119">
        <v>19.45</v>
      </c>
      <c r="D1314" s="119">
        <v>19.7</v>
      </c>
      <c r="E1314" s="119">
        <v>18.350000000000001</v>
      </c>
      <c r="F1314" s="119">
        <v>19</v>
      </c>
      <c r="G1314" s="119">
        <v>19.149999999999999</v>
      </c>
      <c r="H1314" s="119">
        <v>19.2</v>
      </c>
      <c r="I1314" s="119">
        <v>2036519</v>
      </c>
      <c r="J1314" s="119">
        <v>38807602.549999997</v>
      </c>
      <c r="K1314" s="121">
        <v>43125</v>
      </c>
      <c r="L1314" s="119">
        <v>6879</v>
      </c>
      <c r="M1314" s="119" t="s">
        <v>2098</v>
      </c>
    </row>
    <row r="1315" spans="1:13">
      <c r="A1315" s="119" t="s">
        <v>2437</v>
      </c>
      <c r="B1315" s="119" t="s">
        <v>397</v>
      </c>
      <c r="C1315" s="119">
        <v>96</v>
      </c>
      <c r="D1315" s="119">
        <v>99.1</v>
      </c>
      <c r="E1315" s="119">
        <v>96</v>
      </c>
      <c r="F1315" s="119">
        <v>96.15</v>
      </c>
      <c r="G1315" s="119">
        <v>96</v>
      </c>
      <c r="H1315" s="119">
        <v>96.85</v>
      </c>
      <c r="I1315" s="119">
        <v>88475</v>
      </c>
      <c r="J1315" s="119">
        <v>8599970.4499999993</v>
      </c>
      <c r="K1315" s="121">
        <v>43125</v>
      </c>
      <c r="L1315" s="119">
        <v>703</v>
      </c>
      <c r="M1315" s="119" t="s">
        <v>2099</v>
      </c>
    </row>
    <row r="1316" spans="1:13">
      <c r="A1316" s="119" t="s">
        <v>2100</v>
      </c>
      <c r="B1316" s="119" t="s">
        <v>397</v>
      </c>
      <c r="C1316" s="119">
        <v>70</v>
      </c>
      <c r="D1316" s="119">
        <v>70</v>
      </c>
      <c r="E1316" s="119">
        <v>65.900000000000006</v>
      </c>
      <c r="F1316" s="119">
        <v>66.75</v>
      </c>
      <c r="G1316" s="119">
        <v>66.75</v>
      </c>
      <c r="H1316" s="119">
        <v>69.150000000000006</v>
      </c>
      <c r="I1316" s="119">
        <v>3259868</v>
      </c>
      <c r="J1316" s="119">
        <v>219044481.5</v>
      </c>
      <c r="K1316" s="121">
        <v>43125</v>
      </c>
      <c r="L1316" s="119">
        <v>12316</v>
      </c>
      <c r="M1316" s="119" t="s">
        <v>2101</v>
      </c>
    </row>
    <row r="1317" spans="1:13">
      <c r="A1317" s="119" t="s">
        <v>2102</v>
      </c>
      <c r="B1317" s="119" t="s">
        <v>397</v>
      </c>
      <c r="C1317" s="119">
        <v>28.3</v>
      </c>
      <c r="D1317" s="119">
        <v>28.3</v>
      </c>
      <c r="E1317" s="119">
        <v>27</v>
      </c>
      <c r="F1317" s="119">
        <v>27.35</v>
      </c>
      <c r="G1317" s="119">
        <v>27.15</v>
      </c>
      <c r="H1317" s="119">
        <v>28.05</v>
      </c>
      <c r="I1317" s="119">
        <v>55312</v>
      </c>
      <c r="J1317" s="119">
        <v>1521216.3</v>
      </c>
      <c r="K1317" s="121">
        <v>43125</v>
      </c>
      <c r="L1317" s="119">
        <v>442</v>
      </c>
      <c r="M1317" s="119" t="s">
        <v>2103</v>
      </c>
    </row>
    <row r="1318" spans="1:13">
      <c r="A1318" s="119" t="s">
        <v>2104</v>
      </c>
      <c r="B1318" s="119" t="s">
        <v>397</v>
      </c>
      <c r="C1318" s="119">
        <v>38.799999999999997</v>
      </c>
      <c r="D1318" s="119">
        <v>40.200000000000003</v>
      </c>
      <c r="E1318" s="119">
        <v>38.5</v>
      </c>
      <c r="F1318" s="119">
        <v>39</v>
      </c>
      <c r="G1318" s="119">
        <v>38.9</v>
      </c>
      <c r="H1318" s="119">
        <v>38.549999999999997</v>
      </c>
      <c r="I1318" s="119">
        <v>2225412</v>
      </c>
      <c r="J1318" s="119">
        <v>87138710.950000003</v>
      </c>
      <c r="K1318" s="121">
        <v>43125</v>
      </c>
      <c r="L1318" s="119">
        <v>6326</v>
      </c>
      <c r="M1318" s="119" t="s">
        <v>2105</v>
      </c>
    </row>
    <row r="1319" spans="1:13">
      <c r="A1319" s="119" t="s">
        <v>2106</v>
      </c>
      <c r="B1319" s="119" t="s">
        <v>397</v>
      </c>
      <c r="C1319" s="119">
        <v>201.1</v>
      </c>
      <c r="D1319" s="119">
        <v>230.9</v>
      </c>
      <c r="E1319" s="119">
        <v>197</v>
      </c>
      <c r="F1319" s="119">
        <v>215.9</v>
      </c>
      <c r="G1319" s="119">
        <v>215.25</v>
      </c>
      <c r="H1319" s="119">
        <v>199.75</v>
      </c>
      <c r="I1319" s="119">
        <v>2094985</v>
      </c>
      <c r="J1319" s="119">
        <v>458919112.69999999</v>
      </c>
      <c r="K1319" s="121">
        <v>43125</v>
      </c>
      <c r="L1319" s="119">
        <v>34553</v>
      </c>
      <c r="M1319" s="119" t="s">
        <v>2107</v>
      </c>
    </row>
    <row r="1320" spans="1:13">
      <c r="A1320" s="119" t="s">
        <v>2108</v>
      </c>
      <c r="B1320" s="119" t="s">
        <v>397</v>
      </c>
      <c r="C1320" s="119">
        <v>960.15</v>
      </c>
      <c r="D1320" s="119">
        <v>974.9</v>
      </c>
      <c r="E1320" s="119">
        <v>950.1</v>
      </c>
      <c r="F1320" s="119">
        <v>958.1</v>
      </c>
      <c r="G1320" s="119">
        <v>969.9</v>
      </c>
      <c r="H1320" s="119">
        <v>969.95</v>
      </c>
      <c r="I1320" s="119">
        <v>10233</v>
      </c>
      <c r="J1320" s="119">
        <v>9822426.3499999996</v>
      </c>
      <c r="K1320" s="121">
        <v>43125</v>
      </c>
      <c r="L1320" s="119">
        <v>431</v>
      </c>
      <c r="M1320" s="119" t="s">
        <v>2109</v>
      </c>
    </row>
    <row r="1321" spans="1:13">
      <c r="A1321" s="119" t="s">
        <v>2110</v>
      </c>
      <c r="B1321" s="119" t="s">
        <v>397</v>
      </c>
      <c r="C1321" s="119">
        <v>1159.8499999999999</v>
      </c>
      <c r="D1321" s="119">
        <v>1162</v>
      </c>
      <c r="E1321" s="119">
        <v>1131.0999999999999</v>
      </c>
      <c r="F1321" s="119">
        <v>1148.8499999999999</v>
      </c>
      <c r="G1321" s="119">
        <v>1145.0999999999999</v>
      </c>
      <c r="H1321" s="119">
        <v>1161.5</v>
      </c>
      <c r="I1321" s="119">
        <v>12913</v>
      </c>
      <c r="J1321" s="119">
        <v>14859407.4</v>
      </c>
      <c r="K1321" s="121">
        <v>43125</v>
      </c>
      <c r="L1321" s="119">
        <v>1130</v>
      </c>
      <c r="M1321" s="119" t="s">
        <v>2111</v>
      </c>
    </row>
    <row r="1322" spans="1:13">
      <c r="A1322" s="119" t="s">
        <v>2112</v>
      </c>
      <c r="B1322" s="119" t="s">
        <v>397</v>
      </c>
      <c r="C1322" s="119">
        <v>121.35</v>
      </c>
      <c r="D1322" s="119">
        <v>123.1</v>
      </c>
      <c r="E1322" s="119">
        <v>116</v>
      </c>
      <c r="F1322" s="119">
        <v>117.55</v>
      </c>
      <c r="G1322" s="119">
        <v>118.15</v>
      </c>
      <c r="H1322" s="119">
        <v>119.9</v>
      </c>
      <c r="I1322" s="119">
        <v>165959</v>
      </c>
      <c r="J1322" s="119">
        <v>19736746.050000001</v>
      </c>
      <c r="K1322" s="121">
        <v>43125</v>
      </c>
      <c r="L1322" s="119">
        <v>2371</v>
      </c>
      <c r="M1322" s="119" t="s">
        <v>2113</v>
      </c>
    </row>
    <row r="1323" spans="1:13">
      <c r="A1323" s="119" t="s">
        <v>2386</v>
      </c>
      <c r="B1323" s="119" t="s">
        <v>397</v>
      </c>
      <c r="C1323" s="119">
        <v>82.85</v>
      </c>
      <c r="D1323" s="119">
        <v>84.7</v>
      </c>
      <c r="E1323" s="119">
        <v>82.2</v>
      </c>
      <c r="F1323" s="119">
        <v>82.75</v>
      </c>
      <c r="G1323" s="119">
        <v>82.65</v>
      </c>
      <c r="H1323" s="119">
        <v>82.25</v>
      </c>
      <c r="I1323" s="119">
        <v>303156</v>
      </c>
      <c r="J1323" s="119">
        <v>25257672.350000001</v>
      </c>
      <c r="K1323" s="121">
        <v>43125</v>
      </c>
      <c r="L1323" s="119">
        <v>2029</v>
      </c>
      <c r="M1323" s="119" t="s">
        <v>1362</v>
      </c>
    </row>
    <row r="1324" spans="1:13">
      <c r="A1324" s="119" t="s">
        <v>2114</v>
      </c>
      <c r="B1324" s="119" t="s">
        <v>397</v>
      </c>
      <c r="C1324" s="119">
        <v>371.3</v>
      </c>
      <c r="D1324" s="119">
        <v>376.4</v>
      </c>
      <c r="E1324" s="119">
        <v>354</v>
      </c>
      <c r="F1324" s="119">
        <v>357.65</v>
      </c>
      <c r="G1324" s="119">
        <v>357.5</v>
      </c>
      <c r="H1324" s="119">
        <v>368.4</v>
      </c>
      <c r="I1324" s="119">
        <v>1836384</v>
      </c>
      <c r="J1324" s="119">
        <v>669214644.60000002</v>
      </c>
      <c r="K1324" s="121">
        <v>43125</v>
      </c>
      <c r="L1324" s="119">
        <v>28518</v>
      </c>
      <c r="M1324" s="119" t="s">
        <v>2115</v>
      </c>
    </row>
    <row r="1325" spans="1:13">
      <c r="A1325" s="119" t="s">
        <v>2116</v>
      </c>
      <c r="B1325" s="119" t="s">
        <v>397</v>
      </c>
      <c r="C1325" s="119">
        <v>72</v>
      </c>
      <c r="D1325" s="119">
        <v>73.8</v>
      </c>
      <c r="E1325" s="119">
        <v>72</v>
      </c>
      <c r="F1325" s="119">
        <v>73.2</v>
      </c>
      <c r="G1325" s="119">
        <v>73</v>
      </c>
      <c r="H1325" s="119">
        <v>72.45</v>
      </c>
      <c r="I1325" s="119">
        <v>20522</v>
      </c>
      <c r="J1325" s="119">
        <v>1500037.4</v>
      </c>
      <c r="K1325" s="121">
        <v>43125</v>
      </c>
      <c r="L1325" s="119">
        <v>153</v>
      </c>
      <c r="M1325" s="119" t="s">
        <v>2117</v>
      </c>
    </row>
    <row r="1326" spans="1:13">
      <c r="A1326" s="119" t="s">
        <v>2118</v>
      </c>
      <c r="B1326" s="119" t="s">
        <v>397</v>
      </c>
      <c r="C1326" s="119">
        <v>754</v>
      </c>
      <c r="D1326" s="119">
        <v>793.85</v>
      </c>
      <c r="E1326" s="119">
        <v>750</v>
      </c>
      <c r="F1326" s="119">
        <v>763.35</v>
      </c>
      <c r="G1326" s="119">
        <v>766</v>
      </c>
      <c r="H1326" s="119">
        <v>751.25</v>
      </c>
      <c r="I1326" s="119">
        <v>177537</v>
      </c>
      <c r="J1326" s="119">
        <v>137704259.19999999</v>
      </c>
      <c r="K1326" s="121">
        <v>43125</v>
      </c>
      <c r="L1326" s="119">
        <v>7602</v>
      </c>
      <c r="M1326" s="119" t="s">
        <v>2119</v>
      </c>
    </row>
    <row r="1327" spans="1:13">
      <c r="A1327" s="119" t="s">
        <v>2120</v>
      </c>
      <c r="B1327" s="119" t="s">
        <v>397</v>
      </c>
      <c r="C1327" s="119">
        <v>1.35</v>
      </c>
      <c r="D1327" s="119">
        <v>1.35</v>
      </c>
      <c r="E1327" s="119">
        <v>1.3</v>
      </c>
      <c r="F1327" s="119">
        <v>1.3</v>
      </c>
      <c r="G1327" s="119">
        <v>1.3</v>
      </c>
      <c r="H1327" s="119">
        <v>1.35</v>
      </c>
      <c r="I1327" s="119">
        <v>1249739</v>
      </c>
      <c r="J1327" s="119">
        <v>1629345.1</v>
      </c>
      <c r="K1327" s="121">
        <v>43125</v>
      </c>
      <c r="L1327" s="119">
        <v>370</v>
      </c>
      <c r="M1327" s="119" t="s">
        <v>2121</v>
      </c>
    </row>
    <row r="1328" spans="1:13">
      <c r="A1328" s="119" t="s">
        <v>2122</v>
      </c>
      <c r="B1328" s="119" t="s">
        <v>397</v>
      </c>
      <c r="C1328" s="119">
        <v>92.95</v>
      </c>
      <c r="D1328" s="119">
        <v>93.15</v>
      </c>
      <c r="E1328" s="119">
        <v>89.05</v>
      </c>
      <c r="F1328" s="119">
        <v>89.5</v>
      </c>
      <c r="G1328" s="119">
        <v>89.4</v>
      </c>
      <c r="H1328" s="119">
        <v>92.75</v>
      </c>
      <c r="I1328" s="119">
        <v>670946</v>
      </c>
      <c r="J1328" s="119">
        <v>60910489.100000001</v>
      </c>
      <c r="K1328" s="121">
        <v>43125</v>
      </c>
      <c r="L1328" s="119">
        <v>6364</v>
      </c>
      <c r="M1328" s="119" t="s">
        <v>2123</v>
      </c>
    </row>
    <row r="1329" spans="1:13">
      <c r="A1329" s="119" t="s">
        <v>2124</v>
      </c>
      <c r="B1329" s="119" t="s">
        <v>397</v>
      </c>
      <c r="C1329" s="119">
        <v>91</v>
      </c>
      <c r="D1329" s="119">
        <v>92.5</v>
      </c>
      <c r="E1329" s="119">
        <v>88.8</v>
      </c>
      <c r="F1329" s="119">
        <v>90.75</v>
      </c>
      <c r="G1329" s="119">
        <v>91</v>
      </c>
      <c r="H1329" s="119">
        <v>86.05</v>
      </c>
      <c r="I1329" s="119">
        <v>349030</v>
      </c>
      <c r="J1329" s="119">
        <v>31558735.75</v>
      </c>
      <c r="K1329" s="121">
        <v>43125</v>
      </c>
      <c r="L1329" s="119">
        <v>3356</v>
      </c>
      <c r="M1329" s="119" t="s">
        <v>2125</v>
      </c>
    </row>
    <row r="1330" spans="1:13">
      <c r="A1330" s="119" t="s">
        <v>2126</v>
      </c>
      <c r="B1330" s="119" t="s">
        <v>397</v>
      </c>
      <c r="C1330" s="119">
        <v>1668.75</v>
      </c>
      <c r="D1330" s="119">
        <v>1675</v>
      </c>
      <c r="E1330" s="119">
        <v>1630</v>
      </c>
      <c r="F1330" s="119">
        <v>1649.95</v>
      </c>
      <c r="G1330" s="119">
        <v>1652</v>
      </c>
      <c r="H1330" s="119">
        <v>1655.1</v>
      </c>
      <c r="I1330" s="119">
        <v>3820</v>
      </c>
      <c r="J1330" s="119">
        <v>6307603.25</v>
      </c>
      <c r="K1330" s="121">
        <v>43125</v>
      </c>
      <c r="L1330" s="119">
        <v>566</v>
      </c>
      <c r="M1330" s="119" t="s">
        <v>2127</v>
      </c>
    </row>
    <row r="1331" spans="1:13">
      <c r="A1331" s="119" t="s">
        <v>2128</v>
      </c>
      <c r="B1331" s="119" t="s">
        <v>397</v>
      </c>
      <c r="C1331" s="119">
        <v>1093.05</v>
      </c>
      <c r="D1331" s="119">
        <v>1144.9000000000001</v>
      </c>
      <c r="E1331" s="119">
        <v>1070.5</v>
      </c>
      <c r="F1331" s="119">
        <v>1082.2</v>
      </c>
      <c r="G1331" s="119">
        <v>1083</v>
      </c>
      <c r="H1331" s="119">
        <v>1093.05</v>
      </c>
      <c r="I1331" s="119">
        <v>22664</v>
      </c>
      <c r="J1331" s="119">
        <v>25043005.699999999</v>
      </c>
      <c r="K1331" s="121">
        <v>43125</v>
      </c>
      <c r="L1331" s="119">
        <v>2123</v>
      </c>
      <c r="M1331" s="119" t="s">
        <v>2129</v>
      </c>
    </row>
    <row r="1332" spans="1:13">
      <c r="A1332" s="119" t="s">
        <v>162</v>
      </c>
      <c r="B1332" s="119" t="s">
        <v>397</v>
      </c>
      <c r="C1332" s="119">
        <v>611</v>
      </c>
      <c r="D1332" s="119">
        <v>619.79999999999995</v>
      </c>
      <c r="E1332" s="119">
        <v>605</v>
      </c>
      <c r="F1332" s="119">
        <v>615.1</v>
      </c>
      <c r="G1332" s="119">
        <v>617</v>
      </c>
      <c r="H1332" s="119">
        <v>611.1</v>
      </c>
      <c r="I1332" s="119">
        <v>830346</v>
      </c>
      <c r="J1332" s="119">
        <v>509749802.19999999</v>
      </c>
      <c r="K1332" s="121">
        <v>43125</v>
      </c>
      <c r="L1332" s="119">
        <v>21937</v>
      </c>
      <c r="M1332" s="119" t="s">
        <v>2130</v>
      </c>
    </row>
    <row r="1333" spans="1:13">
      <c r="A1333" s="119" t="s">
        <v>2131</v>
      </c>
      <c r="B1333" s="119" t="s">
        <v>397</v>
      </c>
      <c r="C1333" s="119">
        <v>434</v>
      </c>
      <c r="D1333" s="119">
        <v>451.65</v>
      </c>
      <c r="E1333" s="119">
        <v>434</v>
      </c>
      <c r="F1333" s="119">
        <v>446.95</v>
      </c>
      <c r="G1333" s="119">
        <v>445</v>
      </c>
      <c r="H1333" s="119">
        <v>434.05</v>
      </c>
      <c r="I1333" s="119">
        <v>365181</v>
      </c>
      <c r="J1333" s="119">
        <v>162868856.65000001</v>
      </c>
      <c r="K1333" s="121">
        <v>43125</v>
      </c>
      <c r="L1333" s="119">
        <v>9383</v>
      </c>
      <c r="M1333" s="119" t="s">
        <v>2132</v>
      </c>
    </row>
    <row r="1334" spans="1:13">
      <c r="A1334" s="119" t="s">
        <v>2133</v>
      </c>
      <c r="B1334" s="119" t="s">
        <v>397</v>
      </c>
      <c r="C1334" s="119">
        <v>154.80000000000001</v>
      </c>
      <c r="D1334" s="119">
        <v>157</v>
      </c>
      <c r="E1334" s="119">
        <v>149.4</v>
      </c>
      <c r="F1334" s="119">
        <v>151.1</v>
      </c>
      <c r="G1334" s="119">
        <v>150</v>
      </c>
      <c r="H1334" s="119">
        <v>153.05000000000001</v>
      </c>
      <c r="I1334" s="119">
        <v>29550</v>
      </c>
      <c r="J1334" s="119">
        <v>4516577.8</v>
      </c>
      <c r="K1334" s="121">
        <v>43125</v>
      </c>
      <c r="L1334" s="119">
        <v>510</v>
      </c>
      <c r="M1334" s="119" t="s">
        <v>2134</v>
      </c>
    </row>
    <row r="1335" spans="1:13">
      <c r="A1335" s="119" t="s">
        <v>2135</v>
      </c>
      <c r="B1335" s="119" t="s">
        <v>397</v>
      </c>
      <c r="C1335" s="119">
        <v>3326</v>
      </c>
      <c r="D1335" s="119">
        <v>3331</v>
      </c>
      <c r="E1335" s="119">
        <v>3276</v>
      </c>
      <c r="F1335" s="119">
        <v>3310</v>
      </c>
      <c r="G1335" s="119">
        <v>3300</v>
      </c>
      <c r="H1335" s="119">
        <v>3271.95</v>
      </c>
      <c r="I1335" s="119">
        <v>1462</v>
      </c>
      <c r="J1335" s="119">
        <v>4832597.6500000004</v>
      </c>
      <c r="K1335" s="121">
        <v>43125</v>
      </c>
      <c r="L1335" s="119">
        <v>265</v>
      </c>
      <c r="M1335" s="119" t="s">
        <v>2136</v>
      </c>
    </row>
    <row r="1336" spans="1:13">
      <c r="A1336" s="119" t="s">
        <v>2137</v>
      </c>
      <c r="B1336" s="119" t="s">
        <v>397</v>
      </c>
      <c r="C1336" s="119">
        <v>2500</v>
      </c>
      <c r="D1336" s="119">
        <v>2500.0500000000002</v>
      </c>
      <c r="E1336" s="119">
        <v>2450.0500000000002</v>
      </c>
      <c r="F1336" s="119">
        <v>2463.0500000000002</v>
      </c>
      <c r="G1336" s="119">
        <v>2455</v>
      </c>
      <c r="H1336" s="119">
        <v>2499.9499999999998</v>
      </c>
      <c r="I1336" s="119">
        <v>1603</v>
      </c>
      <c r="J1336" s="119">
        <v>3973418.45</v>
      </c>
      <c r="K1336" s="121">
        <v>43125</v>
      </c>
      <c r="L1336" s="119">
        <v>381</v>
      </c>
      <c r="M1336" s="119" t="s">
        <v>2138</v>
      </c>
    </row>
    <row r="1337" spans="1:13">
      <c r="A1337" s="119" t="s">
        <v>2139</v>
      </c>
      <c r="B1337" s="119" t="s">
        <v>397</v>
      </c>
      <c r="C1337" s="119">
        <v>1431.65</v>
      </c>
      <c r="D1337" s="119">
        <v>1459.95</v>
      </c>
      <c r="E1337" s="119">
        <v>1380</v>
      </c>
      <c r="F1337" s="119">
        <v>1397.15</v>
      </c>
      <c r="G1337" s="119">
        <v>1380</v>
      </c>
      <c r="H1337" s="119">
        <v>1455.05</v>
      </c>
      <c r="I1337" s="119">
        <v>23078</v>
      </c>
      <c r="J1337" s="119">
        <v>32803672.75</v>
      </c>
      <c r="K1337" s="121">
        <v>43125</v>
      </c>
      <c r="L1337" s="119">
        <v>3093</v>
      </c>
      <c r="M1337" s="119" t="s">
        <v>2140</v>
      </c>
    </row>
    <row r="1338" spans="1:13">
      <c r="A1338" s="119" t="s">
        <v>2141</v>
      </c>
      <c r="B1338" s="119" t="s">
        <v>397</v>
      </c>
      <c r="C1338" s="119">
        <v>617</v>
      </c>
      <c r="D1338" s="119">
        <v>618</v>
      </c>
      <c r="E1338" s="119">
        <v>607.04999999999995</v>
      </c>
      <c r="F1338" s="119">
        <v>611.79999999999995</v>
      </c>
      <c r="G1338" s="119">
        <v>613.70000000000005</v>
      </c>
      <c r="H1338" s="119">
        <v>617</v>
      </c>
      <c r="I1338" s="119">
        <v>70568</v>
      </c>
      <c r="J1338" s="119">
        <v>43151978.350000001</v>
      </c>
      <c r="K1338" s="121">
        <v>43125</v>
      </c>
      <c r="L1338" s="119">
        <v>4588</v>
      </c>
      <c r="M1338" s="119" t="s">
        <v>2142</v>
      </c>
    </row>
    <row r="1339" spans="1:13">
      <c r="A1339" s="119" t="s">
        <v>2143</v>
      </c>
      <c r="B1339" s="119" t="s">
        <v>397</v>
      </c>
      <c r="C1339" s="119">
        <v>8010</v>
      </c>
      <c r="D1339" s="119">
        <v>8010</v>
      </c>
      <c r="E1339" s="119">
        <v>7675</v>
      </c>
      <c r="F1339" s="119">
        <v>7763.7</v>
      </c>
      <c r="G1339" s="119">
        <v>7766</v>
      </c>
      <c r="H1339" s="119">
        <v>7872.85</v>
      </c>
      <c r="I1339" s="119">
        <v>6410</v>
      </c>
      <c r="J1339" s="119">
        <v>49871932.200000003</v>
      </c>
      <c r="K1339" s="121">
        <v>43125</v>
      </c>
      <c r="L1339" s="119">
        <v>1554</v>
      </c>
      <c r="M1339" s="119" t="s">
        <v>2144</v>
      </c>
    </row>
    <row r="1340" spans="1:13">
      <c r="A1340" s="119" t="s">
        <v>2145</v>
      </c>
      <c r="B1340" s="119" t="s">
        <v>397</v>
      </c>
      <c r="C1340" s="119">
        <v>216</v>
      </c>
      <c r="D1340" s="119">
        <v>223.8</v>
      </c>
      <c r="E1340" s="119">
        <v>213.55</v>
      </c>
      <c r="F1340" s="119">
        <v>220.25</v>
      </c>
      <c r="G1340" s="119">
        <v>220.9</v>
      </c>
      <c r="H1340" s="119">
        <v>215.35</v>
      </c>
      <c r="I1340" s="119">
        <v>288504</v>
      </c>
      <c r="J1340" s="119">
        <v>63170931.75</v>
      </c>
      <c r="K1340" s="121">
        <v>43125</v>
      </c>
      <c r="L1340" s="119">
        <v>4946</v>
      </c>
      <c r="M1340" s="119" t="s">
        <v>2146</v>
      </c>
    </row>
    <row r="1341" spans="1:13">
      <c r="A1341" s="119" t="s">
        <v>2560</v>
      </c>
      <c r="B1341" s="119" t="s">
        <v>397</v>
      </c>
      <c r="C1341" s="119">
        <v>126.55</v>
      </c>
      <c r="D1341" s="119">
        <v>130</v>
      </c>
      <c r="E1341" s="119">
        <v>124.5</v>
      </c>
      <c r="F1341" s="119">
        <v>127.35</v>
      </c>
      <c r="G1341" s="119">
        <v>127.25</v>
      </c>
      <c r="H1341" s="119">
        <v>127.6</v>
      </c>
      <c r="I1341" s="119">
        <v>444786</v>
      </c>
      <c r="J1341" s="119">
        <v>57014830.149999999</v>
      </c>
      <c r="K1341" s="121">
        <v>43125</v>
      </c>
      <c r="L1341" s="119">
        <v>3059</v>
      </c>
      <c r="M1341" s="119" t="s">
        <v>2561</v>
      </c>
    </row>
    <row r="1342" spans="1:13">
      <c r="A1342" s="119" t="s">
        <v>2280</v>
      </c>
      <c r="B1342" s="119" t="s">
        <v>397</v>
      </c>
      <c r="C1342" s="119">
        <v>1242</v>
      </c>
      <c r="D1342" s="119">
        <v>1260</v>
      </c>
      <c r="E1342" s="119">
        <v>1176</v>
      </c>
      <c r="F1342" s="119">
        <v>1198.2</v>
      </c>
      <c r="G1342" s="119">
        <v>1179</v>
      </c>
      <c r="H1342" s="119">
        <v>1241.3</v>
      </c>
      <c r="I1342" s="119">
        <v>8897</v>
      </c>
      <c r="J1342" s="119">
        <v>10711425.300000001</v>
      </c>
      <c r="K1342" s="121">
        <v>43125</v>
      </c>
      <c r="L1342" s="119">
        <v>982</v>
      </c>
      <c r="M1342" s="119" t="s">
        <v>2281</v>
      </c>
    </row>
    <row r="1343" spans="1:13">
      <c r="A1343" s="119" t="s">
        <v>2147</v>
      </c>
      <c r="B1343" s="119" t="s">
        <v>397</v>
      </c>
      <c r="C1343" s="119">
        <v>54</v>
      </c>
      <c r="D1343" s="119">
        <v>54</v>
      </c>
      <c r="E1343" s="119">
        <v>52.5</v>
      </c>
      <c r="F1343" s="119">
        <v>53.5</v>
      </c>
      <c r="G1343" s="119">
        <v>52.5</v>
      </c>
      <c r="H1343" s="119">
        <v>54.05</v>
      </c>
      <c r="I1343" s="119">
        <v>1456</v>
      </c>
      <c r="J1343" s="119">
        <v>77735.399999999994</v>
      </c>
      <c r="K1343" s="121">
        <v>43125</v>
      </c>
      <c r="L1343" s="119">
        <v>32</v>
      </c>
      <c r="M1343" s="119" t="s">
        <v>2148</v>
      </c>
    </row>
    <row r="1344" spans="1:13">
      <c r="A1344" s="119" t="s">
        <v>2149</v>
      </c>
      <c r="B1344" s="119" t="s">
        <v>397</v>
      </c>
      <c r="C1344" s="119">
        <v>182</v>
      </c>
      <c r="D1344" s="119">
        <v>183.25</v>
      </c>
      <c r="E1344" s="119">
        <v>175.3</v>
      </c>
      <c r="F1344" s="119">
        <v>177.1</v>
      </c>
      <c r="G1344" s="119">
        <v>176.5</v>
      </c>
      <c r="H1344" s="119">
        <v>181.95</v>
      </c>
      <c r="I1344" s="119">
        <v>475643</v>
      </c>
      <c r="J1344" s="119">
        <v>85066820.75</v>
      </c>
      <c r="K1344" s="121">
        <v>43125</v>
      </c>
      <c r="L1344" s="119">
        <v>4936</v>
      </c>
      <c r="M1344" s="119" t="s">
        <v>2150</v>
      </c>
    </row>
    <row r="1345" spans="1:13">
      <c r="A1345" s="119" t="s">
        <v>2151</v>
      </c>
      <c r="B1345" s="119" t="s">
        <v>397</v>
      </c>
      <c r="C1345" s="119">
        <v>181.3</v>
      </c>
      <c r="D1345" s="119">
        <v>182.65</v>
      </c>
      <c r="E1345" s="119">
        <v>176.95</v>
      </c>
      <c r="F1345" s="119">
        <v>180.95</v>
      </c>
      <c r="G1345" s="119">
        <v>180.7</v>
      </c>
      <c r="H1345" s="119">
        <v>180.55</v>
      </c>
      <c r="I1345" s="119">
        <v>347975</v>
      </c>
      <c r="J1345" s="119">
        <v>62245603</v>
      </c>
      <c r="K1345" s="121">
        <v>43125</v>
      </c>
      <c r="L1345" s="119">
        <v>2908</v>
      </c>
      <c r="M1345" s="119" t="s">
        <v>2152</v>
      </c>
    </row>
    <row r="1346" spans="1:13">
      <c r="A1346" s="119" t="s">
        <v>2153</v>
      </c>
      <c r="B1346" s="119" t="s">
        <v>397</v>
      </c>
      <c r="C1346" s="119">
        <v>71</v>
      </c>
      <c r="D1346" s="119">
        <v>72</v>
      </c>
      <c r="E1346" s="119">
        <v>70.5</v>
      </c>
      <c r="F1346" s="119">
        <v>70.8</v>
      </c>
      <c r="G1346" s="119">
        <v>70.7</v>
      </c>
      <c r="H1346" s="119">
        <v>71.150000000000006</v>
      </c>
      <c r="I1346" s="119">
        <v>910278</v>
      </c>
      <c r="J1346" s="119">
        <v>64758540</v>
      </c>
      <c r="K1346" s="121">
        <v>43125</v>
      </c>
      <c r="L1346" s="119">
        <v>5845</v>
      </c>
      <c r="M1346" s="119" t="s">
        <v>2154</v>
      </c>
    </row>
    <row r="1347" spans="1:13">
      <c r="A1347" s="119" t="s">
        <v>2155</v>
      </c>
      <c r="B1347" s="119" t="s">
        <v>397</v>
      </c>
      <c r="C1347" s="119">
        <v>3379.95</v>
      </c>
      <c r="D1347" s="119">
        <v>3439.95</v>
      </c>
      <c r="E1347" s="119">
        <v>3201.5</v>
      </c>
      <c r="F1347" s="119">
        <v>3272.35</v>
      </c>
      <c r="G1347" s="119">
        <v>3252</v>
      </c>
      <c r="H1347" s="119">
        <v>3368.4</v>
      </c>
      <c r="I1347" s="119">
        <v>849</v>
      </c>
      <c r="J1347" s="119">
        <v>2802346.9</v>
      </c>
      <c r="K1347" s="121">
        <v>43125</v>
      </c>
      <c r="L1347" s="119">
        <v>237</v>
      </c>
      <c r="M1347" s="119" t="s">
        <v>2156</v>
      </c>
    </row>
    <row r="1348" spans="1:13">
      <c r="A1348" s="119" t="s">
        <v>2157</v>
      </c>
      <c r="B1348" s="119" t="s">
        <v>397</v>
      </c>
      <c r="C1348" s="119">
        <v>2163.25</v>
      </c>
      <c r="D1348" s="119">
        <v>2199</v>
      </c>
      <c r="E1348" s="119">
        <v>2130</v>
      </c>
      <c r="F1348" s="119">
        <v>2142.1</v>
      </c>
      <c r="G1348" s="119">
        <v>2130</v>
      </c>
      <c r="H1348" s="119">
        <v>2182.1999999999998</v>
      </c>
      <c r="I1348" s="119">
        <v>684</v>
      </c>
      <c r="J1348" s="119">
        <v>1474928.6</v>
      </c>
      <c r="K1348" s="121">
        <v>43125</v>
      </c>
      <c r="L1348" s="119">
        <v>172</v>
      </c>
      <c r="M1348" s="119" t="s">
        <v>2158</v>
      </c>
    </row>
    <row r="1349" spans="1:13">
      <c r="A1349" s="119" t="s">
        <v>2159</v>
      </c>
      <c r="B1349" s="119" t="s">
        <v>397</v>
      </c>
      <c r="C1349" s="119">
        <v>1481.4</v>
      </c>
      <c r="D1349" s="119">
        <v>1499</v>
      </c>
      <c r="E1349" s="119">
        <v>1471.05</v>
      </c>
      <c r="F1349" s="119">
        <v>1491.85</v>
      </c>
      <c r="G1349" s="119">
        <v>1497</v>
      </c>
      <c r="H1349" s="119">
        <v>1481.4</v>
      </c>
      <c r="I1349" s="119">
        <v>74486</v>
      </c>
      <c r="J1349" s="119">
        <v>110375779.09999999</v>
      </c>
      <c r="K1349" s="121">
        <v>43125</v>
      </c>
      <c r="L1349" s="119">
        <v>7094</v>
      </c>
      <c r="M1349" s="119" t="s">
        <v>2160</v>
      </c>
    </row>
    <row r="1350" spans="1:13">
      <c r="A1350" s="119" t="s">
        <v>2161</v>
      </c>
      <c r="B1350" s="119" t="s">
        <v>397</v>
      </c>
      <c r="C1350" s="119">
        <v>129.9</v>
      </c>
      <c r="D1350" s="119">
        <v>134.44999999999999</v>
      </c>
      <c r="E1350" s="119">
        <v>127</v>
      </c>
      <c r="F1350" s="119">
        <v>130.80000000000001</v>
      </c>
      <c r="G1350" s="119">
        <v>130.94999999999999</v>
      </c>
      <c r="H1350" s="119">
        <v>130</v>
      </c>
      <c r="I1350" s="119">
        <v>407816</v>
      </c>
      <c r="J1350" s="119">
        <v>53468710.899999999</v>
      </c>
      <c r="K1350" s="121">
        <v>43125</v>
      </c>
      <c r="L1350" s="119">
        <v>2997</v>
      </c>
      <c r="M1350" s="119" t="s">
        <v>2162</v>
      </c>
    </row>
    <row r="1351" spans="1:13">
      <c r="A1351" s="119" t="s">
        <v>2763</v>
      </c>
      <c r="B1351" s="119" t="s">
        <v>397</v>
      </c>
      <c r="C1351" s="119">
        <v>2.2999999999999998</v>
      </c>
      <c r="D1351" s="119">
        <v>2.2999999999999998</v>
      </c>
      <c r="E1351" s="119">
        <v>2.2999999999999998</v>
      </c>
      <c r="F1351" s="119">
        <v>2.2999999999999998</v>
      </c>
      <c r="G1351" s="119">
        <v>2.2999999999999998</v>
      </c>
      <c r="H1351" s="119">
        <v>2.35</v>
      </c>
      <c r="I1351" s="119">
        <v>300</v>
      </c>
      <c r="J1351" s="119">
        <v>690</v>
      </c>
      <c r="K1351" s="121">
        <v>43125</v>
      </c>
      <c r="L1351" s="119">
        <v>2</v>
      </c>
      <c r="M1351" s="119" t="s">
        <v>2764</v>
      </c>
    </row>
    <row r="1352" spans="1:13">
      <c r="A1352" s="119" t="s">
        <v>163</v>
      </c>
      <c r="B1352" s="119" t="s">
        <v>397</v>
      </c>
      <c r="C1352" s="119">
        <v>315.7</v>
      </c>
      <c r="D1352" s="119">
        <v>318</v>
      </c>
      <c r="E1352" s="119">
        <v>308.75</v>
      </c>
      <c r="F1352" s="119">
        <v>311.95</v>
      </c>
      <c r="G1352" s="119">
        <v>314</v>
      </c>
      <c r="H1352" s="119">
        <v>313.95</v>
      </c>
      <c r="I1352" s="119">
        <v>8298689</v>
      </c>
      <c r="J1352" s="119">
        <v>2594606857.6500001</v>
      </c>
      <c r="K1352" s="121">
        <v>43125</v>
      </c>
      <c r="L1352" s="119">
        <v>64310</v>
      </c>
      <c r="M1352" s="119" t="s">
        <v>2163</v>
      </c>
    </row>
    <row r="1353" spans="1:13">
      <c r="A1353" s="119" t="s">
        <v>164</v>
      </c>
      <c r="B1353" s="119" t="s">
        <v>397</v>
      </c>
      <c r="C1353" s="119">
        <v>925.9</v>
      </c>
      <c r="D1353" s="119">
        <v>937.65</v>
      </c>
      <c r="E1353" s="119">
        <v>908</v>
      </c>
      <c r="F1353" s="119">
        <v>911</v>
      </c>
      <c r="G1353" s="119">
        <v>916</v>
      </c>
      <c r="H1353" s="119">
        <v>924.95</v>
      </c>
      <c r="I1353" s="119">
        <v>1090932</v>
      </c>
      <c r="J1353" s="119">
        <v>1004045215.85</v>
      </c>
      <c r="K1353" s="121">
        <v>43125</v>
      </c>
      <c r="L1353" s="119">
        <v>20681</v>
      </c>
      <c r="M1353" s="119" t="s">
        <v>2164</v>
      </c>
    </row>
    <row r="1354" spans="1:13">
      <c r="A1354" s="119" t="s">
        <v>2165</v>
      </c>
      <c r="B1354" s="119" t="s">
        <v>397</v>
      </c>
      <c r="C1354" s="119">
        <v>400.85</v>
      </c>
      <c r="D1354" s="119">
        <v>405</v>
      </c>
      <c r="E1354" s="119">
        <v>382.5</v>
      </c>
      <c r="F1354" s="119">
        <v>387.3</v>
      </c>
      <c r="G1354" s="119">
        <v>389</v>
      </c>
      <c r="H1354" s="119">
        <v>405.8</v>
      </c>
      <c r="I1354" s="119">
        <v>53131</v>
      </c>
      <c r="J1354" s="119">
        <v>20846149.800000001</v>
      </c>
      <c r="K1354" s="121">
        <v>43125</v>
      </c>
      <c r="L1354" s="119">
        <v>1879</v>
      </c>
      <c r="M1354" s="119" t="s">
        <v>2166</v>
      </c>
    </row>
    <row r="1355" spans="1:13">
      <c r="A1355" s="119" t="s">
        <v>2757</v>
      </c>
      <c r="B1355" s="119" t="s">
        <v>397</v>
      </c>
      <c r="C1355" s="119">
        <v>7.35</v>
      </c>
      <c r="D1355" s="119">
        <v>7.35</v>
      </c>
      <c r="E1355" s="119">
        <v>7</v>
      </c>
      <c r="F1355" s="119">
        <v>7.1</v>
      </c>
      <c r="G1355" s="119">
        <v>7.15</v>
      </c>
      <c r="H1355" s="119">
        <v>7.2</v>
      </c>
      <c r="I1355" s="119">
        <v>20369</v>
      </c>
      <c r="J1355" s="119">
        <v>145328.70000000001</v>
      </c>
      <c r="K1355" s="121">
        <v>43125</v>
      </c>
      <c r="L1355" s="119">
        <v>101</v>
      </c>
      <c r="M1355" s="119" t="s">
        <v>2758</v>
      </c>
    </row>
    <row r="1356" spans="1:13">
      <c r="A1356" s="119" t="s">
        <v>2167</v>
      </c>
      <c r="B1356" s="119" t="s">
        <v>397</v>
      </c>
      <c r="C1356" s="119">
        <v>323</v>
      </c>
      <c r="D1356" s="119">
        <v>323</v>
      </c>
      <c r="E1356" s="119">
        <v>313.3</v>
      </c>
      <c r="F1356" s="119">
        <v>315.2</v>
      </c>
      <c r="G1356" s="119">
        <v>317.85000000000002</v>
      </c>
      <c r="H1356" s="119">
        <v>319.85000000000002</v>
      </c>
      <c r="I1356" s="119">
        <v>34757</v>
      </c>
      <c r="J1356" s="119">
        <v>10990614.4</v>
      </c>
      <c r="K1356" s="121">
        <v>43125</v>
      </c>
      <c r="L1356" s="119">
        <v>803</v>
      </c>
      <c r="M1356" s="119" t="s">
        <v>2168</v>
      </c>
    </row>
    <row r="1357" spans="1:13">
      <c r="A1357" s="119" t="s">
        <v>2169</v>
      </c>
      <c r="B1357" s="119" t="s">
        <v>397</v>
      </c>
      <c r="C1357" s="119">
        <v>62.55</v>
      </c>
      <c r="D1357" s="119">
        <v>63.8</v>
      </c>
      <c r="E1357" s="119">
        <v>61.95</v>
      </c>
      <c r="F1357" s="119">
        <v>62.1</v>
      </c>
      <c r="G1357" s="119">
        <v>62</v>
      </c>
      <c r="H1357" s="119">
        <v>62.55</v>
      </c>
      <c r="I1357" s="119">
        <v>35631</v>
      </c>
      <c r="J1357" s="119">
        <v>2228408.9500000002</v>
      </c>
      <c r="K1357" s="121">
        <v>43125</v>
      </c>
      <c r="L1357" s="119">
        <v>305</v>
      </c>
      <c r="M1357" s="119" t="s">
        <v>2170</v>
      </c>
    </row>
    <row r="1358" spans="1:13">
      <c r="A1358" s="119" t="s">
        <v>165</v>
      </c>
      <c r="B1358" s="119" t="s">
        <v>397</v>
      </c>
      <c r="C1358" s="119">
        <v>364.5</v>
      </c>
      <c r="D1358" s="119">
        <v>364.5</v>
      </c>
      <c r="E1358" s="119">
        <v>355.65</v>
      </c>
      <c r="F1358" s="119">
        <v>361.6</v>
      </c>
      <c r="G1358" s="119">
        <v>361.2</v>
      </c>
      <c r="H1358" s="119">
        <v>364.8</v>
      </c>
      <c r="I1358" s="119">
        <v>8963188</v>
      </c>
      <c r="J1358" s="119">
        <v>3222876010.4499998</v>
      </c>
      <c r="K1358" s="121">
        <v>43125</v>
      </c>
      <c r="L1358" s="119">
        <v>124349</v>
      </c>
      <c r="M1358" s="119" t="s">
        <v>2746</v>
      </c>
    </row>
    <row r="1359" spans="1:13">
      <c r="A1359" s="119" t="s">
        <v>166</v>
      </c>
      <c r="B1359" s="119" t="s">
        <v>397</v>
      </c>
      <c r="C1359" s="119">
        <v>603</v>
      </c>
      <c r="D1359" s="119">
        <v>606.6</v>
      </c>
      <c r="E1359" s="119">
        <v>592.6</v>
      </c>
      <c r="F1359" s="119">
        <v>595.85</v>
      </c>
      <c r="G1359" s="119">
        <v>598.25</v>
      </c>
      <c r="H1359" s="119">
        <v>603.20000000000005</v>
      </c>
      <c r="I1359" s="119">
        <v>1782889</v>
      </c>
      <c r="J1359" s="119">
        <v>1067346633.25</v>
      </c>
      <c r="K1359" s="121">
        <v>43125</v>
      </c>
      <c r="L1359" s="119">
        <v>28776</v>
      </c>
      <c r="M1359" s="119" t="s">
        <v>2171</v>
      </c>
    </row>
    <row r="1360" spans="1:13">
      <c r="A1360" s="119" t="s">
        <v>2172</v>
      </c>
      <c r="B1360" s="119" t="s">
        <v>397</v>
      </c>
      <c r="C1360" s="119">
        <v>44.1</v>
      </c>
      <c r="D1360" s="119">
        <v>45.2</v>
      </c>
      <c r="E1360" s="119">
        <v>44.1</v>
      </c>
      <c r="F1360" s="119">
        <v>44.9</v>
      </c>
      <c r="G1360" s="119">
        <v>44.8</v>
      </c>
      <c r="H1360" s="119">
        <v>44.4</v>
      </c>
      <c r="I1360" s="119">
        <v>360861</v>
      </c>
      <c r="J1360" s="119">
        <v>16112076.550000001</v>
      </c>
      <c r="K1360" s="121">
        <v>43125</v>
      </c>
      <c r="L1360" s="119">
        <v>1547</v>
      </c>
      <c r="M1360" s="119" t="s">
        <v>2173</v>
      </c>
    </row>
    <row r="1361" spans="1:13">
      <c r="A1361" s="119" t="s">
        <v>2174</v>
      </c>
      <c r="B1361" s="119" t="s">
        <v>397</v>
      </c>
      <c r="C1361" s="119">
        <v>45</v>
      </c>
      <c r="D1361" s="119">
        <v>45.5</v>
      </c>
      <c r="E1361" s="119">
        <v>44.5</v>
      </c>
      <c r="F1361" s="119">
        <v>44.7</v>
      </c>
      <c r="G1361" s="119">
        <v>44.8</v>
      </c>
      <c r="H1361" s="119">
        <v>45.25</v>
      </c>
      <c r="I1361" s="119">
        <v>816922</v>
      </c>
      <c r="J1361" s="119">
        <v>36915820.399999999</v>
      </c>
      <c r="K1361" s="121">
        <v>43125</v>
      </c>
      <c r="L1361" s="119">
        <v>1317</v>
      </c>
      <c r="M1361" s="119" t="s">
        <v>2829</v>
      </c>
    </row>
    <row r="1362" spans="1:13">
      <c r="A1362" s="119" t="s">
        <v>3147</v>
      </c>
      <c r="B1362" s="119" t="s">
        <v>397</v>
      </c>
      <c r="C1362" s="119">
        <v>0.75</v>
      </c>
      <c r="D1362" s="119">
        <v>0.75</v>
      </c>
      <c r="E1362" s="119">
        <v>0.75</v>
      </c>
      <c r="F1362" s="119">
        <v>0.75</v>
      </c>
      <c r="G1362" s="119">
        <v>0.75</v>
      </c>
      <c r="H1362" s="119">
        <v>0.7</v>
      </c>
      <c r="I1362" s="119">
        <v>93022</v>
      </c>
      <c r="J1362" s="119">
        <v>69766.5</v>
      </c>
      <c r="K1362" s="121">
        <v>43125</v>
      </c>
      <c r="L1362" s="119">
        <v>27</v>
      </c>
      <c r="M1362" s="119" t="s">
        <v>3148</v>
      </c>
    </row>
    <row r="1363" spans="1:13">
      <c r="A1363" s="119" t="s">
        <v>2989</v>
      </c>
      <c r="B1363" s="119" t="s">
        <v>397</v>
      </c>
      <c r="C1363" s="119">
        <v>54.8</v>
      </c>
      <c r="D1363" s="119">
        <v>54.8</v>
      </c>
      <c r="E1363" s="119">
        <v>54.8</v>
      </c>
      <c r="F1363" s="119">
        <v>54.8</v>
      </c>
      <c r="G1363" s="119">
        <v>54.8</v>
      </c>
      <c r="H1363" s="119">
        <v>54.8</v>
      </c>
      <c r="I1363" s="119">
        <v>20</v>
      </c>
      <c r="J1363" s="119">
        <v>1096</v>
      </c>
      <c r="K1363" s="121">
        <v>43125</v>
      </c>
      <c r="L1363" s="119">
        <v>1</v>
      </c>
      <c r="M1363" s="119" t="s">
        <v>2990</v>
      </c>
    </row>
    <row r="1364" spans="1:13">
      <c r="A1364" s="119" t="s">
        <v>2175</v>
      </c>
      <c r="B1364" s="119" t="s">
        <v>397</v>
      </c>
      <c r="C1364" s="119">
        <v>943.05</v>
      </c>
      <c r="D1364" s="119">
        <v>949.95</v>
      </c>
      <c r="E1364" s="119">
        <v>928</v>
      </c>
      <c r="F1364" s="119">
        <v>933.8</v>
      </c>
      <c r="G1364" s="119">
        <v>934.95</v>
      </c>
      <c r="H1364" s="119">
        <v>942.4</v>
      </c>
      <c r="I1364" s="119">
        <v>12108</v>
      </c>
      <c r="J1364" s="119">
        <v>11304920</v>
      </c>
      <c r="K1364" s="121">
        <v>43125</v>
      </c>
      <c r="L1364" s="119">
        <v>803</v>
      </c>
      <c r="M1364" s="119" t="s">
        <v>2176</v>
      </c>
    </row>
    <row r="1365" spans="1:13">
      <c r="A1365" s="119" t="s">
        <v>2177</v>
      </c>
      <c r="B1365" s="119" t="s">
        <v>397</v>
      </c>
      <c r="C1365" s="119">
        <v>128.35</v>
      </c>
      <c r="D1365" s="119">
        <v>129.6</v>
      </c>
      <c r="E1365" s="119">
        <v>125.6</v>
      </c>
      <c r="F1365" s="119">
        <v>126.05</v>
      </c>
      <c r="G1365" s="119">
        <v>126</v>
      </c>
      <c r="H1365" s="119">
        <v>127.25</v>
      </c>
      <c r="I1365" s="119">
        <v>136805</v>
      </c>
      <c r="J1365" s="119">
        <v>17309443.199999999</v>
      </c>
      <c r="K1365" s="121">
        <v>43125</v>
      </c>
      <c r="L1365" s="119">
        <v>849</v>
      </c>
      <c r="M1365" s="119" t="s">
        <v>2178</v>
      </c>
    </row>
    <row r="1366" spans="1:13">
      <c r="A1366" s="119" t="s">
        <v>2179</v>
      </c>
      <c r="B1366" s="119" t="s">
        <v>397</v>
      </c>
      <c r="C1366" s="119">
        <v>25.9</v>
      </c>
      <c r="D1366" s="119">
        <v>26.5</v>
      </c>
      <c r="E1366" s="119">
        <v>25.45</v>
      </c>
      <c r="F1366" s="119">
        <v>25.6</v>
      </c>
      <c r="G1366" s="119">
        <v>25.5</v>
      </c>
      <c r="H1366" s="119">
        <v>25.6</v>
      </c>
      <c r="I1366" s="119">
        <v>112810</v>
      </c>
      <c r="J1366" s="119">
        <v>2915809.75</v>
      </c>
      <c r="K1366" s="121">
        <v>43125</v>
      </c>
      <c r="L1366" s="119">
        <v>627</v>
      </c>
      <c r="M1366" s="119" t="s">
        <v>2180</v>
      </c>
    </row>
    <row r="1367" spans="1:13">
      <c r="A1367" s="119" t="s">
        <v>2276</v>
      </c>
      <c r="B1367" s="119" t="s">
        <v>397</v>
      </c>
      <c r="C1367" s="119">
        <v>214.3</v>
      </c>
      <c r="D1367" s="119">
        <v>215.5</v>
      </c>
      <c r="E1367" s="119">
        <v>210.2</v>
      </c>
      <c r="F1367" s="119">
        <v>212.9</v>
      </c>
      <c r="G1367" s="119">
        <v>212</v>
      </c>
      <c r="H1367" s="119">
        <v>214.3</v>
      </c>
      <c r="I1367" s="119">
        <v>2067</v>
      </c>
      <c r="J1367" s="119">
        <v>442957.65</v>
      </c>
      <c r="K1367" s="121">
        <v>43125</v>
      </c>
      <c r="L1367" s="119">
        <v>88</v>
      </c>
      <c r="M1367" s="119" t="s">
        <v>2277</v>
      </c>
    </row>
    <row r="1368" spans="1:13">
      <c r="A1368" s="119" t="s">
        <v>2849</v>
      </c>
      <c r="B1368" s="119" t="s">
        <v>397</v>
      </c>
      <c r="C1368" s="119">
        <v>47.35</v>
      </c>
      <c r="D1368" s="119">
        <v>49.5</v>
      </c>
      <c r="E1368" s="119">
        <v>47.15</v>
      </c>
      <c r="F1368" s="119">
        <v>47.9</v>
      </c>
      <c r="G1368" s="119">
        <v>48</v>
      </c>
      <c r="H1368" s="119">
        <v>49.3</v>
      </c>
      <c r="I1368" s="119">
        <v>1159</v>
      </c>
      <c r="J1368" s="119">
        <v>55232.25</v>
      </c>
      <c r="K1368" s="121">
        <v>43125</v>
      </c>
      <c r="L1368" s="119">
        <v>22</v>
      </c>
      <c r="M1368" s="119" t="s">
        <v>2850</v>
      </c>
    </row>
    <row r="1369" spans="1:13">
      <c r="A1369" s="119" t="s">
        <v>2181</v>
      </c>
      <c r="B1369" s="119" t="s">
        <v>397</v>
      </c>
      <c r="C1369" s="119">
        <v>512</v>
      </c>
      <c r="D1369" s="119">
        <v>516.5</v>
      </c>
      <c r="E1369" s="119">
        <v>496.5</v>
      </c>
      <c r="F1369" s="119">
        <v>500.75</v>
      </c>
      <c r="G1369" s="119">
        <v>497.9</v>
      </c>
      <c r="H1369" s="119">
        <v>510.4</v>
      </c>
      <c r="I1369" s="119">
        <v>96783</v>
      </c>
      <c r="J1369" s="119">
        <v>49223523.100000001</v>
      </c>
      <c r="K1369" s="121">
        <v>43125</v>
      </c>
      <c r="L1369" s="119">
        <v>2407</v>
      </c>
      <c r="M1369" s="119" t="s">
        <v>2182</v>
      </c>
    </row>
    <row r="1370" spans="1:13">
      <c r="A1370" s="119" t="s">
        <v>2183</v>
      </c>
      <c r="B1370" s="119" t="s">
        <v>397</v>
      </c>
      <c r="C1370" s="119">
        <v>205.2</v>
      </c>
      <c r="D1370" s="119">
        <v>223.7</v>
      </c>
      <c r="E1370" s="119">
        <v>205.1</v>
      </c>
      <c r="F1370" s="119">
        <v>216.3</v>
      </c>
      <c r="G1370" s="119">
        <v>216.3</v>
      </c>
      <c r="H1370" s="119">
        <v>208.05</v>
      </c>
      <c r="I1370" s="119">
        <v>220519</v>
      </c>
      <c r="J1370" s="119">
        <v>47746724.049999997</v>
      </c>
      <c r="K1370" s="121">
        <v>43125</v>
      </c>
      <c r="L1370" s="119">
        <v>3773</v>
      </c>
      <c r="M1370" s="119" t="s">
        <v>2184</v>
      </c>
    </row>
    <row r="1371" spans="1:13">
      <c r="A1371" s="119" t="s">
        <v>2185</v>
      </c>
      <c r="B1371" s="119" t="s">
        <v>397</v>
      </c>
      <c r="C1371" s="119">
        <v>1073</v>
      </c>
      <c r="D1371" s="119">
        <v>1097.95</v>
      </c>
      <c r="E1371" s="119">
        <v>1051</v>
      </c>
      <c r="F1371" s="119">
        <v>1055.1500000000001</v>
      </c>
      <c r="G1371" s="119">
        <v>1051.0999999999999</v>
      </c>
      <c r="H1371" s="119">
        <v>1090</v>
      </c>
      <c r="I1371" s="119">
        <v>5790</v>
      </c>
      <c r="J1371" s="119">
        <v>6181699</v>
      </c>
      <c r="K1371" s="121">
        <v>43125</v>
      </c>
      <c r="L1371" s="119">
        <v>616</v>
      </c>
      <c r="M1371" s="119" t="s">
        <v>2186</v>
      </c>
    </row>
    <row r="1372" spans="1:13">
      <c r="A1372" s="119" t="s">
        <v>2252</v>
      </c>
      <c r="B1372" s="119" t="s">
        <v>397</v>
      </c>
      <c r="C1372" s="119">
        <v>4.2</v>
      </c>
      <c r="D1372" s="119">
        <v>4.3499999999999996</v>
      </c>
      <c r="E1372" s="119">
        <v>4.05</v>
      </c>
      <c r="F1372" s="119">
        <v>4.0999999999999996</v>
      </c>
      <c r="G1372" s="119">
        <v>4.1500000000000004</v>
      </c>
      <c r="H1372" s="119">
        <v>4.1500000000000004</v>
      </c>
      <c r="I1372" s="119">
        <v>241652</v>
      </c>
      <c r="J1372" s="119">
        <v>1010894.8</v>
      </c>
      <c r="K1372" s="121">
        <v>43125</v>
      </c>
      <c r="L1372" s="119">
        <v>295</v>
      </c>
      <c r="M1372" s="119" t="s">
        <v>2253</v>
      </c>
    </row>
    <row r="1373" spans="1:13">
      <c r="A1373" s="119" t="s">
        <v>2172</v>
      </c>
      <c r="B1373" s="119" t="s">
        <v>397</v>
      </c>
      <c r="C1373" s="119">
        <v>46.85</v>
      </c>
      <c r="D1373" s="119">
        <v>47.15</v>
      </c>
      <c r="E1373" s="119">
        <v>45.2</v>
      </c>
      <c r="F1373" s="119">
        <v>46.85</v>
      </c>
      <c r="G1373" s="119">
        <v>46.9</v>
      </c>
      <c r="H1373" s="119">
        <v>46.5</v>
      </c>
      <c r="I1373" s="119">
        <v>1517035</v>
      </c>
      <c r="J1373" s="119">
        <v>70804318.5</v>
      </c>
      <c r="K1373" s="121">
        <v>43117</v>
      </c>
      <c r="L1373" s="119">
        <v>4803</v>
      </c>
      <c r="M1373" s="119" t="s">
        <v>2173</v>
      </c>
    </row>
    <row r="1374" spans="1:13">
      <c r="A1374" s="119" t="s">
        <v>2174</v>
      </c>
      <c r="B1374" s="119" t="s">
        <v>397</v>
      </c>
      <c r="C1374" s="119">
        <v>44.5</v>
      </c>
      <c r="D1374" s="119">
        <v>45.8</v>
      </c>
      <c r="E1374" s="119">
        <v>43.55</v>
      </c>
      <c r="F1374" s="119">
        <v>45.5</v>
      </c>
      <c r="G1374" s="119">
        <v>45.6</v>
      </c>
      <c r="H1374" s="119">
        <v>44.7</v>
      </c>
      <c r="I1374" s="119">
        <v>931774</v>
      </c>
      <c r="J1374" s="119">
        <v>41808855.149999999</v>
      </c>
      <c r="K1374" s="121">
        <v>43117</v>
      </c>
      <c r="L1374" s="119">
        <v>2524</v>
      </c>
      <c r="M1374" s="119" t="s">
        <v>2829</v>
      </c>
    </row>
    <row r="1375" spans="1:13">
      <c r="A1375" s="119" t="s">
        <v>2989</v>
      </c>
      <c r="B1375" s="119" t="s">
        <v>397</v>
      </c>
      <c r="C1375" s="119">
        <v>59.8</v>
      </c>
      <c r="D1375" s="119">
        <v>59.8</v>
      </c>
      <c r="E1375" s="119">
        <v>54.95</v>
      </c>
      <c r="F1375" s="119">
        <v>56.3</v>
      </c>
      <c r="G1375" s="119">
        <v>57.5</v>
      </c>
      <c r="H1375" s="119">
        <v>57.7</v>
      </c>
      <c r="I1375" s="119">
        <v>5350</v>
      </c>
      <c r="J1375" s="119">
        <v>307914.25</v>
      </c>
      <c r="K1375" s="121">
        <v>43117</v>
      </c>
      <c r="L1375" s="119">
        <v>24</v>
      </c>
      <c r="M1375" s="119" t="s">
        <v>2990</v>
      </c>
    </row>
    <row r="1376" spans="1:13">
      <c r="A1376" s="119" t="s">
        <v>2175</v>
      </c>
      <c r="B1376" s="119" t="s">
        <v>397</v>
      </c>
      <c r="C1376" s="119">
        <v>890</v>
      </c>
      <c r="D1376" s="119">
        <v>904</v>
      </c>
      <c r="E1376" s="119">
        <v>884.5</v>
      </c>
      <c r="F1376" s="119">
        <v>895.9</v>
      </c>
      <c r="G1376" s="119">
        <v>898</v>
      </c>
      <c r="H1376" s="119">
        <v>891.45</v>
      </c>
      <c r="I1376" s="119">
        <v>5691</v>
      </c>
      <c r="J1376" s="119">
        <v>5097197.1500000004</v>
      </c>
      <c r="K1376" s="121">
        <v>43117</v>
      </c>
      <c r="L1376" s="119">
        <v>395</v>
      </c>
      <c r="M1376" s="119" t="s">
        <v>2176</v>
      </c>
    </row>
    <row r="1377" spans="1:13">
      <c r="A1377" s="119" t="s">
        <v>2177</v>
      </c>
      <c r="B1377" s="119" t="s">
        <v>397</v>
      </c>
      <c r="C1377" s="119">
        <v>135</v>
      </c>
      <c r="D1377" s="119">
        <v>139.5</v>
      </c>
      <c r="E1377" s="119">
        <v>128.5</v>
      </c>
      <c r="F1377" s="119">
        <v>136</v>
      </c>
      <c r="G1377" s="119">
        <v>135.94999999999999</v>
      </c>
      <c r="H1377" s="119">
        <v>135.25</v>
      </c>
      <c r="I1377" s="119">
        <v>356090</v>
      </c>
      <c r="J1377" s="119">
        <v>47780235.049999997</v>
      </c>
      <c r="K1377" s="121">
        <v>43117</v>
      </c>
      <c r="L1377" s="119">
        <v>4600</v>
      </c>
      <c r="M1377" s="119" t="s">
        <v>2178</v>
      </c>
    </row>
    <row r="1378" spans="1:13">
      <c r="A1378" s="119" t="s">
        <v>2179</v>
      </c>
      <c r="B1378" s="119" t="s">
        <v>397</v>
      </c>
      <c r="C1378" s="119">
        <v>26.75</v>
      </c>
      <c r="D1378" s="119">
        <v>27.8</v>
      </c>
      <c r="E1378" s="119">
        <v>26</v>
      </c>
      <c r="F1378" s="119">
        <v>27.45</v>
      </c>
      <c r="G1378" s="119">
        <v>27.25</v>
      </c>
      <c r="H1378" s="119">
        <v>26.75</v>
      </c>
      <c r="I1378" s="119">
        <v>163573</v>
      </c>
      <c r="J1378" s="119">
        <v>4421310.25</v>
      </c>
      <c r="K1378" s="121">
        <v>43117</v>
      </c>
      <c r="L1378" s="119">
        <v>971</v>
      </c>
      <c r="M1378" s="119" t="s">
        <v>2180</v>
      </c>
    </row>
    <row r="1379" spans="1:13">
      <c r="A1379" s="119" t="s">
        <v>2276</v>
      </c>
      <c r="B1379" s="119" t="s">
        <v>397</v>
      </c>
      <c r="C1379" s="119">
        <v>220.5</v>
      </c>
      <c r="D1379" s="119">
        <v>224.7</v>
      </c>
      <c r="E1379" s="119">
        <v>213.55</v>
      </c>
      <c r="F1379" s="119">
        <v>219.4</v>
      </c>
      <c r="G1379" s="119">
        <v>218.5</v>
      </c>
      <c r="H1379" s="119">
        <v>220.15</v>
      </c>
      <c r="I1379" s="119">
        <v>22635</v>
      </c>
      <c r="J1379" s="119">
        <v>4939762.0999999996</v>
      </c>
      <c r="K1379" s="121">
        <v>43117</v>
      </c>
      <c r="L1379" s="119">
        <v>657</v>
      </c>
      <c r="M1379" s="119" t="s">
        <v>2277</v>
      </c>
    </row>
    <row r="1380" spans="1:13">
      <c r="A1380" s="119" t="s">
        <v>2849</v>
      </c>
      <c r="B1380" s="119" t="s">
        <v>397</v>
      </c>
      <c r="C1380" s="119">
        <v>52.5</v>
      </c>
      <c r="D1380" s="119">
        <v>53.7</v>
      </c>
      <c r="E1380" s="119">
        <v>50.05</v>
      </c>
      <c r="F1380" s="119">
        <v>51.85</v>
      </c>
      <c r="G1380" s="119">
        <v>51.05</v>
      </c>
      <c r="H1380" s="119">
        <v>52.35</v>
      </c>
      <c r="I1380" s="119">
        <v>1632</v>
      </c>
      <c r="J1380" s="119">
        <v>84635.15</v>
      </c>
      <c r="K1380" s="121">
        <v>43117</v>
      </c>
      <c r="L1380" s="119">
        <v>41</v>
      </c>
      <c r="M1380" s="119" t="s">
        <v>2850</v>
      </c>
    </row>
    <row r="1381" spans="1:13">
      <c r="A1381" s="119" t="s">
        <v>2181</v>
      </c>
      <c r="B1381" s="119" t="s">
        <v>397</v>
      </c>
      <c r="C1381" s="119">
        <v>520</v>
      </c>
      <c r="D1381" s="119">
        <v>530</v>
      </c>
      <c r="E1381" s="119">
        <v>510</v>
      </c>
      <c r="F1381" s="119">
        <v>524.04999999999995</v>
      </c>
      <c r="G1381" s="119">
        <v>525</v>
      </c>
      <c r="H1381" s="119">
        <v>521.65</v>
      </c>
      <c r="I1381" s="119">
        <v>140022</v>
      </c>
      <c r="J1381" s="119">
        <v>72873722</v>
      </c>
      <c r="K1381" s="121">
        <v>43117</v>
      </c>
      <c r="L1381" s="119">
        <v>2728</v>
      </c>
      <c r="M1381" s="119" t="s">
        <v>2182</v>
      </c>
    </row>
    <row r="1382" spans="1:13">
      <c r="A1382" s="119" t="s">
        <v>2183</v>
      </c>
      <c r="B1382" s="119" t="s">
        <v>397</v>
      </c>
      <c r="C1382" s="119">
        <v>223.1</v>
      </c>
      <c r="D1382" s="119">
        <v>231.9</v>
      </c>
      <c r="E1382" s="119">
        <v>218.2</v>
      </c>
      <c r="F1382" s="119">
        <v>225.1</v>
      </c>
      <c r="G1382" s="119">
        <v>224.95</v>
      </c>
      <c r="H1382" s="119">
        <v>225.05</v>
      </c>
      <c r="I1382" s="119">
        <v>117134</v>
      </c>
      <c r="J1382" s="119">
        <v>26432291.800000001</v>
      </c>
      <c r="K1382" s="121">
        <v>43117</v>
      </c>
      <c r="L1382" s="119">
        <v>2586</v>
      </c>
      <c r="M1382" s="119" t="s">
        <v>2184</v>
      </c>
    </row>
    <row r="1383" spans="1:13">
      <c r="A1383" s="119" t="s">
        <v>2185</v>
      </c>
      <c r="B1383" s="119" t="s">
        <v>397</v>
      </c>
      <c r="C1383" s="119">
        <v>1110</v>
      </c>
      <c r="D1383" s="119">
        <v>1155</v>
      </c>
      <c r="E1383" s="119">
        <v>1088.7</v>
      </c>
      <c r="F1383" s="119">
        <v>1140.4000000000001</v>
      </c>
      <c r="G1383" s="119">
        <v>1155</v>
      </c>
      <c r="H1383" s="119">
        <v>1105.8499999999999</v>
      </c>
      <c r="I1383" s="119">
        <v>9844</v>
      </c>
      <c r="J1383" s="119">
        <v>11027950.5</v>
      </c>
      <c r="K1383" s="121">
        <v>43117</v>
      </c>
      <c r="L1383" s="119">
        <v>874</v>
      </c>
      <c r="M1383" s="119" t="s">
        <v>2186</v>
      </c>
    </row>
    <row r="1384" spans="1:13">
      <c r="A1384" s="119" t="s">
        <v>2252</v>
      </c>
      <c r="B1384" s="119" t="s">
        <v>397</v>
      </c>
      <c r="C1384" s="119">
        <v>4.2</v>
      </c>
      <c r="D1384" s="119">
        <v>4.2</v>
      </c>
      <c r="E1384" s="119">
        <v>4</v>
      </c>
      <c r="F1384" s="119">
        <v>4.0999999999999996</v>
      </c>
      <c r="G1384" s="119">
        <v>4.0999999999999996</v>
      </c>
      <c r="H1384" s="119">
        <v>4.0999999999999996</v>
      </c>
      <c r="I1384" s="119">
        <v>134441</v>
      </c>
      <c r="J1384" s="119">
        <v>551138.75</v>
      </c>
      <c r="K1384" s="121">
        <v>43117</v>
      </c>
      <c r="L1384" s="119">
        <v>223</v>
      </c>
      <c r="M1384" s="119" t="s">
        <v>2253</v>
      </c>
    </row>
    <row r="1385" spans="1:13">
      <c r="K1385" s="121"/>
    </row>
    <row r="1386" spans="1:13">
      <c r="K1386" s="121"/>
    </row>
    <row r="1387" spans="1:13">
      <c r="K1387" s="121"/>
    </row>
    <row r="1388" spans="1:13">
      <c r="K1388" s="121"/>
    </row>
    <row r="1389" spans="1:13">
      <c r="K1389" s="121"/>
    </row>
    <row r="1390" spans="1:13">
      <c r="K1390" s="121"/>
    </row>
    <row r="1391" spans="1:13">
      <c r="K1391" s="121"/>
    </row>
    <row r="1392" spans="1:13">
      <c r="K1392" s="121"/>
    </row>
    <row r="1393" spans="11:11">
      <c r="K1393" s="121"/>
    </row>
    <row r="1394" spans="11:11">
      <c r="K1394" s="121"/>
    </row>
    <row r="1395" spans="11:11">
      <c r="K1395" s="121"/>
    </row>
    <row r="1396" spans="11:11">
      <c r="K1396" s="121"/>
    </row>
    <row r="1397" spans="11:11">
      <c r="K1397" s="121"/>
    </row>
    <row r="1398" spans="11:11">
      <c r="K1398" s="121"/>
    </row>
    <row r="1399" spans="11:11">
      <c r="K1399" s="121"/>
    </row>
    <row r="1400" spans="11:11">
      <c r="K1400" s="121"/>
    </row>
    <row r="1401" spans="11:11">
      <c r="K1401" s="121"/>
    </row>
    <row r="1402" spans="11:11">
      <c r="K1402" s="121"/>
    </row>
    <row r="1403" spans="11:11">
      <c r="K1403" s="121"/>
    </row>
    <row r="1404" spans="11:11">
      <c r="K1404" s="121"/>
    </row>
    <row r="1405" spans="11:11">
      <c r="K1405" s="121"/>
    </row>
    <row r="1406" spans="11:11">
      <c r="K1406" s="121"/>
    </row>
    <row r="1407" spans="11:11">
      <c r="K1407" s="121"/>
    </row>
    <row r="1408" spans="11:11">
      <c r="K1408" s="121"/>
    </row>
    <row r="1409" spans="11:11">
      <c r="K1409" s="121"/>
    </row>
    <row r="1410" spans="11:11">
      <c r="K1410" s="121"/>
    </row>
    <row r="1411" spans="11:11">
      <c r="K1411" s="121"/>
    </row>
    <row r="1412" spans="11:11">
      <c r="K1412" s="121"/>
    </row>
    <row r="1413" spans="11:11">
      <c r="K1413" s="121"/>
    </row>
    <row r="1414" spans="11:11">
      <c r="K1414" s="121"/>
    </row>
    <row r="1415" spans="11:11">
      <c r="K1415" s="121"/>
    </row>
    <row r="1416" spans="11:11">
      <c r="K1416" s="121"/>
    </row>
    <row r="1417" spans="11:11">
      <c r="K1417" s="121"/>
    </row>
    <row r="1418" spans="11:11">
      <c r="K1418" s="121"/>
    </row>
    <row r="1419" spans="11:11">
      <c r="K1419" s="121"/>
    </row>
    <row r="1420" spans="11:11">
      <c r="K1420" s="121"/>
    </row>
    <row r="1421" spans="11:11">
      <c r="K1421" s="121"/>
    </row>
    <row r="1422" spans="11:11">
      <c r="K1422" s="121"/>
    </row>
    <row r="1423" spans="11:11">
      <c r="K1423" s="121"/>
    </row>
    <row r="1424" spans="11:11">
      <c r="K1424" s="121"/>
    </row>
    <row r="1425" spans="11:11">
      <c r="K1425" s="121"/>
    </row>
    <row r="1426" spans="11:11">
      <c r="K1426" s="121"/>
    </row>
    <row r="1427" spans="11:11">
      <c r="K1427" s="121"/>
    </row>
    <row r="1428" spans="11:11">
      <c r="K1428" s="121"/>
    </row>
    <row r="1429" spans="11:11">
      <c r="K1429" s="121"/>
    </row>
    <row r="1430" spans="11:11">
      <c r="K1430" s="121"/>
    </row>
    <row r="1431" spans="11:11">
      <c r="K1431" s="121"/>
    </row>
    <row r="1432" spans="11:11">
      <c r="K1432" s="121"/>
    </row>
    <row r="1433" spans="11:11">
      <c r="K1433" s="121"/>
    </row>
    <row r="1434" spans="11:11">
      <c r="K1434" s="121"/>
    </row>
    <row r="1435" spans="11:11">
      <c r="K1435" s="121"/>
    </row>
    <row r="1436" spans="11:11">
      <c r="K1436" s="121"/>
    </row>
    <row r="1437" spans="11:11">
      <c r="K1437" s="121"/>
    </row>
    <row r="1438" spans="11:11">
      <c r="K1438" s="121"/>
    </row>
    <row r="1439" spans="11:11">
      <c r="K1439" s="121"/>
    </row>
    <row r="1440" spans="11:11">
      <c r="K1440" s="121"/>
    </row>
    <row r="1441" spans="11:11">
      <c r="K1441" s="121"/>
    </row>
    <row r="1442" spans="11:11">
      <c r="K1442" s="121"/>
    </row>
    <row r="1443" spans="11:11">
      <c r="K1443" s="121"/>
    </row>
    <row r="1444" spans="11:11">
      <c r="K1444" s="121"/>
    </row>
    <row r="1445" spans="11:11">
      <c r="K1445" s="121"/>
    </row>
    <row r="1446" spans="11:11">
      <c r="K1446" s="121"/>
    </row>
    <row r="1447" spans="11:11">
      <c r="K1447" s="121"/>
    </row>
    <row r="1448" spans="11:11">
      <c r="K1448" s="121"/>
    </row>
    <row r="1449" spans="11:11">
      <c r="K1449" s="121"/>
    </row>
    <row r="1450" spans="11:11">
      <c r="K1450" s="121"/>
    </row>
    <row r="1451" spans="11:11">
      <c r="K1451" s="121"/>
    </row>
    <row r="1452" spans="11:11">
      <c r="K1452" s="121"/>
    </row>
    <row r="1453" spans="11:11">
      <c r="K1453" s="121"/>
    </row>
    <row r="1454" spans="11:11">
      <c r="K1454" s="121"/>
    </row>
    <row r="1455" spans="11:11">
      <c r="K1455" s="121"/>
    </row>
    <row r="1456" spans="11:11">
      <c r="K1456" s="121"/>
    </row>
    <row r="1457" spans="11:11">
      <c r="K1457" s="121"/>
    </row>
    <row r="1458" spans="11:11">
      <c r="K1458" s="121"/>
    </row>
    <row r="1459" spans="11:11">
      <c r="K1459" s="121"/>
    </row>
    <row r="1460" spans="11:11">
      <c r="K1460" s="121"/>
    </row>
    <row r="1461" spans="11:11">
      <c r="K1461" s="121"/>
    </row>
    <row r="1462" spans="11:11">
      <c r="K1462" s="121"/>
    </row>
    <row r="1463" spans="11:11">
      <c r="K1463" s="121"/>
    </row>
    <row r="1464" spans="11:11">
      <c r="K1464" s="121"/>
    </row>
    <row r="1465" spans="11:11">
      <c r="K1465" s="121"/>
    </row>
    <row r="1466" spans="11:11">
      <c r="K1466" s="121"/>
    </row>
    <row r="1467" spans="11:11">
      <c r="K1467" s="121"/>
    </row>
    <row r="1468" spans="11:11">
      <c r="K1468" s="121"/>
    </row>
    <row r="1469" spans="11:11">
      <c r="K1469" s="121"/>
    </row>
    <row r="1470" spans="11:11">
      <c r="K1470" s="121"/>
    </row>
    <row r="1471" spans="11:11">
      <c r="K1471" s="121"/>
    </row>
    <row r="1472" spans="11:11">
      <c r="K1472" s="121"/>
    </row>
    <row r="1473" spans="11:11">
      <c r="K1473" s="121"/>
    </row>
    <row r="1474" spans="11:11">
      <c r="K1474" s="121"/>
    </row>
    <row r="1475" spans="11:11">
      <c r="K1475" s="121"/>
    </row>
    <row r="1476" spans="11:11">
      <c r="K1476" s="121"/>
    </row>
    <row r="1477" spans="11:11">
      <c r="K1477" s="121"/>
    </row>
    <row r="1478" spans="11:11">
      <c r="K1478" s="121"/>
    </row>
    <row r="1479" spans="11:11">
      <c r="K1479" s="121"/>
    </row>
    <row r="1480" spans="11:11">
      <c r="K1480" s="121"/>
    </row>
    <row r="1481" spans="11:11">
      <c r="K1481" s="121"/>
    </row>
    <row r="1482" spans="11:11">
      <c r="K1482" s="121"/>
    </row>
    <row r="1483" spans="11:11">
      <c r="K1483" s="121"/>
    </row>
    <row r="1484" spans="11:11">
      <c r="K1484" s="121"/>
    </row>
    <row r="1485" spans="11:11">
      <c r="K1485" s="121"/>
    </row>
    <row r="1486" spans="11:11">
      <c r="K1486" s="121"/>
    </row>
    <row r="1487" spans="11:11">
      <c r="K1487" s="121"/>
    </row>
    <row r="1488" spans="11:11">
      <c r="K1488" s="121"/>
    </row>
    <row r="1489" spans="11:11">
      <c r="K1489" s="121"/>
    </row>
    <row r="1490" spans="11:11">
      <c r="K1490" s="121"/>
    </row>
    <row r="1491" spans="11:11">
      <c r="K1491" s="121"/>
    </row>
    <row r="1492" spans="11:11">
      <c r="K1492" s="121"/>
    </row>
    <row r="1493" spans="11:11">
      <c r="K1493" s="121"/>
    </row>
    <row r="1494" spans="11:11">
      <c r="K1494" s="121"/>
    </row>
    <row r="1495" spans="11:11">
      <c r="K1495" s="121"/>
    </row>
    <row r="1496" spans="11:11">
      <c r="K1496" s="121"/>
    </row>
    <row r="1497" spans="11:11">
      <c r="K1497" s="121"/>
    </row>
    <row r="1498" spans="11:11">
      <c r="K1498" s="121"/>
    </row>
    <row r="1499" spans="11:11">
      <c r="K1499" s="121"/>
    </row>
    <row r="1500" spans="11:11">
      <c r="K1500" s="121"/>
    </row>
    <row r="1501" spans="11:11">
      <c r="K1501" s="121"/>
    </row>
    <row r="1502" spans="11:11">
      <c r="K1502" s="121"/>
    </row>
    <row r="1503" spans="11:11">
      <c r="K1503" s="121"/>
    </row>
    <row r="1504" spans="11:11">
      <c r="K1504" s="121"/>
    </row>
    <row r="1505" spans="11:11">
      <c r="K1505" s="121"/>
    </row>
    <row r="1506" spans="11:11">
      <c r="K1506" s="121"/>
    </row>
    <row r="1507" spans="11:11">
      <c r="K1507" s="121"/>
    </row>
    <row r="1508" spans="11:11">
      <c r="K1508" s="121"/>
    </row>
    <row r="1509" spans="11:11">
      <c r="K1509" s="121"/>
    </row>
    <row r="1510" spans="11:11">
      <c r="K1510" s="121"/>
    </row>
    <row r="1511" spans="11:11">
      <c r="K1511" s="121"/>
    </row>
    <row r="1512" spans="11:11">
      <c r="K1512" s="121"/>
    </row>
    <row r="1513" spans="11:11">
      <c r="K1513" s="121"/>
    </row>
    <row r="1514" spans="11:11">
      <c r="K1514" s="121"/>
    </row>
    <row r="1515" spans="11:11">
      <c r="K1515" s="121"/>
    </row>
    <row r="1516" spans="11:11">
      <c r="K1516" s="121"/>
    </row>
    <row r="1517" spans="11:11">
      <c r="K1517" s="121"/>
    </row>
    <row r="1518" spans="11:11">
      <c r="K1518" s="121"/>
    </row>
    <row r="1519" spans="11:11">
      <c r="K1519" s="121"/>
    </row>
    <row r="1520" spans="11:11">
      <c r="K1520" s="121"/>
    </row>
    <row r="1521" spans="11:11">
      <c r="K1521" s="121"/>
    </row>
    <row r="1522" spans="11:11">
      <c r="K1522" s="121"/>
    </row>
    <row r="1523" spans="11:11">
      <c r="K1523" s="121"/>
    </row>
    <row r="1524" spans="11:11">
      <c r="K1524" s="121"/>
    </row>
    <row r="1525" spans="11:11">
      <c r="K1525" s="121"/>
    </row>
    <row r="1526" spans="11:11">
      <c r="K1526" s="121"/>
    </row>
    <row r="1527" spans="11:11">
      <c r="K1527" s="121"/>
    </row>
    <row r="1528" spans="11:11">
      <c r="K1528" s="121"/>
    </row>
    <row r="1529" spans="11:11">
      <c r="K1529" s="121"/>
    </row>
    <row r="1530" spans="11:11">
      <c r="K1530" s="121"/>
    </row>
    <row r="1531" spans="11:11">
      <c r="K1531" s="121"/>
    </row>
    <row r="1532" spans="11:11">
      <c r="K1532" s="121"/>
    </row>
    <row r="1533" spans="11:11">
      <c r="K1533" s="121"/>
    </row>
    <row r="1534" spans="11:11">
      <c r="K1534" s="121"/>
    </row>
    <row r="1535" spans="11:11">
      <c r="K1535" s="121"/>
    </row>
    <row r="1536" spans="11:11">
      <c r="K1536" s="121"/>
    </row>
    <row r="1537" spans="11:11">
      <c r="K1537" s="121"/>
    </row>
    <row r="1538" spans="11:11">
      <c r="K1538" s="121"/>
    </row>
    <row r="1539" spans="11:11">
      <c r="K1539" s="121"/>
    </row>
    <row r="1540" spans="11:11">
      <c r="K1540" s="121"/>
    </row>
    <row r="1541" spans="11:11">
      <c r="K1541" s="121"/>
    </row>
    <row r="1542" spans="11:11">
      <c r="K1542" s="121"/>
    </row>
    <row r="1543" spans="11:11">
      <c r="K1543" s="121"/>
    </row>
    <row r="1544" spans="11:11">
      <c r="K1544" s="121"/>
    </row>
    <row r="1545" spans="11:11">
      <c r="K1545" s="121"/>
    </row>
    <row r="1546" spans="11:11">
      <c r="K1546" s="121"/>
    </row>
    <row r="1547" spans="11:11">
      <c r="K1547" s="121"/>
    </row>
    <row r="1548" spans="11:11">
      <c r="K1548" s="121"/>
    </row>
    <row r="1549" spans="11:11">
      <c r="K1549" s="121"/>
    </row>
    <row r="1550" spans="11:11">
      <c r="K1550" s="121"/>
    </row>
    <row r="1551" spans="11:11">
      <c r="K1551" s="121"/>
    </row>
    <row r="1552" spans="11:11">
      <c r="K1552" s="121"/>
    </row>
    <row r="1553" spans="11:11">
      <c r="K1553" s="121"/>
    </row>
    <row r="1554" spans="11:11">
      <c r="K1554" s="121"/>
    </row>
    <row r="1555" spans="11:11">
      <c r="K1555" s="121"/>
    </row>
    <row r="1556" spans="11:11">
      <c r="K1556" s="121"/>
    </row>
    <row r="1557" spans="11:11">
      <c r="K1557" s="121"/>
    </row>
    <row r="1558" spans="11:11">
      <c r="K1558" s="121"/>
    </row>
    <row r="1559" spans="11:11">
      <c r="K1559" s="121"/>
    </row>
    <row r="1560" spans="11:11">
      <c r="K1560" s="121"/>
    </row>
    <row r="1561" spans="11:11">
      <c r="K1561" s="121"/>
    </row>
    <row r="1562" spans="11:11">
      <c r="K1562" s="121"/>
    </row>
    <row r="1563" spans="11:11">
      <c r="K1563" s="121"/>
    </row>
    <row r="1564" spans="11:11">
      <c r="K1564" s="121"/>
    </row>
    <row r="1565" spans="11:11">
      <c r="K1565" s="121"/>
    </row>
    <row r="1566" spans="11:11">
      <c r="K1566" s="121"/>
    </row>
    <row r="1567" spans="11:11">
      <c r="K1567" s="121"/>
    </row>
    <row r="1568" spans="11:11">
      <c r="K1568" s="121"/>
    </row>
    <row r="1569" spans="11:11">
      <c r="K1569" s="121"/>
    </row>
    <row r="1570" spans="11:11">
      <c r="K1570" s="121"/>
    </row>
    <row r="1571" spans="11:11">
      <c r="K1571" s="121"/>
    </row>
    <row r="1572" spans="11:11">
      <c r="K1572" s="121"/>
    </row>
    <row r="1573" spans="11:11">
      <c r="K1573" s="121"/>
    </row>
    <row r="1574" spans="11:11">
      <c r="K1574" s="121"/>
    </row>
    <row r="1575" spans="11:11">
      <c r="K1575" s="121"/>
    </row>
    <row r="1576" spans="11:11">
      <c r="K1576" s="121"/>
    </row>
    <row r="1577" spans="11:11">
      <c r="K1577" s="121"/>
    </row>
    <row r="1578" spans="11:11">
      <c r="K1578" s="121"/>
    </row>
    <row r="1579" spans="11:11">
      <c r="K1579" s="121"/>
    </row>
    <row r="1580" spans="11:11">
      <c r="K1580" s="121"/>
    </row>
    <row r="1581" spans="11:11">
      <c r="K1581" s="121"/>
    </row>
    <row r="1582" spans="11:11">
      <c r="K1582" s="121"/>
    </row>
    <row r="1583" spans="11:11">
      <c r="K1583" s="121"/>
    </row>
    <row r="1584" spans="11:11">
      <c r="K1584" s="121"/>
    </row>
    <row r="1585" spans="11:11">
      <c r="K1585" s="121"/>
    </row>
    <row r="1586" spans="11:11">
      <c r="K1586" s="121"/>
    </row>
    <row r="1587" spans="11:11">
      <c r="K1587" s="121"/>
    </row>
    <row r="1588" spans="11:11">
      <c r="K1588" s="121"/>
    </row>
    <row r="1589" spans="11:11">
      <c r="K1589" s="121"/>
    </row>
    <row r="1590" spans="11:11">
      <c r="K1590" s="121"/>
    </row>
    <row r="1591" spans="11:11">
      <c r="K1591" s="121"/>
    </row>
    <row r="1592" spans="11:11">
      <c r="K1592" s="121"/>
    </row>
    <row r="1593" spans="11:11">
      <c r="K1593" s="121"/>
    </row>
    <row r="1594" spans="11:11">
      <c r="K1594" s="121"/>
    </row>
    <row r="1595" spans="11:11">
      <c r="K1595" s="121"/>
    </row>
    <row r="1596" spans="11:11">
      <c r="K1596" s="121"/>
    </row>
    <row r="1597" spans="11:11">
      <c r="K1597" s="121"/>
    </row>
    <row r="1598" spans="11:11">
      <c r="K1598" s="121"/>
    </row>
    <row r="1599" spans="11:11">
      <c r="K1599" s="121"/>
    </row>
    <row r="1600" spans="11:11">
      <c r="K1600" s="121"/>
    </row>
    <row r="1601" spans="11:11">
      <c r="K1601" s="121"/>
    </row>
    <row r="1602" spans="11:11">
      <c r="K1602" s="121"/>
    </row>
    <row r="1603" spans="11:11">
      <c r="K1603" s="121"/>
    </row>
    <row r="1604" spans="11:11">
      <c r="K1604" s="121"/>
    </row>
    <row r="1605" spans="11:11">
      <c r="K1605" s="121"/>
    </row>
    <row r="1606" spans="11:11">
      <c r="K1606" s="121"/>
    </row>
    <row r="1607" spans="11:11">
      <c r="K1607" s="121"/>
    </row>
    <row r="1608" spans="11:11">
      <c r="K1608" s="121"/>
    </row>
    <row r="1609" spans="11:11">
      <c r="K1609" s="121"/>
    </row>
    <row r="1610" spans="11:11">
      <c r="K1610" s="121"/>
    </row>
    <row r="1611" spans="11:11">
      <c r="K1611" s="121"/>
    </row>
    <row r="1612" spans="11:11">
      <c r="K1612" s="121"/>
    </row>
    <row r="1613" spans="11:11">
      <c r="K1613" s="121"/>
    </row>
    <row r="1614" spans="11:11">
      <c r="K1614" s="121"/>
    </row>
    <row r="1615" spans="11:11">
      <c r="K1615" s="121"/>
    </row>
    <row r="1616" spans="11:11">
      <c r="K1616" s="121"/>
    </row>
    <row r="1617" spans="11:11">
      <c r="K1617" s="121"/>
    </row>
    <row r="1618" spans="11:11">
      <c r="K1618" s="121"/>
    </row>
    <row r="1619" spans="11:11">
      <c r="K1619" s="121"/>
    </row>
    <row r="1620" spans="11:11">
      <c r="K1620" s="121"/>
    </row>
    <row r="1621" spans="11:11">
      <c r="K1621" s="121"/>
    </row>
    <row r="1622" spans="11:11">
      <c r="K1622" s="121"/>
    </row>
    <row r="1623" spans="11:11">
      <c r="K1623" s="121"/>
    </row>
    <row r="1624" spans="11:11">
      <c r="K1624" s="121"/>
    </row>
    <row r="1625" spans="11:11">
      <c r="K1625" s="121"/>
    </row>
    <row r="1626" spans="11:11">
      <c r="K1626" s="121"/>
    </row>
    <row r="1627" spans="11:11">
      <c r="K1627" s="121"/>
    </row>
    <row r="1628" spans="11:11">
      <c r="K1628" s="121"/>
    </row>
    <row r="1629" spans="11:11">
      <c r="K1629" s="121"/>
    </row>
    <row r="1630" spans="11:11">
      <c r="K1630" s="121"/>
    </row>
    <row r="1631" spans="11:11">
      <c r="K1631" s="121"/>
    </row>
    <row r="1632" spans="11:11">
      <c r="K1632" s="121"/>
    </row>
    <row r="1633" spans="11:11">
      <c r="K1633" s="121"/>
    </row>
    <row r="1634" spans="11:11">
      <c r="K1634" s="121"/>
    </row>
    <row r="1635" spans="11:11">
      <c r="K1635" s="121"/>
    </row>
    <row r="1636" spans="11:11">
      <c r="K1636" s="121"/>
    </row>
    <row r="1637" spans="11:11">
      <c r="K1637" s="121"/>
    </row>
    <row r="1638" spans="11:11">
      <c r="K1638" s="121"/>
    </row>
    <row r="1639" spans="11:11">
      <c r="K1639" s="121"/>
    </row>
    <row r="1640" spans="11:11">
      <c r="K1640" s="121"/>
    </row>
    <row r="1641" spans="11:11">
      <c r="K1641" s="121"/>
    </row>
    <row r="1642" spans="11:11">
      <c r="K1642" s="121"/>
    </row>
    <row r="1643" spans="11:11">
      <c r="K1643" s="121"/>
    </row>
    <row r="1644" spans="11:11">
      <c r="K1644" s="121"/>
    </row>
    <row r="1645" spans="11:11">
      <c r="K1645" s="121"/>
    </row>
    <row r="1646" spans="11:11">
      <c r="K1646" s="121"/>
    </row>
    <row r="1647" spans="11:11">
      <c r="K1647" s="121"/>
    </row>
    <row r="1648" spans="11:11">
      <c r="K1648" s="121"/>
    </row>
    <row r="1649" spans="11:11">
      <c r="K1649" s="121"/>
    </row>
    <row r="1650" spans="11:11">
      <c r="K1650" s="121"/>
    </row>
    <row r="1651" spans="11:11">
      <c r="K1651" s="121"/>
    </row>
    <row r="1652" spans="11:11">
      <c r="K1652" s="121"/>
    </row>
    <row r="1653" spans="11:11">
      <c r="K1653" s="121"/>
    </row>
    <row r="1654" spans="11:11">
      <c r="K1654" s="121"/>
    </row>
    <row r="1655" spans="11:11">
      <c r="K1655" s="121"/>
    </row>
    <row r="1656" spans="11:11">
      <c r="K1656" s="121"/>
    </row>
    <row r="1657" spans="11:11">
      <c r="K1657" s="121"/>
    </row>
    <row r="1658" spans="11:11">
      <c r="K1658" s="121"/>
    </row>
    <row r="1659" spans="11:11">
      <c r="K1659" s="121"/>
    </row>
    <row r="1660" spans="11:11">
      <c r="K1660" s="121"/>
    </row>
    <row r="1661" spans="11:11">
      <c r="K1661" s="121"/>
    </row>
    <row r="1662" spans="11:11">
      <c r="K1662" s="121"/>
    </row>
    <row r="1663" spans="11:11">
      <c r="K1663" s="121"/>
    </row>
    <row r="1664" spans="11:11">
      <c r="K1664" s="121"/>
    </row>
    <row r="1665" spans="11:11">
      <c r="K1665" s="121"/>
    </row>
    <row r="1666" spans="11:11">
      <c r="K1666" s="121"/>
    </row>
    <row r="1667" spans="11:11">
      <c r="K1667" s="121"/>
    </row>
    <row r="1668" spans="11:11">
      <c r="K1668" s="121"/>
    </row>
    <row r="1669" spans="11:11">
      <c r="K1669" s="121"/>
    </row>
    <row r="1670" spans="11:11">
      <c r="K1670" s="121"/>
    </row>
    <row r="1671" spans="11:11">
      <c r="K1671" s="121"/>
    </row>
    <row r="1672" spans="11:11">
      <c r="K1672" s="121"/>
    </row>
    <row r="1673" spans="11:11">
      <c r="K1673" s="121"/>
    </row>
    <row r="1674" spans="11:11">
      <c r="K1674" s="121"/>
    </row>
    <row r="1675" spans="11:11">
      <c r="K1675" s="121"/>
    </row>
    <row r="1676" spans="11:11">
      <c r="K1676" s="121"/>
    </row>
    <row r="1677" spans="11:11">
      <c r="K1677" s="121"/>
    </row>
    <row r="1678" spans="11:11">
      <c r="K1678" s="121"/>
    </row>
    <row r="1679" spans="11:11">
      <c r="K1679" s="121"/>
    </row>
    <row r="1680" spans="11:11">
      <c r="K1680" s="121"/>
    </row>
    <row r="1681" spans="11:11">
      <c r="K1681" s="121"/>
    </row>
    <row r="1682" spans="11:11">
      <c r="K1682" s="121"/>
    </row>
    <row r="1683" spans="11:11">
      <c r="K1683" s="121"/>
    </row>
    <row r="1684" spans="11:11">
      <c r="K1684" s="121"/>
    </row>
    <row r="1685" spans="11:11">
      <c r="K1685" s="121"/>
    </row>
    <row r="1686" spans="11:11">
      <c r="K1686" s="121"/>
    </row>
    <row r="1687" spans="11:11">
      <c r="K1687" s="121"/>
    </row>
    <row r="1688" spans="11:11">
      <c r="K1688" s="121"/>
    </row>
    <row r="1689" spans="11:11">
      <c r="K1689" s="121"/>
    </row>
    <row r="1690" spans="11:11">
      <c r="K1690" s="121"/>
    </row>
    <row r="1691" spans="11:11">
      <c r="K1691" s="121"/>
    </row>
    <row r="1692" spans="11:11">
      <c r="K1692" s="121"/>
    </row>
    <row r="1693" spans="11:11">
      <c r="K1693" s="121"/>
    </row>
    <row r="1694" spans="11:11">
      <c r="K1694" s="121"/>
    </row>
    <row r="1695" spans="11:11">
      <c r="K1695" s="121"/>
    </row>
    <row r="1696" spans="11:11">
      <c r="K1696" s="121"/>
    </row>
    <row r="1697" spans="11:11">
      <c r="K1697" s="121"/>
    </row>
    <row r="1698" spans="11:11">
      <c r="K1698" s="121"/>
    </row>
    <row r="1699" spans="11:11">
      <c r="K1699" s="121"/>
    </row>
    <row r="1700" spans="11:11">
      <c r="K1700" s="121"/>
    </row>
    <row r="1701" spans="11:11">
      <c r="K1701" s="121"/>
    </row>
    <row r="1702" spans="11:11">
      <c r="K1702" s="121"/>
    </row>
    <row r="1703" spans="11:11">
      <c r="K1703" s="121"/>
    </row>
    <row r="1704" spans="11:11">
      <c r="K1704" s="121"/>
    </row>
    <row r="1705" spans="11:11">
      <c r="K1705" s="121"/>
    </row>
    <row r="1706" spans="11:11">
      <c r="K1706" s="121"/>
    </row>
    <row r="1707" spans="11:11">
      <c r="K1707" s="121"/>
    </row>
    <row r="1708" spans="11:11">
      <c r="K1708" s="121"/>
    </row>
    <row r="1709" spans="11:11">
      <c r="K1709" s="121"/>
    </row>
    <row r="1710" spans="11:11">
      <c r="K1710" s="121"/>
    </row>
    <row r="1711" spans="11:11">
      <c r="K1711" s="121"/>
    </row>
    <row r="1712" spans="11:11">
      <c r="K1712" s="121"/>
    </row>
    <row r="1713" spans="11:11">
      <c r="K1713" s="121"/>
    </row>
    <row r="1714" spans="11:11">
      <c r="K1714" s="121"/>
    </row>
    <row r="1715" spans="11:11">
      <c r="K1715" s="121"/>
    </row>
    <row r="1716" spans="11:11">
      <c r="K1716" s="121"/>
    </row>
    <row r="1717" spans="11:11">
      <c r="K1717" s="121"/>
    </row>
    <row r="1718" spans="11:11">
      <c r="K1718" s="121"/>
    </row>
    <row r="1719" spans="11:11">
      <c r="K1719" s="121"/>
    </row>
    <row r="1720" spans="11:11">
      <c r="K1720" s="121"/>
    </row>
    <row r="1721" spans="11:11">
      <c r="K1721" s="121"/>
    </row>
    <row r="1722" spans="11:11">
      <c r="K1722" s="121"/>
    </row>
    <row r="1723" spans="11:11">
      <c r="K1723" s="121"/>
    </row>
    <row r="1724" spans="11:11">
      <c r="K1724" s="121"/>
    </row>
    <row r="1725" spans="11:11">
      <c r="K1725" s="121"/>
    </row>
    <row r="1726" spans="11:11">
      <c r="K1726" s="121"/>
    </row>
    <row r="1727" spans="11:11">
      <c r="K1727" s="121"/>
    </row>
    <row r="1728" spans="11:11">
      <c r="K1728" s="121"/>
    </row>
    <row r="1729" spans="11:11">
      <c r="K1729" s="121"/>
    </row>
    <row r="1730" spans="11:11">
      <c r="K1730" s="121"/>
    </row>
    <row r="1731" spans="11:11">
      <c r="K1731" s="121"/>
    </row>
    <row r="1732" spans="11:11">
      <c r="K1732" s="121"/>
    </row>
    <row r="1733" spans="11:11">
      <c r="K1733" s="121"/>
    </row>
    <row r="1734" spans="11:11">
      <c r="K1734" s="121"/>
    </row>
    <row r="1735" spans="11:11">
      <c r="K1735" s="121"/>
    </row>
    <row r="1736" spans="11:11">
      <c r="K1736" s="121"/>
    </row>
    <row r="1737" spans="11:11">
      <c r="K1737" s="121"/>
    </row>
    <row r="1738" spans="11:11">
      <c r="K1738" s="121"/>
    </row>
    <row r="1739" spans="11:11">
      <c r="K1739" s="121"/>
    </row>
    <row r="1740" spans="11:11">
      <c r="K1740" s="121"/>
    </row>
    <row r="1741" spans="11:11">
      <c r="K1741" s="121"/>
    </row>
    <row r="1742" spans="11:11">
      <c r="K1742" s="121"/>
    </row>
    <row r="1743" spans="11:11">
      <c r="K1743" s="121"/>
    </row>
    <row r="1744" spans="11:11">
      <c r="K1744" s="121"/>
    </row>
    <row r="1745" spans="11:11">
      <c r="K1745" s="121"/>
    </row>
    <row r="1746" spans="11:11">
      <c r="K1746" s="121"/>
    </row>
    <row r="1747" spans="11:11">
      <c r="K1747" s="121"/>
    </row>
    <row r="1748" spans="11:11">
      <c r="K1748" s="121"/>
    </row>
    <row r="1749" spans="11:11">
      <c r="K1749" s="121"/>
    </row>
    <row r="1750" spans="11:11">
      <c r="K1750" s="121"/>
    </row>
    <row r="1751" spans="11:11">
      <c r="K1751" s="121"/>
    </row>
    <row r="1752" spans="11:11">
      <c r="K1752" s="121"/>
    </row>
    <row r="1753" spans="11:11">
      <c r="K1753" s="1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  <vt:lpstr>Call Tracker (Currency)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akhil rathi</dc:creator>
  <cp:lastModifiedBy>nsharma</cp:lastModifiedBy>
  <dcterms:created xsi:type="dcterms:W3CDTF">2015-06-08T02:34:04Z</dcterms:created>
  <dcterms:modified xsi:type="dcterms:W3CDTF">2018-01-29T02:49:58Z</dcterms:modified>
</cp:coreProperties>
</file>