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)" sheetId="6" r:id="rId6"/>
    <sheet name="Call Tracker (F&amp;O)" sheetId="7" r:id="rId7"/>
  </sheets>
  <externalReferences>
    <externalReference r:id="rId8"/>
  </externalReferences>
  <definedNames>
    <definedName name="_xlnm._FilterDatabase" localSheetId="5" hidden="1">'Call Tracker (Equity)'!$A$69:$B$280</definedName>
  </definedNames>
  <calcPr calcId="162913"/>
</workbook>
</file>

<file path=xl/calcChain.xml><?xml version="1.0" encoding="utf-8"?>
<calcChain xmlns="http://schemas.openxmlformats.org/spreadsheetml/2006/main">
  <c r="K33" i="7" l="1"/>
  <c r="M33" i="7" s="1"/>
  <c r="K32" i="7"/>
  <c r="M32" i="7" s="1"/>
  <c r="K31" i="7"/>
  <c r="M31" i="7" s="1"/>
  <c r="K30" i="7"/>
  <c r="M30" i="7" s="1"/>
  <c r="K29" i="7"/>
  <c r="M29" i="7" s="1"/>
  <c r="K28" i="7"/>
  <c r="M28" i="7" s="1"/>
  <c r="K27" i="7"/>
  <c r="M27" i="7" s="1"/>
  <c r="K26" i="7"/>
  <c r="M26" i="7" s="1"/>
  <c r="K25" i="7"/>
  <c r="M25" i="7" s="1"/>
  <c r="K24" i="7"/>
  <c r="M24" i="7" s="1"/>
  <c r="K23" i="7"/>
  <c r="M23" i="7" s="1"/>
  <c r="K22" i="7"/>
  <c r="M22" i="7" s="1"/>
  <c r="K14" i="7"/>
  <c r="M14" i="7" s="1"/>
  <c r="K13" i="7"/>
  <c r="M13" i="7" s="1"/>
  <c r="K12" i="7"/>
  <c r="M12" i="7" s="1"/>
  <c r="K11" i="7"/>
  <c r="M11" i="7" s="1"/>
  <c r="K10" i="7"/>
  <c r="M10" i="7" s="1"/>
  <c r="P35" i="6" l="1"/>
  <c r="L26" i="6"/>
  <c r="K26" i="6"/>
  <c r="M26" i="6" s="1"/>
  <c r="L25" i="6" l="1"/>
  <c r="K25" i="6"/>
  <c r="P34" i="6"/>
  <c r="P33" i="6"/>
  <c r="M25" i="6" l="1"/>
  <c r="P32" i="6"/>
  <c r="P31" i="6"/>
  <c r="L12" i="6"/>
  <c r="K12" i="6"/>
  <c r="M12" i="6" s="1"/>
  <c r="P30" i="6"/>
  <c r="L51" i="6" l="1"/>
  <c r="K51" i="6"/>
  <c r="M51" i="6" s="1"/>
  <c r="L24" i="6"/>
  <c r="K24" i="6"/>
  <c r="M24" i="6" s="1"/>
  <c r="P29" i="6"/>
  <c r="P28" i="6"/>
  <c r="L23" i="6"/>
  <c r="K23" i="6"/>
  <c r="M23" i="6" l="1"/>
  <c r="L49" i="6"/>
  <c r="K49" i="6"/>
  <c r="M49" i="6" s="1"/>
  <c r="L11" i="6"/>
  <c r="K11" i="6"/>
  <c r="M11" i="6" s="1"/>
  <c r="L15" i="6"/>
  <c r="K15" i="6"/>
  <c r="M15" i="6" s="1"/>
  <c r="P27" i="6"/>
  <c r="L20" i="6"/>
  <c r="K20" i="6"/>
  <c r="M20" i="6" l="1"/>
  <c r="L14" i="6"/>
  <c r="K14" i="6"/>
  <c r="L17" i="6"/>
  <c r="K17" i="6"/>
  <c r="M17" i="6" s="1"/>
  <c r="L18" i="6"/>
  <c r="K18" i="6"/>
  <c r="M14" i="6" l="1"/>
  <c r="M18" i="6"/>
  <c r="L19" i="6" l="1"/>
  <c r="K19" i="6"/>
  <c r="M19" i="6" l="1"/>
  <c r="L16" i="6"/>
  <c r="K16" i="6"/>
  <c r="K286" i="6"/>
  <c r="L286" i="6" s="1"/>
  <c r="M16" i="6" l="1"/>
  <c r="P22" i="6" l="1"/>
  <c r="L48" i="6"/>
  <c r="K48" i="6"/>
  <c r="M48" i="6" s="1"/>
  <c r="P21" i="6" l="1"/>
  <c r="K274" i="6" l="1"/>
  <c r="L274" i="6" s="1"/>
  <c r="P13" i="6" l="1"/>
  <c r="K264" i="6" l="1"/>
  <c r="L264" i="6" s="1"/>
  <c r="K282" i="6"/>
  <c r="L282" i="6" s="1"/>
  <c r="K273" i="6" l="1"/>
  <c r="L273" i="6" s="1"/>
  <c r="P10" i="6" l="1"/>
  <c r="P62" i="6" l="1"/>
  <c r="K285" i="6" l="1"/>
  <c r="L285" i="6" s="1"/>
  <c r="K283" i="6" l="1"/>
  <c r="L283" i="6" s="1"/>
  <c r="K269" i="6" l="1"/>
  <c r="L269" i="6" s="1"/>
  <c r="K284" i="6" l="1"/>
  <c r="L284" i="6" s="1"/>
  <c r="K281" i="6" l="1"/>
  <c r="L281" i="6" s="1"/>
  <c r="K258" i="6" l="1"/>
  <c r="L258" i="6" s="1"/>
  <c r="K279" i="6" l="1"/>
  <c r="L279" i="6" s="1"/>
  <c r="K280" i="6" l="1"/>
  <c r="L280" i="6" s="1"/>
  <c r="K246" i="6" l="1"/>
  <c r="L246" i="6" s="1"/>
  <c r="K265" i="6" l="1"/>
  <c r="L265" i="6" s="1"/>
  <c r="K271" i="6" l="1"/>
  <c r="L271" i="6" s="1"/>
  <c r="K277" i="6" l="1"/>
  <c r="L277" i="6" s="1"/>
  <c r="K256" i="6" l="1"/>
  <c r="L256" i="6" s="1"/>
  <c r="K266" i="6" l="1"/>
  <c r="L266" i="6" s="1"/>
  <c r="K272" i="6" l="1"/>
  <c r="L272" i="6" s="1"/>
  <c r="K240" i="6" l="1"/>
  <c r="L240" i="6" s="1"/>
  <c r="K241" i="6" l="1"/>
  <c r="L241" i="6" s="1"/>
  <c r="K267" i="6" l="1"/>
  <c r="L267" i="6" s="1"/>
  <c r="K259" i="6" l="1"/>
  <c r="L259" i="6" s="1"/>
  <c r="K263" i="6" l="1"/>
  <c r="L263" i="6" s="1"/>
  <c r="K268" i="6" l="1"/>
  <c r="L268" i="6" s="1"/>
  <c r="K260" i="6" l="1"/>
  <c r="L260" i="6" s="1"/>
  <c r="K254" i="6"/>
  <c r="L254" i="6" s="1"/>
  <c r="K262" i="6" l="1"/>
  <c r="L262" i="6" s="1"/>
  <c r="K250" i="6" l="1"/>
  <c r="L250" i="6" s="1"/>
  <c r="K251" i="6" l="1"/>
  <c r="L251" i="6" s="1"/>
  <c r="K244" i="6"/>
  <c r="L244" i="6" s="1"/>
  <c r="K261" i="6" l="1"/>
  <c r="L261" i="6" s="1"/>
  <c r="K255" i="6"/>
  <c r="L255" i="6" s="1"/>
  <c r="K257" i="6" l="1"/>
  <c r="L257" i="6" s="1"/>
  <c r="L6" i="2" l="1"/>
  <c r="K6" i="3"/>
  <c r="D7" i="5" l="1"/>
  <c r="M7" i="6"/>
  <c r="K252" i="6" l="1"/>
  <c r="L252" i="6" s="1"/>
  <c r="K249" i="6" l="1"/>
  <c r="L249" i="6" s="1"/>
  <c r="K253" i="6" l="1"/>
  <c r="L253" i="6" s="1"/>
  <c r="K248" i="6"/>
  <c r="L248" i="6" s="1"/>
  <c r="K247" i="6"/>
  <c r="L247" i="6" s="1"/>
  <c r="K245" i="6"/>
  <c r="L245" i="6" s="1"/>
  <c r="H243" i="6"/>
  <c r="K243" i="6" s="1"/>
  <c r="L243" i="6" s="1"/>
  <c r="K242" i="6"/>
  <c r="L242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F211" i="6"/>
  <c r="K211" i="6" s="1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F205" i="6"/>
  <c r="K205" i="6" s="1"/>
  <c r="L205" i="6" s="1"/>
  <c r="F204" i="6"/>
  <c r="K204" i="6" s="1"/>
  <c r="L204" i="6" s="1"/>
  <c r="K203" i="6"/>
  <c r="L203" i="6" s="1"/>
  <c r="F202" i="6"/>
  <c r="K202" i="6" s="1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6" i="6"/>
  <c r="L186" i="6" s="1"/>
  <c r="K184" i="6"/>
  <c r="L184" i="6" s="1"/>
  <c r="K183" i="6"/>
  <c r="L183" i="6" s="1"/>
  <c r="F182" i="6"/>
  <c r="K182" i="6" s="1"/>
  <c r="L182" i="6" s="1"/>
  <c r="K181" i="6"/>
  <c r="L181" i="6" s="1"/>
  <c r="K178" i="6"/>
  <c r="L178" i="6" s="1"/>
  <c r="K177" i="6"/>
  <c r="L177" i="6" s="1"/>
  <c r="K176" i="6"/>
  <c r="L176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6" i="6"/>
  <c r="L156" i="6" s="1"/>
  <c r="K154" i="6"/>
  <c r="L154" i="6" s="1"/>
  <c r="K152" i="6"/>
  <c r="L152" i="6" s="1"/>
  <c r="K150" i="6"/>
  <c r="L150" i="6" s="1"/>
  <c r="K149" i="6"/>
  <c r="L149" i="6" s="1"/>
  <c r="K148" i="6"/>
  <c r="L148" i="6" s="1"/>
  <c r="K146" i="6"/>
  <c r="L146" i="6" s="1"/>
  <c r="K145" i="6"/>
  <c r="L145" i="6" s="1"/>
  <c r="K144" i="6"/>
  <c r="L144" i="6" s="1"/>
  <c r="K143" i="6"/>
  <c r="K142" i="6"/>
  <c r="L142" i="6" s="1"/>
  <c r="K141" i="6"/>
  <c r="L141" i="6" s="1"/>
  <c r="K139" i="6"/>
  <c r="L139" i="6" s="1"/>
  <c r="K138" i="6"/>
  <c r="L138" i="6" s="1"/>
  <c r="K137" i="6"/>
  <c r="L137" i="6" s="1"/>
  <c r="K136" i="6"/>
  <c r="L136" i="6" s="1"/>
  <c r="K135" i="6"/>
  <c r="L135" i="6" s="1"/>
  <c r="F134" i="6"/>
  <c r="K134" i="6" s="1"/>
  <c r="L134" i="6" s="1"/>
  <c r="H133" i="6"/>
  <c r="K133" i="6" s="1"/>
  <c r="L133" i="6" s="1"/>
  <c r="K130" i="6"/>
  <c r="L130" i="6" s="1"/>
  <c r="K129" i="6"/>
  <c r="L129" i="6" s="1"/>
  <c r="K128" i="6"/>
  <c r="L128" i="6" s="1"/>
  <c r="K127" i="6"/>
  <c r="L127" i="6" s="1"/>
  <c r="K126" i="6"/>
  <c r="L126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H99" i="6"/>
  <c r="K99" i="6" s="1"/>
  <c r="L99" i="6" s="1"/>
  <c r="F98" i="6"/>
  <c r="K98" i="6" s="1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6" i="4"/>
</calcChain>
</file>

<file path=xl/sharedStrings.xml><?xml version="1.0" encoding="utf-8"?>
<sst xmlns="http://schemas.openxmlformats.org/spreadsheetml/2006/main" count="3839" uniqueCount="1264">
  <si>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</si>
  <si>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</si>
  <si>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</si>
  <si>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</si>
  <si>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</si>
  <si>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</si>
  <si>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</si>
  <si>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</si>
  <si>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</si>
  <si>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</si>
  <si>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</si>
  <si>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</si>
  <si>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</si>
  <si>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</si>
  <si>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</si>
  <si>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</si>
  <si>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</si>
  <si>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</si>
  <si>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</si>
  <si>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</si>
  <si>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</si>
  <si>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</si>
  <si>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</si>
  <si>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</si>
  <si>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</si>
  <si>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</si>
  <si>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</si>
  <si>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</si>
  <si>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</si>
  <si>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</si>
  <si>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</si>
  <si>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</si>
  <si>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</si>
  <si>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</si>
  <si>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</si>
  <si>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</si>
  <si>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</si>
  <si>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</si>
  <si>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</si>
  <si>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</si>
  <si>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</si>
  <si>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</si>
  <si>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</si>
  <si>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</si>
  <si>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</si>
  <si>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</si>
  <si>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</si>
  <si>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</si>
  <si>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</si>
  <si>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</si>
  <si>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</si>
  <si>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</si>
  <si>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</si>
  <si>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</si>
  <si>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</si>
  <si>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</si>
  <si>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</si>
  <si>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</si>
  <si>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</si>
  <si>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</si>
  <si>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</si>
  <si>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</si>
  <si>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</si>
  <si>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</si>
  <si>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</si>
  <si>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</si>
  <si>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</si>
  <si>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</si>
  <si>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</si>
  <si>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</si>
  <si>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</si>
  <si>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</si>
  <si>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</si>
  <si>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</si>
  <si>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</si>
  <si>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</si>
  <si>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</si>
  <si>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</si>
  <si>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</si>
  <si>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</si>
  <si>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</si>
  <si>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</si>
  <si>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</si>
  <si>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</si>
  <si>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</si>
  <si>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</si>
  <si>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</si>
  <si>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</si>
  <si>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</si>
  <si>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</si>
  <si>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</si>
  <si>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</si>
  <si>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</si>
  <si>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</si>
  <si>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</si>
  <si>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</si>
  <si>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</si>
  <si>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</si>
  <si>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</si>
  <si>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</si>
  <si>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</si>
  <si>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</si>
  <si>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</si>
  <si>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</si>
  <si>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</si>
  <si>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</si>
  <si>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</si>
  <si>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</si>
  <si>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</si>
  <si>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</si>
  <si>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</si>
  <si>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</si>
  <si>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</si>
  <si>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</si>
  <si>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</si>
  <si>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</si>
  <si>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</si>
  <si>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</si>
  <si>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</si>
  <si>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</si>
  <si>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</si>
  <si>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</si>
  <si>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</si>
  <si>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</si>
  <si>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</si>
  <si>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</si>
  <si>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</si>
  <si>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</si>
  <si>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</si>
  <si>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</si>
  <si>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</si>
  <si>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</si>
  <si>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</si>
  <si>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</si>
  <si>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</si>
  <si>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</si>
  <si>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</si>
  <si>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</si>
  <si>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</si>
  <si>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</si>
  <si>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</si>
  <si>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</si>
  <si>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</si>
  <si>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</si>
  <si>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</si>
  <si>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</si>
  <si>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</si>
  <si>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</si>
  <si>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</si>
  <si>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</si>
  <si>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</si>
  <si>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</si>
  <si>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</si>
  <si>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</si>
  <si>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</si>
  <si>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</si>
  <si>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</si>
  <si>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</si>
  <si>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</si>
  <si>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</si>
  <si>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</si>
  <si>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</si>
  <si>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</si>
  <si>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</si>
  <si>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</si>
  <si>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</si>
  <si>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</si>
  <si>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</si>
  <si>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</si>
  <si>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</si>
  <si>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</si>
  <si>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</si>
  <si>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</si>
  <si>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</si>
  <si>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</si>
  <si>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</si>
  <si>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</si>
  <si>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</si>
  <si>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</si>
  <si>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</si>
  <si>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</si>
  <si>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</si>
  <si>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</si>
  <si>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</si>
  <si>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</si>
  <si>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</si>
  <si>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</si>
  <si>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</si>
  <si>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</si>
  <si>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</si>
  <si>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</si>
  <si>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</si>
  <si>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</si>
  <si>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</si>
  <si>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</si>
  <si>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</si>
  <si>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</si>
  <si>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</si>
  <si>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</si>
  <si>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</si>
  <si>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</si>
  <si>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</si>
  <si>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</si>
  <si>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</si>
  <si>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</si>
  <si>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</si>
  <si>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</si>
  <si>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</si>
  <si>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</si>
  <si>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</si>
  <si>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</si>
  <si>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</si>
  <si>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</si>
  <si>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</si>
  <si>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</si>
  <si>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</si>
  <si>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</si>
  <si>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</si>
  <si>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</si>
  <si>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</si>
  <si>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</si>
  <si>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</si>
  <si>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</si>
  <si>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</si>
  <si>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</si>
  <si>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</si>
  <si>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</si>
  <si>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</si>
  <si>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</si>
  <si>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</si>
  <si>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</si>
  <si>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</si>
  <si>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</si>
  <si>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</si>
  <si>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</si>
  <si>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</si>
  <si>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</si>
  <si>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</si>
  <si>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</si>
  <si>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</si>
  <si>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</si>
  <si>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</si>
  <si>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</si>
  <si>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</si>
  <si>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</si>
  <si>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</si>
  <si>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</si>
  <si>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</si>
  <si>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</si>
  <si>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</si>
  <si>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</si>
  <si>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</si>
  <si>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</si>
  <si>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</si>
  <si>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</si>
  <si>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</si>
  <si>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</si>
  <si>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</si>
  <si>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</si>
  <si>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</si>
  <si>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</si>
  <si>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</si>
  <si>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</si>
  <si>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</si>
  <si>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</si>
  <si>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</si>
  <si>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</si>
  <si>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</si>
  <si>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</si>
  <si>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</si>
  <si>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</si>
  <si>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</si>
  <si>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</si>
  <si>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</si>
  <si>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</si>
  <si>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</si>
  <si>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</si>
  <si>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</si>
  <si>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</si>
  <si>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</si>
  <si>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</si>
  <si>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</si>
  <si>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</si>
  <si>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</si>
  <si>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</si>
  <si>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</si>
  <si>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</si>
  <si>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</si>
  <si>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</si>
  <si>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</si>
  <si>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</si>
  <si>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</si>
  <si>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</si>
  <si>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</si>
  <si>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</si>
  <si>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</si>
  <si>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</si>
  <si>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</si>
  <si>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</si>
  <si>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</si>
  <si>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</si>
  <si>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</si>
  <si>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</si>
  <si>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</si>
  <si>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</si>
  <si>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</si>
  <si>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</si>
  <si>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</si>
  <si>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</si>
  <si>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</si>
  <si>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</si>
  <si>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</si>
  <si>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</si>
  <si>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</si>
  <si>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</si>
  <si>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</si>
  <si>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</si>
  <si>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</si>
  <si>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</si>
  <si>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</si>
  <si>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</si>
  <si>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</si>
  <si>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</si>
  <si>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</si>
  <si>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</si>
  <si>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</si>
  <si>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</si>
  <si>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</si>
  <si>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</si>
  <si>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</si>
  <si>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</si>
  <si>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</si>
  <si>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</si>
  <si>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</si>
  <si>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</si>
  <si>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</si>
  <si>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</si>
  <si>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</si>
  <si>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</si>
  <si>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</si>
  <si>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</si>
  <si>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</si>
  <si>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</si>
  <si>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</si>
  <si>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</si>
  <si>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</si>
  <si>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</si>
  <si>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</si>
  <si>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</si>
  <si>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</si>
  <si>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</si>
  <si>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</si>
  <si>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</si>
  <si>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</si>
  <si>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</si>
  <si>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</si>
  <si>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</si>
  <si>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</si>
  <si>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</si>
  <si>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</si>
  <si>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</si>
  <si>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</si>
  <si>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</si>
  <si>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</si>
  <si>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</si>
  <si>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</si>
  <si>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</si>
  <si>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</si>
  <si>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</si>
  <si>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</si>
  <si>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</si>
  <si>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</si>
  <si>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</si>
  <si>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</si>
  <si>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</si>
  <si>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</si>
  <si>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</si>
  <si>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</si>
  <si>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</si>
  <si>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</si>
  <si>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</si>
  <si>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</si>
  <si>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</si>
  <si>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</si>
  <si>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</si>
  <si>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</si>
  <si>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</si>
  <si>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</si>
  <si>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</si>
  <si>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</si>
  <si>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</si>
  <si>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</si>
  <si>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</si>
  <si>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</si>
  <si>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</si>
  <si>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</si>
  <si>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</si>
  <si>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</si>
  <si>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</si>
  <si>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</si>
  <si>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</si>
  <si>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</si>
  <si>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</si>
  <si>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</si>
  <si>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</si>
  <si>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</si>
  <si>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</si>
  <si>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</si>
  <si>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</si>
  <si>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</si>
  <si>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</si>
  <si>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</si>
  <si>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</si>
  <si>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</si>
  <si>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</si>
  <si>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</si>
  <si>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</si>
  <si>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</si>
  <si>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</si>
  <si>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</si>
  <si>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</si>
  <si>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</si>
  <si>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</si>
  <si>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</si>
  <si>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</si>
  <si>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</si>
  <si>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</si>
  <si>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</si>
  <si>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</si>
  <si>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</si>
  <si>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</si>
  <si>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</si>
  <si>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</si>
  <si>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</si>
  <si>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</si>
  <si>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</si>
  <si>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</si>
  <si>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</si>
  <si>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</si>
  <si>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</si>
  <si>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</si>
  <si>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</si>
  <si>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</si>
  <si>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</si>
  <si>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</si>
  <si>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</si>
  <si>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</si>
  <si>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</si>
  <si>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</si>
  <si>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</si>
  <si>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</si>
  <si>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</si>
  <si>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</si>
  <si>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</si>
  <si>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</si>
  <si>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</si>
  <si>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</si>
  <si>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</si>
  <si>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</si>
  <si>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</si>
  <si>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</si>
  <si>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</si>
  <si>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</si>
  <si>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</si>
  <si>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</si>
  <si>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</si>
  <si>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</si>
  <si>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</si>
  <si>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</si>
  <si>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</si>
  <si>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</si>
  <si>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</si>
  <si>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</si>
  <si>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</si>
  <si>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</si>
  <si>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</si>
  <si>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</si>
  <si>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</si>
  <si>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</si>
  <si>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</si>
  <si>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</si>
  <si>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</si>
  <si>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</si>
  <si>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</si>
  <si>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</si>
  <si>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</si>
  <si>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</si>
  <si>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</si>
  <si>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</si>
  <si>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</si>
  <si>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</si>
  <si>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</si>
  <si>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</si>
  <si>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</si>
  <si>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</si>
  <si>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</si>
  <si>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</si>
  <si>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</si>
  <si>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</si>
  <si>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</si>
  <si>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</si>
  <si>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</si>
  <si>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</si>
  <si>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</si>
  <si>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</si>
  <si>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</si>
  <si>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</si>
  <si>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</si>
  <si>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</si>
  <si>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</si>
  <si>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</si>
  <si>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</si>
  <si>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</si>
  <si>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</si>
  <si>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</si>
  <si>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</si>
  <si>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</si>
  <si>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</si>
  <si>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</si>
  <si>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</si>
  <si>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</si>
  <si>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</si>
  <si>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</si>
  <si>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</si>
  <si>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</si>
  <si>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</si>
  <si>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</si>
  <si>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</si>
  <si>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</si>
  <si>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</si>
  <si>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</si>
  <si>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</si>
  <si>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</si>
  <si>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</si>
  <si>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</si>
  <si>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</si>
  <si>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</si>
  <si>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</si>
  <si>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</si>
  <si>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</si>
  <si>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</si>
  <si>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</si>
  <si>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</si>
  <si>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</si>
  <si>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</si>
  <si>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</si>
  <si>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</si>
  <si>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</si>
  <si>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</si>
  <si>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</si>
  <si>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</si>
  <si>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</si>
  <si>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</si>
  <si>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</si>
  <si>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</si>
  <si>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</si>
  <si>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</si>
  <si>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</si>
  <si>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</si>
  <si>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</si>
  <si>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</si>
  <si>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</si>
  <si>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</si>
  <si>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</si>
  <si>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</si>
  <si>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95-100</t>
  </si>
  <si>
    <t>.................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</si>
  <si>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</si>
  <si>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</si>
  <si>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</si>
  <si>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</si>
  <si>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</si>
  <si>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</si>
  <si>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</si>
  <si>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</si>
  <si>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</si>
  <si>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</si>
  <si>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</si>
  <si>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</si>
  <si>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</si>
  <si>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</si>
  <si>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</si>
  <si>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</si>
  <si>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</si>
  <si>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</si>
  <si>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</si>
  <si>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</si>
  <si>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</si>
  <si>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</si>
  <si>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</si>
  <si>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</si>
  <si>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</si>
  <si>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</si>
  <si>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</si>
  <si>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</si>
  <si>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</si>
  <si>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</si>
  <si>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</si>
  <si>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</si>
  <si>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</si>
  <si>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</si>
  <si>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</si>
  <si>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</si>
  <si>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</si>
  <si>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</si>
  <si>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</si>
  <si>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</si>
  <si>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</si>
  <si>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</si>
  <si>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</si>
  <si>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</si>
  <si>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</si>
  <si>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</si>
  <si>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</si>
  <si>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</si>
  <si>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</si>
  <si>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</si>
  <si>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</si>
  <si>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</si>
  <si>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</si>
  <si>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</si>
  <si>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</si>
  <si>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</si>
  <si>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</si>
  <si>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</si>
  <si>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</si>
  <si>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</si>
  <si>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</si>
  <si>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</si>
  <si>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</si>
  <si>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</si>
  <si>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</si>
  <si>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</si>
  <si>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</si>
  <si>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</si>
  <si>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</si>
  <si>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</si>
  <si>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</si>
  <si>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</si>
  <si>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</si>
  <si>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</si>
  <si>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</si>
  <si>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</si>
  <si>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</si>
  <si>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</si>
  <si>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</si>
  <si>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</si>
  <si>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</si>
  <si>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</si>
  <si>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</si>
  <si>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</si>
  <si>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</si>
  <si>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</si>
  <si>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</si>
  <si>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</si>
  <si>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</si>
  <si>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</si>
  <si>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</si>
  <si>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</si>
  <si>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</si>
  <si>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</si>
  <si>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</si>
  <si>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</si>
  <si>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</si>
  <si>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</si>
  <si>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</si>
  <si>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</si>
  <si>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</si>
  <si>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</si>
  <si>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</si>
  <si>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</si>
  <si>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</si>
  <si>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</si>
  <si>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</si>
  <si>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</si>
  <si>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</si>
  <si>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</si>
  <si>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</si>
  <si>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</si>
  <si>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</si>
  <si>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</si>
  <si>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</si>
  <si>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</si>
  <si>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</si>
  <si>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</si>
  <si>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</si>
  <si>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</si>
  <si>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</si>
  <si>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</si>
  <si>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</si>
  <si>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</si>
  <si>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</si>
  <si>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</si>
  <si>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</si>
  <si>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</si>
  <si>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</si>
  <si>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</si>
  <si>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</si>
  <si>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</si>
  <si>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</si>
  <si>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</si>
  <si>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</si>
  <si>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</si>
  <si>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</si>
  <si>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</si>
  <si>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</si>
  <si>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</si>
  <si>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</si>
  <si>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</si>
  <si>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</si>
  <si>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</si>
  <si>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</si>
  <si>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</si>
  <si>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</si>
  <si>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</si>
  <si>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</si>
  <si>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</si>
  <si>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</si>
  <si>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</si>
  <si>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</si>
  <si>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</si>
  <si>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</si>
  <si>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</si>
  <si>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</si>
  <si>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</si>
  <si>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</si>
  <si>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</si>
  <si>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</si>
  <si>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</si>
  <si>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</si>
  <si>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</si>
  <si>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</si>
  <si>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</si>
  <si>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</si>
  <si>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</si>
  <si>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</si>
  <si>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</si>
  <si>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</si>
  <si>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</si>
  <si>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</si>
  <si>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</si>
  <si>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</si>
  <si>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</si>
  <si>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</si>
  <si>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</si>
  <si>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</si>
  <si>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</si>
  <si>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</si>
  <si>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</si>
  <si>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</si>
  <si>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</si>
  <si>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</si>
  <si>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</si>
  <si>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</si>
  <si>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</si>
  <si>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</si>
  <si>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</si>
  <si>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</si>
  <si>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</si>
  <si>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</si>
  <si>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</si>
  <si>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</si>
  <si>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</si>
  <si>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</si>
  <si>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</si>
  <si>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</si>
  <si>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</si>
  <si>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</si>
  <si>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</si>
  <si>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</si>
  <si>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</si>
  <si>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</si>
  <si>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</si>
  <si>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</si>
  <si>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</si>
  <si>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</si>
  <si>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</si>
  <si>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</si>
  <si>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</si>
  <si>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</si>
  <si>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</si>
  <si>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</si>
  <si>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</si>
  <si>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</si>
  <si>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</si>
  <si>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</si>
  <si>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</si>
  <si>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</si>
  <si>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</si>
  <si>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</si>
  <si>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</si>
  <si>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</si>
  <si>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</si>
  <si>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</si>
  <si>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</si>
  <si>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</si>
  <si>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</si>
  <si>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</si>
  <si>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</si>
  <si>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</si>
  <si>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</si>
  <si>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</si>
  <si>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</si>
  <si>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</si>
  <si>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</si>
  <si>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CAPLIPOINT</t>
  </si>
  <si>
    <t>Second Buying Date</t>
  </si>
  <si>
    <t>ARE&amp;M</t>
  </si>
  <si>
    <t>ADORWELD</t>
  </si>
  <si>
    <t>AHLUCONT</t>
  </si>
  <si>
    <t>1500-1520</t>
  </si>
  <si>
    <t>POWERMECH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</si>
  <si>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</si>
  <si>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</si>
  <si>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</si>
  <si>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</si>
  <si>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</si>
  <si>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</si>
  <si>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</si>
  <si>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</si>
  <si>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</si>
  <si>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</si>
  <si>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</si>
  <si>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</si>
  <si>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</si>
  <si>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</si>
  <si>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</si>
  <si>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</si>
  <si>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</si>
  <si>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</si>
  <si>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</si>
  <si>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</si>
  <si>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</si>
  <si>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LTF</t>
  </si>
  <si>
    <t>NSE</t>
  </si>
  <si>
    <t>H</t>
  </si>
  <si>
    <t>K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</si>
  <si>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</si>
  <si>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</si>
  <si>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</si>
  <si>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</si>
  <si>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</si>
  <si>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</si>
  <si>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</si>
  <si>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</si>
  <si>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</si>
  <si>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</si>
  <si>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</si>
  <si>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</si>
  <si>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</si>
  <si>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</si>
  <si>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</si>
  <si>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</si>
  <si>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</si>
  <si>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</si>
  <si>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</si>
  <si>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</si>
  <si>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</si>
  <si>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</si>
  <si>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</si>
  <si>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</si>
  <si>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</si>
  <si>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</si>
  <si>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</si>
  <si>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</si>
  <si>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</si>
  <si>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</si>
  <si>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</si>
  <si>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</si>
  <si>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</si>
  <si>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</si>
  <si>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</si>
  <si>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MULTIPLIER SHARE &amp; STOCK ADVISORS PRIVATE LIMITED</t>
  </si>
  <si>
    <t>HRTI PRIVATE LIMITED</t>
  </si>
  <si>
    <t>UNITDSPR</t>
  </si>
  <si>
    <t>AEGISLOG</t>
  </si>
  <si>
    <t>TIMETECHNO</t>
  </si>
  <si>
    <t>StockSplit ^</t>
  </si>
  <si>
    <t>PGEL ^</t>
  </si>
  <si>
    <t>GRAVITON RESEARCH CAPITAL LLP</t>
  </si>
  <si>
    <t>2390-2470</t>
  </si>
  <si>
    <t>2650-2800</t>
  </si>
  <si>
    <t>3825-4025</t>
  </si>
  <si>
    <t>4500-5000</t>
  </si>
  <si>
    <t>ALICON</t>
  </si>
  <si>
    <t>1235-1265</t>
  </si>
  <si>
    <t>SAMMAANCAP</t>
  </si>
  <si>
    <t>320-340</t>
  </si>
  <si>
    <t>QE SECURITIES LLP</t>
  </si>
  <si>
    <t>3000-3290</t>
  </si>
  <si>
    <t>AAKRAYA RESEARCH LLP</t>
  </si>
  <si>
    <t>UDS</t>
  </si>
  <si>
    <t>MANSI SHARE AND STOCK ADVISORS PVT LTD</t>
  </si>
  <si>
    <t>1143-1173</t>
  </si>
  <si>
    <t>1230-1300</t>
  </si>
  <si>
    <t>7370-7700</t>
  </si>
  <si>
    <t>NK SECURITIES RESEARCH PRIVATE LIMITED</t>
  </si>
  <si>
    <t>PROTEAN</t>
  </si>
  <si>
    <t>BANKNIFTY 51600 CE 28 AUG</t>
  </si>
  <si>
    <t>Positional  Call (Timeframe- 1-3 Months)</t>
  </si>
  <si>
    <t>Techno -Funda (Timeframe- 3-6 Months)</t>
  </si>
  <si>
    <t>Investment Idea (Timeframe- 2-3 Years)</t>
  </si>
  <si>
    <t>ANUP</t>
  </si>
  <si>
    <t>2000-2040</t>
  </si>
  <si>
    <t>555-565</t>
  </si>
  <si>
    <t>530-565</t>
  </si>
  <si>
    <t>350-370</t>
  </si>
  <si>
    <t>165-185</t>
  </si>
  <si>
    <t>1150-1220</t>
  </si>
  <si>
    <t>845-905</t>
  </si>
  <si>
    <t>370-400</t>
  </si>
  <si>
    <t>2990-3040</t>
  </si>
  <si>
    <t>3200-3350</t>
  </si>
  <si>
    <t>GACM Technologies Limited</t>
  </si>
  <si>
    <t>ZAGGLE</t>
  </si>
  <si>
    <t>390-420</t>
  </si>
  <si>
    <t>Profit of Rs.18/-</t>
  </si>
  <si>
    <t>576-594</t>
  </si>
  <si>
    <t>640-680</t>
  </si>
  <si>
    <t>Retail Research Technical Calls &amp; Fundamental Performance Report for the month of September-2024</t>
  </si>
  <si>
    <t>Loss of Rs.52.5/-</t>
  </si>
  <si>
    <t>NIFTY 25300 PE 5 SEP</t>
  </si>
  <si>
    <t>TATACONSUM 1250 CE 26 SEP</t>
  </si>
  <si>
    <t>BALKRISIND 3000 CE 26 SEP</t>
  </si>
  <si>
    <t>SRUSTEELS</t>
  </si>
  <si>
    <t>RAMASTEEL</t>
  </si>
  <si>
    <t>Rama Steel Tubes Limited</t>
  </si>
  <si>
    <t>SKSE SECURITIES LTD</t>
  </si>
  <si>
    <t>MAHAMMADFARUK HAJIBHAI MIR</t>
  </si>
  <si>
    <t>365-390</t>
  </si>
  <si>
    <t>Profit of Rs.110/-</t>
  </si>
  <si>
    <t>Loss of Rs.8.5/-</t>
  </si>
  <si>
    <t>BANDHANBNK 205 CE 26 SEP</t>
  </si>
  <si>
    <t>GOPAIST</t>
  </si>
  <si>
    <t>450-480</t>
  </si>
  <si>
    <t>Loss of Rs.16/-</t>
  </si>
  <si>
    <t>NMDC SEP FUT</t>
  </si>
  <si>
    <t>Profit of Rs.1.8/-</t>
  </si>
  <si>
    <t>BANKNIFTY 51500 CE 11 SEP</t>
  </si>
  <si>
    <t>KAMOPAINTS</t>
  </si>
  <si>
    <t>Kamdhenu Ventures Limited</t>
  </si>
  <si>
    <t>1650-1750</t>
  </si>
  <si>
    <t>Profit of Rs.57/-</t>
  </si>
  <si>
    <t>Loss of Rs.290/-</t>
  </si>
  <si>
    <t>Loss of Rs.3.1/-</t>
  </si>
  <si>
    <t>Profit of Rs.15.5/-</t>
  </si>
  <si>
    <t>Loss of Rs.72.5/-</t>
  </si>
  <si>
    <t>MOTISONS</t>
  </si>
  <si>
    <t>Motisons Jewellers Ltd</t>
  </si>
  <si>
    <t>Loss of Rs.15.5/-</t>
  </si>
  <si>
    <t>1052.5-1092.5</t>
  </si>
  <si>
    <t>1180-1250</t>
  </si>
  <si>
    <t>Loss of Rs.29/-</t>
  </si>
  <si>
    <t>Profit of Rs.195/-</t>
  </si>
  <si>
    <t>2400-2700</t>
  </si>
  <si>
    <t>Smart Delivery Trade (Timeframe- 1-3 Months)</t>
  </si>
  <si>
    <t>SBIN SEP FUT</t>
  </si>
  <si>
    <t>Sell</t>
  </si>
  <si>
    <t>PIDILITIND SEP FUT</t>
  </si>
  <si>
    <t>DABUR SEP FUT</t>
  </si>
  <si>
    <t>NIFTY 24800 CE 12 SEP</t>
  </si>
  <si>
    <t>TATAMTRDVR</t>
  </si>
  <si>
    <t>GANONPRO</t>
  </si>
  <si>
    <t>380-390</t>
  </si>
  <si>
    <t>420-450</t>
  </si>
  <si>
    <t>Profit of Rs.20/-</t>
  </si>
  <si>
    <t>239-246</t>
  </si>
  <si>
    <t>265-284</t>
  </si>
  <si>
    <t>1080-1110</t>
  </si>
  <si>
    <t>1170-1230</t>
  </si>
  <si>
    <t>Profit of Rs.1.5/-</t>
  </si>
  <si>
    <t>LT SEP FUT</t>
  </si>
  <si>
    <t>NIFTY 25000 PE 12 SEP</t>
  </si>
  <si>
    <t>Profit of Rs.42.5/-</t>
  </si>
  <si>
    <t>BANKNIFTY 51000 PE 11 SEP</t>
  </si>
  <si>
    <t>Loss of Rs.90/-</t>
  </si>
  <si>
    <t>Retail Research Derivative Performance Report for the month of September-2024</t>
  </si>
  <si>
    <t>DHYAANITR</t>
  </si>
  <si>
    <t>SHIV SHAKTI TRADING COMPANY</t>
  </si>
  <si>
    <t>SHREE SADGURU INVESTMENTS</t>
  </si>
  <si>
    <t>YARNSYN</t>
  </si>
  <si>
    <t>ASHOKBHAI MADHUBHAI KORAT</t>
  </si>
  <si>
    <t>MARSHALL</t>
  </si>
  <si>
    <t>Marshall Machines Ltd</t>
  </si>
  <si>
    <t>ANKITA VISHAL SHAH</t>
  </si>
  <si>
    <t>478.5-488.5</t>
  </si>
  <si>
    <t>515-540</t>
  </si>
  <si>
    <t>Loss of Rs.63.3/-</t>
  </si>
  <si>
    <t>426-440</t>
  </si>
  <si>
    <t>470-500</t>
  </si>
  <si>
    <t>1330-1370</t>
  </si>
  <si>
    <t>1470-1570</t>
  </si>
  <si>
    <t>460-480</t>
  </si>
  <si>
    <t>1995-2065</t>
  </si>
  <si>
    <t>2190-2340</t>
  </si>
  <si>
    <t>Profit of Rs.26.5/-</t>
  </si>
  <si>
    <t>Loss of Rs.-9.5/-</t>
  </si>
  <si>
    <t>Loss of Rs.35/-</t>
  </si>
  <si>
    <t>MFSL 1200 CE 26 SEP</t>
  </si>
  <si>
    <t>AFEL</t>
  </si>
  <si>
    <t>F3 ADVISORS PRIVATE LIMITED</t>
  </si>
  <si>
    <t>SUDARSHAN</t>
  </si>
  <si>
    <t>ARPIT JAIN HUF</t>
  </si>
  <si>
    <t>POONAM RAJEEV MAHESHWARI</t>
  </si>
  <si>
    <t>Accu&lt;&gt;</t>
  </si>
  <si>
    <t>210-217</t>
  </si>
  <si>
    <t>230-244</t>
  </si>
  <si>
    <t>280-290</t>
  </si>
  <si>
    <t>315-335</t>
  </si>
  <si>
    <t>2070-2170</t>
  </si>
  <si>
    <t>2400-2500</t>
  </si>
  <si>
    <t>Profit of Rs.102/-</t>
  </si>
  <si>
    <t>Loss of Rs.7/-</t>
  </si>
  <si>
    <t>BANKNIFTY 51300 CE 18 SEP</t>
  </si>
  <si>
    <t>390-450</t>
  </si>
  <si>
    <t>LAXMAN HARKISHAN NARANG</t>
  </si>
  <si>
    <t>INDAL SINGH</t>
  </si>
  <si>
    <t>EKANSH</t>
  </si>
  <si>
    <t>RAVI OMPRAKASH AGRAWAL</t>
  </si>
  <si>
    <t>SUMANCHEPURI</t>
  </si>
  <si>
    <t>INDRAIND</t>
  </si>
  <si>
    <t>JETINFRA</t>
  </si>
  <si>
    <t>SHREEYANSH EDUTRADE LLP</t>
  </si>
  <si>
    <t>OSIAJEE</t>
  </si>
  <si>
    <t>SAROJ GUPTA</t>
  </si>
  <si>
    <t>PVVINFRA</t>
  </si>
  <si>
    <t>QUASAR</t>
  </si>
  <si>
    <t>SKSE SECURITIES LIMITED CORP CM/TM PROP A/C</t>
  </si>
  <si>
    <t>RAJNISH</t>
  </si>
  <si>
    <t>RAL</t>
  </si>
  <si>
    <t>SKCIL</t>
  </si>
  <si>
    <t>GKK CAPITAL MARKETS PRIVATE LIMITED</t>
  </si>
  <si>
    <t>TEAM INDIA MANAGERS LTD</t>
  </si>
  <si>
    <t>SHALIN MAHESHBHAI SHAH</t>
  </si>
  <si>
    <t>WALCHPF</t>
  </si>
  <si>
    <t>VIKKRAMM CHANDIRRAMANI</t>
  </si>
  <si>
    <t>Granules India Limited</t>
  </si>
  <si>
    <t>IPHL</t>
  </si>
  <si>
    <t>Indian Phosphate Limited</t>
  </si>
  <si>
    <t>HEMALI PATHIK THAKKAR</t>
  </si>
  <si>
    <t>VT CAPITAL MARKET PVT LTD</t>
  </si>
  <si>
    <t>PPSL</t>
  </si>
  <si>
    <t>Picturepost Studios Ltd</t>
  </si>
  <si>
    <t>VSCL</t>
  </si>
  <si>
    <t>Vadivarhe Spclty Chem Ltd</t>
  </si>
  <si>
    <t>JAINAM BROKING LIMITED</t>
  </si>
  <si>
    <t>GATECHDVR</t>
  </si>
  <si>
    <t>VLEGOV</t>
  </si>
  <si>
    <t>VL E Gov and IT Sol Ltd</t>
  </si>
  <si>
    <t>Profit of Rs.18.5/-</t>
  </si>
  <si>
    <t>7350-7580</t>
  </si>
  <si>
    <t>8000-8420</t>
  </si>
  <si>
    <t>GRASIM SEP FUT</t>
  </si>
  <si>
    <t>2830-2870</t>
  </si>
  <si>
    <t>Loss of Rs.8.25/-</t>
  </si>
  <si>
    <t>SMITA KHURANA</t>
  </si>
  <si>
    <t>BCCL</t>
  </si>
  <si>
    <t>NNM SECURITIES PVT LTD</t>
  </si>
  <si>
    <t>BIOFILCHEM</t>
  </si>
  <si>
    <t>MARWADI CHANDARANA INTERMEDIARIES BROKERS PRIVATE LIMITED</t>
  </si>
  <si>
    <t>CGFL</t>
  </si>
  <si>
    <t>NIRAJ RAJNIKANT SHAH</t>
  </si>
  <si>
    <t>PRASHANT NARINDERLAL CHADHA</t>
  </si>
  <si>
    <t>CHECKPOINT</t>
  </si>
  <si>
    <t>GAGAN RAJESH KAPOOR</t>
  </si>
  <si>
    <t>TARA DEVI TOSHNIWAL</t>
  </si>
  <si>
    <t>CRANEX</t>
  </si>
  <si>
    <t>VIMAAN FINTRADE</t>
  </si>
  <si>
    <t>CRESSAN</t>
  </si>
  <si>
    <t>CTLLAB</t>
  </si>
  <si>
    <t>BINABEN BIPINKUMAR MEHTA</t>
  </si>
  <si>
    <t>BIPINKUMAR RAMESHCHANDRA MEHTA</t>
  </si>
  <si>
    <t>USHA RANI</t>
  </si>
  <si>
    <t>ROHAN BHUSHAN SETH</t>
  </si>
  <si>
    <t>RESHMA GAURANGBHAI NATHVANI</t>
  </si>
  <si>
    <t>HARESH CHIMANLAL BHATT</t>
  </si>
  <si>
    <t>PARIMAL JASHVANTBHAI MODI (HUF)</t>
  </si>
  <si>
    <t>DARSHAN DAVE</t>
  </si>
  <si>
    <t>HITESHA VISHAL DAVE</t>
  </si>
  <si>
    <t>VIBHABHUPENDOSHI</t>
  </si>
  <si>
    <t>KRISHNA TRADE FINANCE</t>
  </si>
  <si>
    <t>EDELWEISS</t>
  </si>
  <si>
    <t>EDELWEISS EMPLOYEES WELFARE TRUST</t>
  </si>
  <si>
    <t>FRANKLININD</t>
  </si>
  <si>
    <t>DEVENDRA BHATNAGAR</t>
  </si>
  <si>
    <t>PRITHVI FINMART PRIVATE LIMITED</t>
  </si>
  <si>
    <t>KIRAN KUMAR KANTIBHAI SHETH</t>
  </si>
  <si>
    <t>GARWAMAR</t>
  </si>
  <si>
    <t>GIANLIFE</t>
  </si>
  <si>
    <t>TEJESH HASMUKH SHAH</t>
  </si>
  <si>
    <t>PRAGNESH ROHITKUMAR PANDYA</t>
  </si>
  <si>
    <t>GAURAV MANOCHA</t>
  </si>
  <si>
    <t>SUNDIIP DEVAADIGAA</t>
  </si>
  <si>
    <t>RAHULGOVINDBINNANI</t>
  </si>
  <si>
    <t>GOYALASS</t>
  </si>
  <si>
    <t>VANDANATIWARI</t>
  </si>
  <si>
    <t>YOGESHKUMARSHUKLA</t>
  </si>
  <si>
    <t>HARISHANKARSAHU</t>
  </si>
  <si>
    <t>SHAILESH DHAMELIYA</t>
  </si>
  <si>
    <t>JAUSPOL</t>
  </si>
  <si>
    <t>LOKESH MAKRANI</t>
  </si>
  <si>
    <t>MERCURYEV</t>
  </si>
  <si>
    <t>WEALTH 4 U HOSPITALITY CONSULTANCY PRIVATE LIMITED</t>
  </si>
  <si>
    <t>EPITOME TRADING AND INVESTMENTS</t>
  </si>
  <si>
    <t>MMLF</t>
  </si>
  <si>
    <t>POWER SOLUTIONS</t>
  </si>
  <si>
    <t>MRCAGRO</t>
  </si>
  <si>
    <t>NUTRICIRCLE</t>
  </si>
  <si>
    <t>PURV DIPAKKUMAR PATEL</t>
  </si>
  <si>
    <t>NYSSACORP</t>
  </si>
  <si>
    <t>DHANANJAY CHOUBEY</t>
  </si>
  <si>
    <t>GRACEUNITED DEVELOPERS PVT.LTD.</t>
  </si>
  <si>
    <t>SUKHWINDER KAUR</t>
  </si>
  <si>
    <t>PACIFICI</t>
  </si>
  <si>
    <t>BRG BROTHERS LLP .</t>
  </si>
  <si>
    <t>GRANDLIFE HEALTHCARE PRIVATE LIMITED .</t>
  </si>
  <si>
    <t>AMBALA TRAFIN PVT LTD</t>
  </si>
  <si>
    <t>HEMANT BABULAL KHALAS</t>
  </si>
  <si>
    <t>PIGL</t>
  </si>
  <si>
    <t>PRISMMEDI</t>
  </si>
  <si>
    <t>PIYUSH MAKHIJANI</t>
  </si>
  <si>
    <t>RAHUL YASHVANTRAY SHAH</t>
  </si>
  <si>
    <t>VIRENDRA GUPTA HUF</t>
  </si>
  <si>
    <t>YUGA STOCKS AND COMMODITIES PRIVATE LIMITED .</t>
  </si>
  <si>
    <t>SANDEEP PRAKASHCHANDRA JAIN (HUF)</t>
  </si>
  <si>
    <t>PULSRIN</t>
  </si>
  <si>
    <t>CHIRAG JAGDISHBHAI GELOT</t>
  </si>
  <si>
    <t>MANBHUPINDER SINGH ATWAL</t>
  </si>
  <si>
    <t>PARESHBHAI DULABHAI KAKDIYA</t>
  </si>
  <si>
    <t>RATHIBAR</t>
  </si>
  <si>
    <t>RIMPY MITTAL</t>
  </si>
  <si>
    <t>SENCO</t>
  </si>
  <si>
    <t>JAI HANUMAN SHRI SIDDHIVINAYAK TRUST</t>
  </si>
  <si>
    <t>SERVOTEACH</t>
  </si>
  <si>
    <t>GLADIS MENEZES</t>
  </si>
  <si>
    <t>SHANTIGURU</t>
  </si>
  <si>
    <t>SAVITA ESHWAR JADHAV</t>
  </si>
  <si>
    <t>SONALIS</t>
  </si>
  <si>
    <t>HUKAMSINH ANOPSINH ZALA</t>
  </si>
  <si>
    <t>SRESTHA</t>
  </si>
  <si>
    <t>ISH TRAVEL &amp; TOURS PRIVATE LIMITED</t>
  </si>
  <si>
    <t>SAHIL BIPIN MEHTA</t>
  </si>
  <si>
    <t>SRESTHA FINVEST LIMITED</t>
  </si>
  <si>
    <t>SSPNFIN</t>
  </si>
  <si>
    <t>ESPS CAPITAL ADVISORS PVT LTD</t>
  </si>
  <si>
    <t>ASHOK KUMAR SINGH</t>
  </si>
  <si>
    <t>STARLIT</t>
  </si>
  <si>
    <t>PCM POWER GENERATION PRIVATE LIMITED</t>
  </si>
  <si>
    <t>GLOBALWORTH SECURITIES LIMITED</t>
  </si>
  <si>
    <t>G G ENGINEERING LIMITED</t>
  </si>
  <si>
    <t>RAJAN GUPTA</t>
  </si>
  <si>
    <t>TITANIN</t>
  </si>
  <si>
    <t>MANI SOFTWARE TECHNOLOGIES PVT LTD</t>
  </si>
  <si>
    <t>UNISTRMU</t>
  </si>
  <si>
    <t>CHANAKYA COMMODITIES CONSULTANTS PRIVATE LIMITED</t>
  </si>
  <si>
    <t>VASUDHAGAM</t>
  </si>
  <si>
    <t>HEMA JAYPRAKASH BHAVSAR</t>
  </si>
  <si>
    <t>JYOTI SINGH</t>
  </si>
  <si>
    <t>JIGAR MUKESHBHAI SHAH</t>
  </si>
  <si>
    <t>YOGESH JOTIRAM KALE</t>
  </si>
  <si>
    <t>VISIONCINE</t>
  </si>
  <si>
    <t>PAVANKUMAR DONEPUDI</t>
  </si>
  <si>
    <t>AHL</t>
  </si>
  <si>
    <t>Abans Holdings Limited</t>
  </si>
  <si>
    <t>SETU SECURITIES PVT LTD</t>
  </si>
  <si>
    <t>BALCO</t>
  </si>
  <si>
    <t>Solve Plastic Products L</t>
  </si>
  <si>
    <t>Biofil Chemicals &amp; Pharm</t>
  </si>
  <si>
    <t>ANIL SHRIPAL MAGDUM HUF</t>
  </si>
  <si>
    <t>STOCKPRO 9 CAPITAL PRIVATE LIMITED</t>
  </si>
  <si>
    <t>YUGA STOCKS AND COMMODITIES PRIVATE LIMITED  .</t>
  </si>
  <si>
    <t>BLSE</t>
  </si>
  <si>
    <t>BLS E-Services Limited</t>
  </si>
  <si>
    <t>Campus Activewear Limited</t>
  </si>
  <si>
    <t>DUCON-RE</t>
  </si>
  <si>
    <t>Ducon Infratech Ltd</t>
  </si>
  <si>
    <t>AMIT GARG</t>
  </si>
  <si>
    <t>BANHEM STOCK BROKING PRIVATE LIMITED BANHEM  STOCK</t>
  </si>
  <si>
    <t>Edelweiss Fin Serv Ltd</t>
  </si>
  <si>
    <t>INDIA ACORN ICAV</t>
  </si>
  <si>
    <t>EKC</t>
  </si>
  <si>
    <t>Everest Kanto Cylinder Li</t>
  </si>
  <si>
    <t>EPACK</t>
  </si>
  <si>
    <t>EPACK Durable Limited</t>
  </si>
  <si>
    <t>GICHSGFIN</t>
  </si>
  <si>
    <t>Gic Housing Finance Ltd</t>
  </si>
  <si>
    <t>Home First Fin Co Ind Ltd</t>
  </si>
  <si>
    <t>JAGSNPHARM</t>
  </si>
  <si>
    <t>Jagsonpal Pharma Ltd.</t>
  </si>
  <si>
    <t>INFINITY PORTFOLIO HOLDINGS</t>
  </si>
  <si>
    <t>JAIPURKURT</t>
  </si>
  <si>
    <t>Nandani Creation Limited</t>
  </si>
  <si>
    <t>VIJIT TRADING</t>
  </si>
  <si>
    <t>Jubilant Pharmova Ltd</t>
  </si>
  <si>
    <t>KABRAEXTRU</t>
  </si>
  <si>
    <t>Kabra Extrus Technik Ltd</t>
  </si>
  <si>
    <t>KOPRAN</t>
  </si>
  <si>
    <t>Kopran Ltd.</t>
  </si>
  <si>
    <t>BOFA SECURITIES EUROPE SA</t>
  </si>
  <si>
    <t>KABEELON SALES CORP</t>
  </si>
  <si>
    <t>MEDIASSIST</t>
  </si>
  <si>
    <t>Medi Assist Health Ser L</t>
  </si>
  <si>
    <t>ADITYA BIRLA SUN LIFE MUTUAL FUND</t>
  </si>
  <si>
    <t>HDFC MUTUAL FUND</t>
  </si>
  <si>
    <t>ICICI PRUDENTIAL MUTUAL FUND</t>
  </si>
  <si>
    <t>MVGJL</t>
  </si>
  <si>
    <t>Manoj Vaibhav Gem N Jew L</t>
  </si>
  <si>
    <t>SILVERTOSS SHOPPERS PRIVATE LIMITED</t>
  </si>
  <si>
    <t>NAZARA</t>
  </si>
  <si>
    <t>Nazara Technologies Ltd</t>
  </si>
  <si>
    <t>ORTINGLOBE</t>
  </si>
  <si>
    <t>ORTIN GLOBAL LIMITED</t>
  </si>
  <si>
    <t>SHIVAM OMAR</t>
  </si>
  <si>
    <t>OSWALGREEN</t>
  </si>
  <si>
    <t>Oswal Greentech Limited</t>
  </si>
  <si>
    <t>PARACABLES</t>
  </si>
  <si>
    <t>Paramount Communications</t>
  </si>
  <si>
    <t>Patanjali Foods Limited</t>
  </si>
  <si>
    <t>GQG PARTNERS EMERGING MARKETS EQUITY FUND</t>
  </si>
  <si>
    <t>PATINTLOG</t>
  </si>
  <si>
    <t>Patel Integrated Logistic</t>
  </si>
  <si>
    <t>Power Instrument (G) Ltd</t>
  </si>
  <si>
    <t>MSN HOLDINGS LIMITED</t>
  </si>
  <si>
    <t>PRIZOR</t>
  </si>
  <si>
    <t>Prizor Viztech Limited</t>
  </si>
  <si>
    <t>P ANITHA .</t>
  </si>
  <si>
    <t>RS SECURITIES</t>
  </si>
  <si>
    <t>SAKSOFT</t>
  </si>
  <si>
    <t>Saksoft Limited</t>
  </si>
  <si>
    <t>TBZ</t>
  </si>
  <si>
    <t>Trib Bhimji Zaveri Ltd</t>
  </si>
  <si>
    <t>UNIECOM</t>
  </si>
  <si>
    <t>Unicommerce Esolutions L</t>
  </si>
  <si>
    <t>VIESL</t>
  </si>
  <si>
    <t>Vision Infra Equip Sol L</t>
  </si>
  <si>
    <t>SUNIL SHARMA</t>
  </si>
  <si>
    <t>KAVIN VINOD SHAH</t>
  </si>
  <si>
    <t>GEETA CHETAN SHAH</t>
  </si>
  <si>
    <t>WILLAMAGOR</t>
  </si>
  <si>
    <t>Williamson Magor &amp; Co</t>
  </si>
  <si>
    <t>Zee News Limited</t>
  </si>
  <si>
    <t>ANVIVUD INNOVATIONS LLP</t>
  </si>
  <si>
    <t>PRATIK BANJI DABHI</t>
  </si>
  <si>
    <t>GODREJAGRO</t>
  </si>
  <si>
    <t>Godrej Agrovet Limited</t>
  </si>
  <si>
    <t>V-SCIENCES INVESTMENTS PTE LTD</t>
  </si>
  <si>
    <t>INFINITY HOLDINGS</t>
  </si>
  <si>
    <t>UMESH PARASMAL PAGARIYA</t>
  </si>
  <si>
    <t>ONE SGG VENTURES LLP</t>
  </si>
  <si>
    <t>MEDIMATTER HEALTH MANAGEMENT PRIVATE LIMITED</t>
  </si>
  <si>
    <t>PATANJALI AYURVED LIMITED</t>
  </si>
  <si>
    <t>CHANAKYA OPPORTUNITIES FUND I</t>
  </si>
  <si>
    <t>JINENDRA KUMAR JAIN</t>
  </si>
  <si>
    <t>RAJMET</t>
  </si>
  <si>
    <t>Rajnandini Metal Limited</t>
  </si>
  <si>
    <t>HET RAM</t>
  </si>
  <si>
    <t>ROXHITECH</t>
  </si>
  <si>
    <t>Rox Hi Tech Limited</t>
  </si>
  <si>
    <t>AJAPA BOSE</t>
  </si>
  <si>
    <t>SUPREMEINF</t>
  </si>
  <si>
    <t>Supreme Infrastructure In</t>
  </si>
  <si>
    <t>HAYYAN ALI MALALLAH AL LAWATI</t>
  </si>
  <si>
    <t>NJD CAPITAL PRIVATE LIMITED</t>
  </si>
  <si>
    <t>SUNIL HARIPANT POPHALE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</si>
</sst>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3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20">
    <xf numFmtId="0" fontId="0" fillId="0" borderId="0"/>
    <xf numFmtId="0" fontId="5" fillId="0" borderId="22"/>
    <xf numFmtId="0" fontId="5" fillId="0" borderId="22"/>
    <xf numFmtId="0" fontId="42" fillId="0" borderId="29" applyNumberFormat="0" applyFill="0" applyAlignment="0" applyProtection="0"/>
    <xf numFmtId="0" fontId="43" fillId="0" borderId="30" applyNumberFormat="0" applyFill="0" applyAlignment="0" applyProtection="0"/>
    <xf numFmtId="0" fontId="44" fillId="0" borderId="31" applyNumberFormat="0" applyFill="0" applyAlignment="0" applyProtection="0"/>
    <xf numFmtId="0" fontId="48" fillId="12" borderId="32" applyNumberFormat="0" applyAlignment="0" applyProtection="0"/>
    <xf numFmtId="0" fontId="49" fillId="13" borderId="33" applyNumberFormat="0" applyAlignment="0" applyProtection="0"/>
    <xf numFmtId="0" fontId="50" fillId="13" borderId="32" applyNumberFormat="0" applyAlignment="0" applyProtection="0"/>
    <xf numFmtId="0" fontId="51" fillId="0" borderId="34" applyNumberFormat="0" applyFill="0" applyAlignment="0" applyProtection="0"/>
    <xf numFmtId="0" fontId="52" fillId="14" borderId="35" applyNumberFormat="0" applyAlignment="0" applyProtection="0"/>
    <xf numFmtId="0" fontId="55" fillId="0" borderId="37" applyNumberFormat="0" applyFill="0" applyAlignment="0" applyProtection="0"/>
    <xf numFmtId="0" fontId="4" fillId="0" borderId="22"/>
    <xf numFmtId="0" fontId="4" fillId="17" borderId="22" applyNumberFormat="0" applyBorder="0" applyAlignment="0" applyProtection="0"/>
    <xf numFmtId="0" fontId="4" fillId="21" borderId="22" applyNumberFormat="0" applyBorder="0" applyAlignment="0" applyProtection="0"/>
    <xf numFmtId="0" fontId="4" fillId="25" borderId="22" applyNumberFormat="0" applyBorder="0" applyAlignment="0" applyProtection="0"/>
    <xf numFmtId="0" fontId="4" fillId="29" borderId="22" applyNumberFormat="0" applyBorder="0" applyAlignment="0" applyProtection="0"/>
    <xf numFmtId="0" fontId="4" fillId="33" borderId="22" applyNumberFormat="0" applyBorder="0" applyAlignment="0" applyProtection="0"/>
    <xf numFmtId="0" fontId="4" fillId="37" borderId="22" applyNumberFormat="0" applyBorder="0" applyAlignment="0" applyProtection="0"/>
    <xf numFmtId="0" fontId="4" fillId="18" borderId="22" applyNumberFormat="0" applyBorder="0" applyAlignment="0" applyProtection="0"/>
    <xf numFmtId="0" fontId="4" fillId="22" borderId="22" applyNumberFormat="0" applyBorder="0" applyAlignment="0" applyProtection="0"/>
    <xf numFmtId="0" fontId="4" fillId="26" borderId="22" applyNumberFormat="0" applyBorder="0" applyAlignment="0" applyProtection="0"/>
    <xf numFmtId="0" fontId="4" fillId="30" borderId="22" applyNumberFormat="0" applyBorder="0" applyAlignment="0" applyProtection="0"/>
    <xf numFmtId="0" fontId="4" fillId="34" borderId="22" applyNumberFormat="0" applyBorder="0" applyAlignment="0" applyProtection="0"/>
    <xf numFmtId="0" fontId="4" fillId="38" borderId="22" applyNumberFormat="0" applyBorder="0" applyAlignment="0" applyProtection="0"/>
    <xf numFmtId="0" fontId="56" fillId="19" borderId="22" applyNumberFormat="0" applyBorder="0" applyAlignment="0" applyProtection="0"/>
    <xf numFmtId="0" fontId="56" fillId="23" borderId="22" applyNumberFormat="0" applyBorder="0" applyAlignment="0" applyProtection="0"/>
    <xf numFmtId="0" fontId="56" fillId="27" borderId="22" applyNumberFormat="0" applyBorder="0" applyAlignment="0" applyProtection="0"/>
    <xf numFmtId="0" fontId="56" fillId="31" borderId="22" applyNumberFormat="0" applyBorder="0" applyAlignment="0" applyProtection="0"/>
    <xf numFmtId="0" fontId="56" fillId="35" borderId="22" applyNumberFormat="0" applyBorder="0" applyAlignment="0" applyProtection="0"/>
    <xf numFmtId="0" fontId="56" fillId="39" borderId="22" applyNumberFormat="0" applyBorder="0" applyAlignment="0" applyProtection="0"/>
    <xf numFmtId="0" fontId="56" fillId="16" borderId="22" applyNumberFormat="0" applyBorder="0" applyAlignment="0" applyProtection="0"/>
    <xf numFmtId="0" fontId="56" fillId="20" borderId="22" applyNumberFormat="0" applyBorder="0" applyAlignment="0" applyProtection="0"/>
    <xf numFmtId="0" fontId="56" fillId="24" borderId="22" applyNumberFormat="0" applyBorder="0" applyAlignment="0" applyProtection="0"/>
    <xf numFmtId="0" fontId="56" fillId="28" borderId="22" applyNumberFormat="0" applyBorder="0" applyAlignment="0" applyProtection="0"/>
    <xf numFmtId="0" fontId="56" fillId="32" borderId="22" applyNumberFormat="0" applyBorder="0" applyAlignment="0" applyProtection="0"/>
    <xf numFmtId="0" fontId="56" fillId="36" borderId="22" applyNumberFormat="0" applyBorder="0" applyAlignment="0" applyProtection="0"/>
    <xf numFmtId="0" fontId="46" fillId="10" borderId="22" applyNumberFormat="0" applyBorder="0" applyAlignment="0" applyProtection="0"/>
    <xf numFmtId="0" fontId="54" fillId="0" borderId="22" applyNumberFormat="0" applyFill="0" applyBorder="0" applyAlignment="0" applyProtection="0"/>
    <xf numFmtId="0" fontId="45" fillId="9" borderId="22" applyNumberFormat="0" applyBorder="0" applyAlignment="0" applyProtection="0"/>
    <xf numFmtId="0" fontId="44" fillId="0" borderId="22" applyNumberFormat="0" applyFill="0" applyBorder="0" applyAlignment="0" applyProtection="0"/>
    <xf numFmtId="0" fontId="57" fillId="0" borderId="22" applyNumberFormat="0" applyFill="0" applyBorder="0" applyAlignment="0" applyProtection="0">
      <alignment vertical="top"/>
      <protection locked="0"/>
    </xf>
    <xf numFmtId="0" fontId="58" fillId="11" borderId="22" applyNumberFormat="0" applyBorder="0" applyAlignment="0" applyProtection="0"/>
    <xf numFmtId="0" fontId="5" fillId="0" borderId="22"/>
    <xf numFmtId="0" fontId="5" fillId="0" borderId="22"/>
    <xf numFmtId="0" fontId="4" fillId="15" borderId="36" applyNumberFormat="0" applyFont="0" applyAlignment="0" applyProtection="0"/>
    <xf numFmtId="9" fontId="4" fillId="0" borderId="22" applyFont="0" applyFill="0" applyBorder="0" applyAlignment="0" applyProtection="0"/>
    <xf numFmtId="0" fontId="59" fillId="0" borderId="22" applyNumberFormat="0" applyFill="0" applyBorder="0" applyAlignment="0" applyProtection="0"/>
    <xf numFmtId="0" fontId="53" fillId="0" borderId="22" applyNumberFormat="0" applyFill="0" applyBorder="0" applyAlignment="0" applyProtection="0"/>
    <xf numFmtId="0" fontId="5" fillId="0" borderId="22"/>
    <xf numFmtId="0" fontId="5" fillId="0" borderId="22"/>
    <xf numFmtId="0" fontId="5" fillId="0" borderId="22"/>
    <xf numFmtId="43" fontId="4" fillId="0" borderId="22" applyFont="0" applyFill="0" applyBorder="0" applyAlignment="0" applyProtection="0"/>
    <xf numFmtId="0" fontId="4" fillId="15" borderId="36" applyNumberFormat="0" applyFont="0" applyAlignment="0" applyProtection="0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41" fillId="0" borderId="22" applyNumberFormat="0" applyFill="0" applyBorder="0" applyAlignment="0" applyProtection="0"/>
    <xf numFmtId="0" fontId="47" fillId="11" borderId="22" applyNumberFormat="0" applyBorder="0" applyAlignment="0" applyProtection="0"/>
    <xf numFmtId="0" fontId="4" fillId="19" borderId="22" applyNumberFormat="0" applyBorder="0" applyAlignment="0" applyProtection="0"/>
    <xf numFmtId="0" fontId="4" fillId="23" borderId="22" applyNumberFormat="0" applyBorder="0" applyAlignment="0" applyProtection="0"/>
    <xf numFmtId="0" fontId="4" fillId="27" borderId="22" applyNumberFormat="0" applyBorder="0" applyAlignment="0" applyProtection="0"/>
    <xf numFmtId="0" fontId="4" fillId="31" borderId="22" applyNumberFormat="0" applyBorder="0" applyAlignment="0" applyProtection="0"/>
    <xf numFmtId="0" fontId="4" fillId="35" borderId="22" applyNumberFormat="0" applyBorder="0" applyAlignment="0" applyProtection="0"/>
    <xf numFmtId="0" fontId="4" fillId="39" borderId="22" applyNumberFormat="0" applyBorder="0" applyAlignment="0" applyProtection="0"/>
    <xf numFmtId="43" fontId="4" fillId="0" borderId="22" applyFont="0" applyFill="0" applyBorder="0" applyAlignment="0" applyProtection="0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43" fontId="4" fillId="0" borderId="22" applyFont="0" applyFill="0" applyBorder="0" applyAlignment="0" applyProtection="0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60" fillId="0" borderId="22"/>
    <xf numFmtId="0" fontId="61" fillId="0" borderId="22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15" borderId="36" applyNumberFormat="0" applyFont="0" applyAlignment="0" applyProtection="0"/>
    <xf numFmtId="9" fontId="2" fillId="0" borderId="22" applyFont="0" applyFill="0" applyBorder="0" applyAlignment="0" applyProtection="0"/>
    <xf numFmtId="43" fontId="2" fillId="0" borderId="22" applyFont="0" applyFill="0" applyBorder="0" applyAlignment="0" applyProtection="0"/>
    <xf numFmtId="0" fontId="2" fillId="15" borderId="36" applyNumberFormat="0" applyFont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43" fontId="2" fillId="0" borderId="22" applyFont="0" applyFill="0" applyBorder="0" applyAlignment="0" applyProtection="0"/>
    <xf numFmtId="0" fontId="5" fillId="0" borderId="22"/>
    <xf numFmtId="0" fontId="1" fillId="0" borderId="22"/>
  </cellStyleXfs>
  <cellXfs count="384">
    <xf numFmtId="0" fontId="0" fillId="0" borderId="0" xfId="0"/>
    <xf numFmtId="0" fontId="5" fillId="2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5" fillId="2" borderId="1" xfId="0" applyFont="1" applyFill="1" applyBorder="1" applyAlignment="1">
      <alignment horizontal="center"/>
    </xf>
    <xf numFmtId="15" fontId="8" fillId="2" borderId="1" xfId="0" applyNumberFormat="1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1" fillId="0" borderId="2" xfId="0" applyFont="1" applyBorder="1"/>
    <xf numFmtId="0" fontId="5" fillId="2" borderId="5" xfId="0" applyFont="1" applyFill="1" applyBorder="1"/>
    <xf numFmtId="0" fontId="5" fillId="2" borderId="6" xfId="0" applyFont="1" applyFill="1" applyBorder="1" applyAlignment="1">
      <alignment horizontal="center"/>
    </xf>
    <xf numFmtId="0" fontId="12" fillId="0" borderId="7" xfId="0" applyFont="1" applyBorder="1"/>
    <xf numFmtId="0" fontId="5" fillId="2" borderId="2" xfId="0" applyFont="1" applyFill="1" applyBorder="1" applyAlignment="1">
      <alignment horizontal="center"/>
    </xf>
    <xf numFmtId="0" fontId="5" fillId="2" borderId="8" xfId="0" applyFont="1" applyFill="1" applyBorder="1"/>
    <xf numFmtId="0" fontId="5" fillId="2" borderId="2" xfId="0" applyFont="1" applyFill="1" applyBorder="1"/>
    <xf numFmtId="10" fontId="5" fillId="2" borderId="1" xfId="0" applyNumberFormat="1" applyFont="1" applyFill="1" applyBorder="1"/>
    <xf numFmtId="0" fontId="5" fillId="3" borderId="1" xfId="0" applyFont="1" applyFill="1" applyBorder="1"/>
    <xf numFmtId="0" fontId="13" fillId="5" borderId="1" xfId="0" applyFont="1" applyFill="1" applyBorder="1" applyAlignment="1">
      <alignment wrapText="1"/>
    </xf>
    <xf numFmtId="0" fontId="8" fillId="2" borderId="1" xfId="0" applyFont="1" applyFill="1" applyBorder="1"/>
    <xf numFmtId="0" fontId="14" fillId="2" borderId="1" xfId="0" applyFont="1" applyFill="1" applyBorder="1"/>
    <xf numFmtId="0" fontId="8" fillId="4" borderId="1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 wrapText="1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18" xfId="0" applyFont="1" applyBorder="1"/>
    <xf numFmtId="2" fontId="8" fillId="0" borderId="2" xfId="0" applyNumberFormat="1" applyFont="1" applyBorder="1"/>
    <xf numFmtId="0" fontId="8" fillId="0" borderId="2" xfId="0" applyFont="1" applyBorder="1"/>
    <xf numFmtId="2" fontId="5" fillId="0" borderId="2" xfId="0" applyNumberFormat="1" applyFont="1" applyBorder="1"/>
    <xf numFmtId="0" fontId="5" fillId="0" borderId="0" xfId="0" applyFont="1"/>
    <xf numFmtId="15" fontId="5" fillId="0" borderId="0" xfId="0" applyNumberFormat="1" applyFont="1"/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0" fontId="16" fillId="0" borderId="0" xfId="0" applyFont="1"/>
    <xf numFmtId="10" fontId="1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18" fillId="2" borderId="1" xfId="0" applyFont="1" applyFill="1" applyBorder="1" applyAlignment="1">
      <alignment horizontal="left"/>
    </xf>
    <xf numFmtId="0" fontId="19" fillId="2" borderId="1" xfId="0" applyFont="1" applyFill="1" applyBorder="1"/>
    <xf numFmtId="2" fontId="5" fillId="2" borderId="1" xfId="0" applyNumberFormat="1" applyFont="1" applyFill="1" applyBorder="1"/>
    <xf numFmtId="2" fontId="5" fillId="3" borderId="1" xfId="0" applyNumberFormat="1" applyFont="1" applyFill="1" applyBorder="1"/>
    <xf numFmtId="2" fontId="8" fillId="4" borderId="15" xfId="0" applyNumberFormat="1" applyFont="1" applyFill="1" applyBorder="1" applyAlignment="1">
      <alignment horizontal="center" vertical="center" wrapText="1"/>
    </xf>
    <xf numFmtId="2" fontId="8" fillId="4" borderId="17" xfId="0" applyNumberFormat="1" applyFont="1" applyFill="1" applyBorder="1" applyAlignment="1">
      <alignment horizontal="center"/>
    </xf>
    <xf numFmtId="2" fontId="8" fillId="4" borderId="17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17" fillId="0" borderId="2" xfId="0" applyFont="1" applyBorder="1"/>
    <xf numFmtId="0" fontId="5" fillId="0" borderId="0" xfId="0" applyFont="1" applyAlignment="1">
      <alignment horizontal="center"/>
    </xf>
    <xf numFmtId="0" fontId="20" fillId="2" borderId="1" xfId="0" applyFont="1" applyFill="1" applyBorder="1" applyAlignment="1">
      <alignment horizontal="right"/>
    </xf>
    <xf numFmtId="2" fontId="20" fillId="2" borderId="1" xfId="0" applyNumberFormat="1" applyFont="1" applyFill="1" applyBorder="1" applyAlignment="1">
      <alignment horizontal="right"/>
    </xf>
    <xf numFmtId="0" fontId="21" fillId="2" borderId="1" xfId="0" applyFont="1" applyFill="1" applyBorder="1"/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4" fontId="20" fillId="2" borderId="1" xfId="0" applyNumberFormat="1" applyFont="1" applyFill="1" applyBorder="1" applyAlignment="1">
      <alignment horizontal="right"/>
    </xf>
    <xf numFmtId="0" fontId="25" fillId="2" borderId="1" xfId="0" applyFont="1" applyFill="1" applyBorder="1"/>
    <xf numFmtId="0" fontId="26" fillId="2" borderId="1" xfId="0" applyFont="1" applyFill="1" applyBorder="1"/>
    <xf numFmtId="0" fontId="27" fillId="2" borderId="1" xfId="0" applyFont="1" applyFill="1" applyBorder="1"/>
    <xf numFmtId="0" fontId="29" fillId="2" borderId="1" xfId="0" applyFont="1" applyFill="1" applyBorder="1"/>
    <xf numFmtId="0" fontId="8" fillId="0" borderId="0" xfId="0" applyFont="1"/>
    <xf numFmtId="15" fontId="26" fillId="2" borderId="1" xfId="0" applyNumberFormat="1" applyFont="1" applyFill="1" applyBorder="1"/>
    <xf numFmtId="164" fontId="30" fillId="2" borderId="1" xfId="0" applyNumberFormat="1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 wrapText="1"/>
    </xf>
    <xf numFmtId="2" fontId="31" fillId="2" borderId="1" xfId="0" applyNumberFormat="1" applyFont="1" applyFill="1" applyBorder="1" applyAlignment="1">
      <alignment wrapText="1"/>
    </xf>
    <xf numFmtId="0" fontId="31" fillId="2" borderId="1" xfId="0" applyFont="1" applyFill="1" applyBorder="1" applyAlignment="1">
      <alignment horizontal="left" wrapText="1"/>
    </xf>
    <xf numFmtId="0" fontId="31" fillId="2" borderId="1" xfId="0" applyFont="1" applyFill="1" applyBorder="1"/>
    <xf numFmtId="164" fontId="30" fillId="3" borderId="1" xfId="0" applyNumberFormat="1" applyFont="1" applyFill="1" applyBorder="1" applyAlignment="1">
      <alignment horizontal="left" wrapText="1"/>
    </xf>
    <xf numFmtId="0" fontId="31" fillId="3" borderId="1" xfId="0" applyFont="1" applyFill="1" applyBorder="1" applyAlignment="1">
      <alignment horizontal="center" wrapText="1"/>
    </xf>
    <xf numFmtId="2" fontId="31" fillId="3" borderId="1" xfId="0" applyNumberFormat="1" applyFont="1" applyFill="1" applyBorder="1" applyAlignment="1">
      <alignment wrapText="1"/>
    </xf>
    <xf numFmtId="0" fontId="31" fillId="3" borderId="1" xfId="0" applyFont="1" applyFill="1" applyBorder="1" applyAlignment="1">
      <alignment horizontal="left" wrapText="1"/>
    </xf>
    <xf numFmtId="0" fontId="32" fillId="2" borderId="1" xfId="0" applyFont="1" applyFill="1" applyBorder="1" applyAlignment="1">
      <alignment horizontal="center"/>
    </xf>
    <xf numFmtId="164" fontId="33" fillId="2" borderId="1" xfId="0" applyNumberFormat="1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0" fontId="34" fillId="2" borderId="1" xfId="0" applyFont="1" applyFill="1" applyBorder="1" applyAlignment="1">
      <alignment horizontal="center" wrapText="1"/>
    </xf>
    <xf numFmtId="164" fontId="8" fillId="4" borderId="2" xfId="0" applyNumberFormat="1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left"/>
    </xf>
    <xf numFmtId="3" fontId="5" fillId="0" borderId="2" xfId="0" applyNumberFormat="1" applyFont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/>
    </xf>
    <xf numFmtId="0" fontId="36" fillId="5" borderId="1" xfId="0" applyFont="1" applyFill="1" applyBorder="1" applyAlignment="1">
      <alignment horizontal="center" wrapText="1"/>
    </xf>
    <xf numFmtId="0" fontId="37" fillId="2" borderId="1" xfId="0" applyFont="1" applyFill="1" applyBorder="1" applyAlignment="1">
      <alignment horizontal="left"/>
    </xf>
    <xf numFmtId="15" fontId="8" fillId="2" borderId="1" xfId="0" applyNumberFormat="1" applyFont="1" applyFill="1" applyBorder="1" applyAlignment="1">
      <alignment horizontal="center"/>
    </xf>
    <xf numFmtId="0" fontId="33" fillId="2" borderId="24" xfId="0" applyFont="1" applyFill="1" applyBorder="1"/>
    <xf numFmtId="0" fontId="8" fillId="4" borderId="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5" fontId="5" fillId="2" borderId="1" xfId="0" applyNumberFormat="1" applyFont="1" applyFill="1" applyBorder="1" applyAlignment="1">
      <alignment horizontal="center" vertical="center"/>
    </xf>
    <xf numFmtId="43" fontId="38" fillId="2" borderId="1" xfId="0" applyNumberFormat="1" applyFont="1" applyFill="1" applyBorder="1" applyAlignment="1">
      <alignment horizontal="left" vertical="center"/>
    </xf>
    <xf numFmtId="43" fontId="5" fillId="2" borderId="1" xfId="0" applyNumberFormat="1" applyFont="1" applyFill="1" applyBorder="1" applyAlignment="1">
      <alignment horizontal="center" vertical="top"/>
    </xf>
    <xf numFmtId="43" fontId="5" fillId="0" borderId="0" xfId="0" applyNumberFormat="1" applyFont="1"/>
    <xf numFmtId="0" fontId="8" fillId="2" borderId="1" xfId="0" applyFont="1" applyFill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left"/>
    </xf>
    <xf numFmtId="2" fontId="31" fillId="0" borderId="0" xfId="0" applyNumberFormat="1" applyFont="1" applyAlignment="1">
      <alignment horizontal="center"/>
    </xf>
    <xf numFmtId="1" fontId="31" fillId="2" borderId="1" xfId="0" applyNumberFormat="1" applyFont="1" applyFill="1" applyBorder="1" applyAlignment="1">
      <alignment horizontal="center"/>
    </xf>
    <xf numFmtId="9" fontId="31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15" fontId="31" fillId="2" borderId="1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2" fontId="8" fillId="4" borderId="8" xfId="0" applyNumberFormat="1" applyFont="1" applyFill="1" applyBorder="1" applyAlignment="1">
      <alignment horizontal="center" vertical="center" wrapText="1"/>
    </xf>
    <xf numFmtId="0" fontId="33" fillId="0" borderId="25" xfId="0" applyFont="1" applyBorder="1"/>
    <xf numFmtId="0" fontId="38" fillId="0" borderId="0" xfId="0" applyFont="1"/>
    <xf numFmtId="0" fontId="38" fillId="0" borderId="0" xfId="0" applyFont="1" applyAlignment="1">
      <alignment horizontal="center" vertical="center"/>
    </xf>
    <xf numFmtId="16" fontId="38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horizontal="center" vertical="center" wrapText="1"/>
    </xf>
    <xf numFmtId="15" fontId="31" fillId="2" borderId="1" xfId="0" applyNumberFormat="1" applyFont="1" applyFill="1" applyBorder="1" applyAlignment="1">
      <alignment horizontal="left"/>
    </xf>
    <xf numFmtId="2" fontId="31" fillId="2" borderId="1" xfId="0" applyNumberFormat="1" applyFont="1" applyFill="1" applyBorder="1" applyAlignment="1">
      <alignment horizontal="center"/>
    </xf>
    <xf numFmtId="0" fontId="33" fillId="2" borderId="24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center" vertical="center" wrapText="1"/>
    </xf>
    <xf numFmtId="1" fontId="5" fillId="7" borderId="2" xfId="0" applyNumberFormat="1" applyFont="1" applyFill="1" applyBorder="1" applyAlignment="1">
      <alignment horizontal="center" vertical="center"/>
    </xf>
    <xf numFmtId="167" fontId="5" fillId="7" borderId="2" xfId="0" applyNumberFormat="1" applyFont="1" applyFill="1" applyBorder="1" applyAlignment="1">
      <alignment horizontal="center" vertical="center"/>
    </xf>
    <xf numFmtId="167" fontId="5" fillId="7" borderId="2" xfId="0" applyNumberFormat="1" applyFont="1" applyFill="1" applyBorder="1" applyAlignment="1">
      <alignment horizontal="left"/>
    </xf>
    <xf numFmtId="0" fontId="5" fillId="7" borderId="2" xfId="0" applyFont="1" applyFill="1" applyBorder="1" applyAlignment="1">
      <alignment horizontal="center"/>
    </xf>
    <xf numFmtId="2" fontId="5" fillId="7" borderId="2" xfId="0" applyNumberFormat="1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2" fontId="5" fillId="7" borderId="2" xfId="0" applyNumberFormat="1" applyFont="1" applyFill="1" applyBorder="1" applyAlignment="1">
      <alignment horizontal="center" vertical="center" wrapText="1"/>
    </xf>
    <xf numFmtId="10" fontId="5" fillId="7" borderId="2" xfId="0" applyNumberFormat="1" applyFont="1" applyFill="1" applyBorder="1" applyAlignment="1">
      <alignment horizontal="center" vertical="center" wrapText="1"/>
    </xf>
    <xf numFmtId="167" fontId="5" fillId="7" borderId="2" xfId="0" applyNumberFormat="1" applyFont="1" applyFill="1" applyBorder="1" applyAlignment="1">
      <alignment horizontal="center" vertical="center" wrapText="1"/>
    </xf>
    <xf numFmtId="1" fontId="5" fillId="8" borderId="2" xfId="0" applyNumberFormat="1" applyFont="1" applyFill="1" applyBorder="1" applyAlignment="1">
      <alignment horizontal="center" vertical="center" wrapText="1"/>
    </xf>
    <xf numFmtId="167" fontId="5" fillId="8" borderId="2" xfId="0" applyNumberFormat="1" applyFont="1" applyFill="1" applyBorder="1" applyAlignment="1">
      <alignment horizontal="center" vertical="center" wrapText="1"/>
    </xf>
    <xf numFmtId="167" fontId="5" fillId="8" borderId="2" xfId="0" applyNumberFormat="1" applyFont="1" applyFill="1" applyBorder="1" applyAlignment="1">
      <alignment horizontal="left"/>
    </xf>
    <xf numFmtId="1" fontId="5" fillId="8" borderId="2" xfId="0" applyNumberFormat="1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2" fontId="5" fillId="8" borderId="2" xfId="0" applyNumberFormat="1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2" fontId="5" fillId="8" borderId="2" xfId="0" applyNumberFormat="1" applyFont="1" applyFill="1" applyBorder="1" applyAlignment="1">
      <alignment horizontal="center" vertical="center" wrapText="1"/>
    </xf>
    <xf numFmtId="10" fontId="5" fillId="8" borderId="2" xfId="0" applyNumberFormat="1" applyFont="1" applyFill="1" applyBorder="1" applyAlignment="1">
      <alignment horizontal="center" vertical="center" wrapText="1"/>
    </xf>
    <xf numFmtId="0" fontId="5" fillId="8" borderId="2" xfId="0" applyFont="1" applyFill="1" applyBorder="1"/>
    <xf numFmtId="9" fontId="5" fillId="8" borderId="2" xfId="0" applyNumberFormat="1" applyFont="1" applyFill="1" applyBorder="1" applyAlignment="1">
      <alignment horizontal="center"/>
    </xf>
    <xf numFmtId="168" fontId="5" fillId="8" borderId="2" xfId="0" applyNumberFormat="1" applyFont="1" applyFill="1" applyBorder="1" applyAlignment="1">
      <alignment horizontal="center" vertical="center" wrapText="1"/>
    </xf>
    <xf numFmtId="15" fontId="5" fillId="8" borderId="2" xfId="0" applyNumberFormat="1" applyFont="1" applyFill="1" applyBorder="1"/>
    <xf numFmtId="1" fontId="5" fillId="6" borderId="2" xfId="0" applyNumberFormat="1" applyFont="1" applyFill="1" applyBorder="1" applyAlignment="1">
      <alignment horizontal="center" vertical="center" wrapText="1"/>
    </xf>
    <xf numFmtId="167" fontId="5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center"/>
    </xf>
    <xf numFmtId="2" fontId="5" fillId="6" borderId="2" xfId="0" applyNumberFormat="1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2" fontId="5" fillId="6" borderId="2" xfId="0" applyNumberFormat="1" applyFont="1" applyFill="1" applyBorder="1" applyAlignment="1">
      <alignment horizontal="center" vertical="center" wrapText="1"/>
    </xf>
    <xf numFmtId="9" fontId="5" fillId="6" borderId="2" xfId="0" applyNumberFormat="1" applyFont="1" applyFill="1" applyBorder="1" applyAlignment="1">
      <alignment horizontal="center"/>
    </xf>
    <xf numFmtId="1" fontId="5" fillId="7" borderId="3" xfId="0" applyNumberFormat="1" applyFont="1" applyFill="1" applyBorder="1" applyAlignment="1">
      <alignment horizontal="center" vertical="center"/>
    </xf>
    <xf numFmtId="167" fontId="5" fillId="7" borderId="3" xfId="0" applyNumberFormat="1" applyFont="1" applyFill="1" applyBorder="1" applyAlignment="1">
      <alignment horizontal="center" vertical="center"/>
    </xf>
    <xf numFmtId="167" fontId="5" fillId="7" borderId="3" xfId="0" applyNumberFormat="1" applyFont="1" applyFill="1" applyBorder="1" applyAlignment="1">
      <alignment horizontal="left"/>
    </xf>
    <xf numFmtId="0" fontId="5" fillId="7" borderId="3" xfId="0" applyFont="1" applyFill="1" applyBorder="1" applyAlignment="1">
      <alignment horizontal="center"/>
    </xf>
    <xf numFmtId="2" fontId="5" fillId="7" borderId="3" xfId="0" applyNumberFormat="1" applyFont="1" applyFill="1" applyBorder="1" applyAlignment="1">
      <alignment horizontal="center" vertical="center"/>
    </xf>
    <xf numFmtId="2" fontId="5" fillId="7" borderId="3" xfId="0" applyNumberFormat="1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10" fontId="5" fillId="7" borderId="3" xfId="0" applyNumberFormat="1" applyFont="1" applyFill="1" applyBorder="1" applyAlignment="1">
      <alignment horizontal="center" vertical="center" wrapText="1"/>
    </xf>
    <xf numFmtId="167" fontId="5" fillId="7" borderId="3" xfId="0" applyNumberFormat="1" applyFont="1" applyFill="1" applyBorder="1" applyAlignment="1">
      <alignment horizontal="center" vertical="center" wrapText="1"/>
    </xf>
    <xf numFmtId="1" fontId="5" fillId="8" borderId="2" xfId="0" applyNumberFormat="1" applyFont="1" applyFill="1" applyBorder="1" applyAlignment="1">
      <alignment horizontal="center" vertical="center"/>
    </xf>
    <xf numFmtId="167" fontId="5" fillId="8" borderId="2" xfId="0" applyNumberFormat="1" applyFont="1" applyFill="1" applyBorder="1" applyAlignment="1">
      <alignment horizontal="center" vertical="center"/>
    </xf>
    <xf numFmtId="2" fontId="5" fillId="8" borderId="2" xfId="0" applyNumberFormat="1" applyFont="1" applyFill="1" applyBorder="1" applyAlignment="1">
      <alignment horizontal="center" vertical="center"/>
    </xf>
    <xf numFmtId="2" fontId="5" fillId="7" borderId="3" xfId="0" applyNumberFormat="1" applyFont="1" applyFill="1" applyBorder="1" applyAlignment="1">
      <alignment horizontal="center" vertical="center" wrapText="1"/>
    </xf>
    <xf numFmtId="1" fontId="5" fillId="8" borderId="3" xfId="0" applyNumberFormat="1" applyFont="1" applyFill="1" applyBorder="1" applyAlignment="1">
      <alignment horizontal="center" vertical="center"/>
    </xf>
    <xf numFmtId="167" fontId="5" fillId="8" borderId="3" xfId="0" applyNumberFormat="1" applyFont="1" applyFill="1" applyBorder="1" applyAlignment="1">
      <alignment horizontal="center" vertical="center"/>
    </xf>
    <xf numFmtId="0" fontId="5" fillId="8" borderId="3" xfId="0" applyFont="1" applyFill="1" applyBorder="1"/>
    <xf numFmtId="0" fontId="5" fillId="8" borderId="3" xfId="0" applyFont="1" applyFill="1" applyBorder="1" applyAlignment="1">
      <alignment horizontal="center"/>
    </xf>
    <xf numFmtId="2" fontId="5" fillId="8" borderId="3" xfId="0" applyNumberFormat="1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 vertical="center" wrapText="1"/>
    </xf>
    <xf numFmtId="167" fontId="5" fillId="2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38" fillId="0" borderId="28" xfId="0" applyFont="1" applyBorder="1" applyAlignment="1">
      <alignment horizontal="center" vertical="center"/>
    </xf>
    <xf numFmtId="165" fontId="38" fillId="0" borderId="28" xfId="0" applyNumberFormat="1" applyFont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2" fontId="39" fillId="0" borderId="28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5" fontId="5" fillId="0" borderId="28" xfId="0" applyNumberFormat="1" applyFont="1" applyBorder="1" applyAlignment="1">
      <alignment horizontal="center" vertical="center"/>
    </xf>
    <xf numFmtId="43" fontId="38" fillId="0" borderId="28" xfId="0" applyNumberFormat="1" applyFont="1" applyBorder="1" applyAlignment="1">
      <alignment horizontal="center" vertical="top"/>
    </xf>
    <xf numFmtId="10" fontId="39" fillId="0" borderId="28" xfId="0" applyNumberFormat="1" applyFont="1" applyBorder="1" applyAlignment="1">
      <alignment horizontal="center" vertical="center" wrapText="1"/>
    </xf>
    <xf numFmtId="16" fontId="39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left"/>
    </xf>
    <xf numFmtId="0" fontId="8" fillId="4" borderId="23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/>
    </xf>
    <xf numFmtId="0" fontId="5" fillId="2" borderId="22" xfId="0" applyFont="1" applyFill="1" applyBorder="1"/>
    <xf numFmtId="0" fontId="17" fillId="0" borderId="7" xfId="0" applyFont="1" applyBorder="1"/>
    <xf numFmtId="2" fontId="5" fillId="0" borderId="7" xfId="0" applyNumberFormat="1" applyFont="1" applyBorder="1"/>
    <xf numFmtId="0" fontId="5" fillId="0" borderId="7" xfId="0" applyFont="1" applyBorder="1"/>
    <xf numFmtId="0" fontId="8" fillId="0" borderId="28" xfId="1" applyFont="1" applyBorder="1"/>
    <xf numFmtId="2" fontId="8" fillId="0" borderId="28" xfId="1" applyNumberFormat="1" applyFont="1" applyBorder="1" applyAlignment="1">
      <alignment horizontal="right"/>
    </xf>
    <xf numFmtId="2" fontId="8" fillId="0" borderId="28" xfId="1" applyNumberFormat="1" applyFont="1" applyBorder="1"/>
    <xf numFmtId="10" fontId="8" fillId="0" borderId="28" xfId="46" applyNumberFormat="1" applyFont="1" applyBorder="1"/>
    <xf numFmtId="0" fontId="8" fillId="4" borderId="7" xfId="0" applyFont="1" applyFill="1" applyBorder="1" applyAlignment="1">
      <alignment horizontal="center"/>
    </xf>
    <xf numFmtId="0" fontId="5" fillId="0" borderId="22" xfId="0" applyFont="1" applyBorder="1"/>
    <xf numFmtId="15" fontId="5" fillId="0" borderId="22" xfId="0" applyNumberFormat="1" applyFont="1" applyBorder="1"/>
    <xf numFmtId="2" fontId="5" fillId="0" borderId="22" xfId="0" applyNumberFormat="1" applyFont="1" applyBorder="1"/>
    <xf numFmtId="2" fontId="5" fillId="0" borderId="22" xfId="0" applyNumberFormat="1" applyFont="1" applyBorder="1" applyAlignment="1">
      <alignment horizontal="right"/>
    </xf>
    <xf numFmtId="0" fontId="16" fillId="0" borderId="22" xfId="0" applyFont="1" applyBorder="1"/>
    <xf numFmtId="10" fontId="16" fillId="2" borderId="22" xfId="0" applyNumberFormat="1" applyFont="1" applyFill="1" applyBorder="1" applyAlignment="1">
      <alignment horizontal="center"/>
    </xf>
    <xf numFmtId="0" fontId="5" fillId="0" borderId="28" xfId="0" applyFont="1" applyBorder="1"/>
    <xf numFmtId="0" fontId="17" fillId="0" borderId="28" xfId="0" applyFont="1" applyBorder="1"/>
    <xf numFmtId="2" fontId="5" fillId="0" borderId="28" xfId="0" applyNumberFormat="1" applyFont="1" applyBorder="1"/>
    <xf numFmtId="15" fontId="55" fillId="0" borderId="28" xfId="12" applyNumberFormat="1" applyFont="1" applyBorder="1"/>
    <xf numFmtId="2" fontId="5" fillId="0" borderId="28" xfId="1" applyNumberFormat="1" applyBorder="1"/>
    <xf numFmtId="15" fontId="3" fillId="0" borderId="28" xfId="12" applyNumberFormat="1" applyFont="1" applyBorder="1"/>
    <xf numFmtId="2" fontId="5" fillId="0" borderId="28" xfId="1" applyNumberFormat="1" applyBorder="1" applyAlignment="1">
      <alignment horizontal="right"/>
    </xf>
    <xf numFmtId="0" fontId="5" fillId="0" borderId="28" xfId="1" applyBorder="1"/>
    <xf numFmtId="10" fontId="5" fillId="0" borderId="28" xfId="46" applyNumberFormat="1" applyFont="1" applyBorder="1"/>
    <xf numFmtId="0" fontId="3" fillId="0" borderId="28" xfId="12" applyFont="1" applyBorder="1" applyAlignment="1">
      <alignment horizontal="left"/>
    </xf>
    <xf numFmtId="49" fontId="3" fillId="0" borderId="28" xfId="12" applyNumberFormat="1" applyFont="1" applyBorder="1"/>
    <xf numFmtId="0" fontId="3" fillId="0" borderId="28" xfId="12" applyFont="1" applyBorder="1"/>
    <xf numFmtId="0" fontId="5" fillId="0" borderId="28" xfId="0" applyFont="1" applyBorder="1" applyAlignment="1">
      <alignment horizontal="left"/>
    </xf>
    <xf numFmtId="16" fontId="38" fillId="0" borderId="22" xfId="0" applyNumberFormat="1" applyFont="1" applyBorder="1" applyAlignment="1">
      <alignment horizontal="center" vertical="center"/>
    </xf>
    <xf numFmtId="0" fontId="38" fillId="0" borderId="28" xfId="0" applyFont="1" applyBorder="1"/>
    <xf numFmtId="16" fontId="38" fillId="0" borderId="2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1" fontId="5" fillId="7" borderId="7" xfId="0" applyNumberFormat="1" applyFont="1" applyFill="1" applyBorder="1" applyAlignment="1">
      <alignment horizontal="center" vertical="center"/>
    </xf>
    <xf numFmtId="167" fontId="5" fillId="7" borderId="7" xfId="0" applyNumberFormat="1" applyFont="1" applyFill="1" applyBorder="1" applyAlignment="1">
      <alignment horizontal="center" vertical="center"/>
    </xf>
    <xf numFmtId="167" fontId="5" fillId="7" borderId="7" xfId="0" applyNumberFormat="1" applyFont="1" applyFill="1" applyBorder="1" applyAlignment="1">
      <alignment horizontal="left"/>
    </xf>
    <xf numFmtId="0" fontId="5" fillId="7" borderId="7" xfId="0" applyFont="1" applyFill="1" applyBorder="1" applyAlignment="1">
      <alignment horizontal="center"/>
    </xf>
    <xf numFmtId="2" fontId="5" fillId="7" borderId="7" xfId="0" applyNumberFormat="1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0" fontId="8" fillId="4" borderId="23" xfId="0" applyFont="1" applyFill="1" applyBorder="1" applyAlignment="1">
      <alignment horizontal="left" vertical="center" wrapText="1"/>
    </xf>
    <xf numFmtId="0" fontId="38" fillId="40" borderId="0" xfId="0" applyFont="1" applyFill="1"/>
    <xf numFmtId="0" fontId="38" fillId="40" borderId="0" xfId="0" applyFont="1" applyFill="1" applyAlignment="1">
      <alignment horizontal="center" vertical="center"/>
    </xf>
    <xf numFmtId="165" fontId="38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8" fillId="0" borderId="22" xfId="0" applyNumberFormat="1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10" fontId="38" fillId="0" borderId="28" xfId="0" applyNumberFormat="1" applyFont="1" applyBorder="1" applyAlignment="1">
      <alignment horizontal="center" vertical="center" wrapText="1"/>
    </xf>
    <xf numFmtId="0" fontId="38" fillId="41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0" fontId="39" fillId="42" borderId="28" xfId="0" applyFont="1" applyFill="1" applyBorder="1" applyAlignment="1">
      <alignment horizontal="center" vertical="center"/>
    </xf>
    <xf numFmtId="167" fontId="5" fillId="44" borderId="2" xfId="0" applyNumberFormat="1" applyFont="1" applyFill="1" applyBorder="1" applyAlignment="1">
      <alignment horizontal="center" vertical="center"/>
    </xf>
    <xf numFmtId="0" fontId="17" fillId="43" borderId="2" xfId="0" applyFont="1" applyFill="1" applyBorder="1"/>
    <xf numFmtId="0" fontId="17" fillId="43" borderId="2" xfId="0" applyFont="1" applyFill="1" applyBorder="1" applyAlignment="1">
      <alignment horizontal="center"/>
    </xf>
    <xf numFmtId="0" fontId="5" fillId="43" borderId="2" xfId="0" applyFont="1" applyFill="1" applyBorder="1" applyAlignment="1">
      <alignment horizontal="center"/>
    </xf>
    <xf numFmtId="0" fontId="5" fillId="45" borderId="4" xfId="0" applyFont="1" applyFill="1" applyBorder="1" applyAlignment="1">
      <alignment horizontal="center"/>
    </xf>
    <xf numFmtId="2" fontId="5" fillId="45" borderId="2" xfId="0" applyNumberFormat="1" applyFont="1" applyFill="1" applyBorder="1" applyAlignment="1">
      <alignment horizontal="center" vertical="center" wrapText="1"/>
    </xf>
    <xf numFmtId="10" fontId="5" fillId="45" borderId="2" xfId="0" applyNumberFormat="1" applyFont="1" applyFill="1" applyBorder="1" applyAlignment="1">
      <alignment horizontal="center" vertical="center" wrapText="1"/>
    </xf>
    <xf numFmtId="0" fontId="5" fillId="45" borderId="2" xfId="0" applyFont="1" applyFill="1" applyBorder="1" applyAlignment="1">
      <alignment horizontal="center"/>
    </xf>
    <xf numFmtId="167" fontId="5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0" fontId="38" fillId="41" borderId="28" xfId="0" applyNumberFormat="1" applyFont="1" applyFill="1" applyBorder="1" applyAlignment="1">
      <alignment horizontal="center" vertical="center" wrapText="1"/>
    </xf>
    <xf numFmtId="16" fontId="38" fillId="41" borderId="28" xfId="0" applyNumberFormat="1" applyFont="1" applyFill="1" applyBorder="1" applyAlignment="1">
      <alignment horizontal="center" vertical="center"/>
    </xf>
    <xf numFmtId="2" fontId="39" fillId="42" borderId="28" xfId="0" applyNumberFormat="1" applyFont="1" applyFill="1" applyBorder="1" applyAlignment="1">
      <alignment horizontal="center" vertical="center"/>
    </xf>
    <xf numFmtId="165" fontId="38" fillId="42" borderId="28" xfId="0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38" fillId="0" borderId="22" xfId="0" applyFont="1" applyBorder="1" applyAlignment="1">
      <alignment horizontal="center" vertical="center"/>
    </xf>
    <xf numFmtId="0" fontId="0" fillId="0" borderId="22" xfId="0" applyBorder="1"/>
    <xf numFmtId="0" fontId="38" fillId="0" borderId="22" xfId="0" applyFont="1" applyBorder="1"/>
    <xf numFmtId="0" fontId="39" fillId="0" borderId="22" xfId="0" applyFont="1" applyBorder="1" applyAlignment="1">
      <alignment horizontal="center" vertical="center"/>
    </xf>
    <xf numFmtId="2" fontId="39" fillId="0" borderId="22" xfId="0" applyNumberFormat="1" applyFont="1" applyBorder="1" applyAlignment="1">
      <alignment horizontal="center" vertical="center"/>
    </xf>
    <xf numFmtId="166" fontId="38" fillId="0" borderId="22" xfId="0" applyNumberFormat="1" applyFont="1" applyBorder="1" applyAlignment="1">
      <alignment horizontal="center" vertical="center"/>
    </xf>
    <xf numFmtId="166" fontId="38" fillId="0" borderId="28" xfId="0" applyNumberFormat="1" applyFont="1" applyBorder="1" applyAlignment="1">
      <alignment horizontal="center" vertical="center"/>
    </xf>
    <xf numFmtId="0" fontId="17" fillId="0" borderId="38" xfId="0" applyFont="1" applyBorder="1"/>
    <xf numFmtId="2" fontId="5" fillId="0" borderId="38" xfId="0" applyNumberFormat="1" applyFont="1" applyBorder="1"/>
    <xf numFmtId="0" fontId="5" fillId="0" borderId="38" xfId="0" applyFont="1" applyBorder="1"/>
    <xf numFmtId="0" fontId="5" fillId="2" borderId="28" xfId="0" applyFont="1" applyFill="1" applyBorder="1"/>
    <xf numFmtId="0" fontId="5" fillId="0" borderId="39" xfId="0" applyFont="1" applyBorder="1" applyAlignment="1">
      <alignment horizontal="left"/>
    </xf>
    <xf numFmtId="0" fontId="5" fillId="2" borderId="38" xfId="0" applyFont="1" applyFill="1" applyBorder="1"/>
    <xf numFmtId="0" fontId="0" fillId="0" borderId="28" xfId="0" applyBorder="1"/>
    <xf numFmtId="0" fontId="20" fillId="2" borderId="22" xfId="0" applyFont="1" applyFill="1" applyBorder="1" applyAlignment="1">
      <alignment horizontal="right"/>
    </xf>
    <xf numFmtId="2" fontId="20" fillId="2" borderId="22" xfId="0" applyNumberFormat="1" applyFont="1" applyFill="1" applyBorder="1" applyAlignment="1">
      <alignment horizontal="right"/>
    </xf>
    <xf numFmtId="0" fontId="38" fillId="46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0" fontId="39" fillId="47" borderId="28" xfId="0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left"/>
    </xf>
    <xf numFmtId="0" fontId="5" fillId="0" borderId="7" xfId="0" applyFont="1" applyBorder="1" applyAlignment="1">
      <alignment horizontal="left"/>
    </xf>
    <xf numFmtId="3" fontId="5" fillId="0" borderId="7" xfId="0" applyNumberFormat="1" applyFont="1" applyBorder="1" applyAlignment="1">
      <alignment horizontal="left"/>
    </xf>
    <xf numFmtId="164" fontId="5" fillId="2" borderId="28" xfId="0" applyNumberFormat="1" applyFont="1" applyFill="1" applyBorder="1" applyAlignment="1">
      <alignment horizontal="left"/>
    </xf>
    <xf numFmtId="3" fontId="5" fillId="0" borderId="28" xfId="0" applyNumberFormat="1" applyFont="1" applyBorder="1" applyAlignment="1">
      <alignment horizontal="left"/>
    </xf>
    <xf numFmtId="0" fontId="8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wrapText="1"/>
    </xf>
    <xf numFmtId="0" fontId="8" fillId="4" borderId="38" xfId="0" applyFont="1" applyFill="1" applyBorder="1" applyAlignment="1">
      <alignment horizontal="left" vertical="center" wrapText="1"/>
    </xf>
    <xf numFmtId="0" fontId="39" fillId="46" borderId="28" xfId="0" applyFont="1" applyFill="1" applyBorder="1" applyAlignment="1">
      <alignment horizontal="center" vertical="center"/>
    </xf>
    <xf numFmtId="2" fontId="39" fillId="46" borderId="28" xfId="0" applyNumberFormat="1" applyFont="1" applyFill="1" applyBorder="1" applyAlignment="1">
      <alignment horizontal="center" vertical="center"/>
    </xf>
    <xf numFmtId="166" fontId="38" fillId="46" borderId="28" xfId="0" applyNumberFormat="1" applyFont="1" applyFill="1" applyBorder="1" applyAlignment="1">
      <alignment horizontal="center" vertical="center"/>
    </xf>
    <xf numFmtId="16" fontId="38" fillId="47" borderId="28" xfId="0" applyNumberFormat="1" applyFont="1" applyFill="1" applyBorder="1" applyAlignment="1">
      <alignment horizontal="center" vertical="center"/>
    </xf>
    <xf numFmtId="0" fontId="38" fillId="47" borderId="28" xfId="0" applyFont="1" applyFill="1" applyBorder="1"/>
    <xf numFmtId="16" fontId="38" fillId="42" borderId="28" xfId="0" applyNumberFormat="1" applyFont="1" applyFill="1" applyBorder="1" applyAlignment="1">
      <alignment horizontal="center" vertical="center"/>
    </xf>
    <xf numFmtId="0" fontId="38" fillId="42" borderId="28" xfId="0" applyFont="1" applyFill="1" applyBorder="1"/>
    <xf numFmtId="0" fontId="39" fillId="41" borderId="28" xfId="0" applyFont="1" applyFill="1" applyBorder="1" applyAlignment="1">
      <alignment horizontal="center" vertical="center"/>
    </xf>
    <xf numFmtId="2" fontId="39" fillId="41" borderId="28" xfId="0" applyNumberFormat="1" applyFont="1" applyFill="1" applyBorder="1" applyAlignment="1">
      <alignment horizontal="center" vertical="center"/>
    </xf>
    <xf numFmtId="166" fontId="38" fillId="41" borderId="28" xfId="0" applyNumberFormat="1" applyFont="1" applyFill="1" applyBorder="1" applyAlignment="1">
      <alignment horizontal="center" vertical="center"/>
    </xf>
    <xf numFmtId="15" fontId="33" fillId="2" borderId="22" xfId="0" applyNumberFormat="1" applyFont="1" applyFill="1" applyBorder="1" applyAlignment="1">
      <alignment vertical="center"/>
    </xf>
    <xf numFmtId="0" fontId="5" fillId="2" borderId="22" xfId="0" applyFont="1" applyFill="1" applyBorder="1" applyAlignment="1">
      <alignment horizontal="left" vertical="top"/>
    </xf>
    <xf numFmtId="0" fontId="5" fillId="2" borderId="22" xfId="0" applyFont="1" applyFill="1" applyBorder="1" applyAlignment="1">
      <alignment horizontal="center" vertical="top"/>
    </xf>
    <xf numFmtId="2" fontId="5" fillId="2" borderId="41" xfId="0" applyNumberFormat="1" applyFont="1" applyFill="1" applyBorder="1" applyAlignment="1">
      <alignment horizontal="center" vertical="center"/>
    </xf>
    <xf numFmtId="0" fontId="62" fillId="0" borderId="22" xfId="0" applyFont="1" applyBorder="1"/>
    <xf numFmtId="167" fontId="5" fillId="0" borderId="22" xfId="0" applyNumberFormat="1" applyFont="1" applyBorder="1" applyAlignment="1">
      <alignment horizontal="center" vertical="center"/>
    </xf>
    <xf numFmtId="1" fontId="5" fillId="2" borderId="28" xfId="0" applyNumberFormat="1" applyFont="1" applyFill="1" applyBorder="1" applyAlignment="1">
      <alignment horizontal="center" vertical="center" wrapText="1"/>
    </xf>
    <xf numFmtId="0" fontId="17" fillId="0" borderId="5" xfId="0" applyFont="1" applyBorder="1"/>
    <xf numFmtId="1" fontId="5" fillId="2" borderId="40" xfId="0" applyNumberFormat="1" applyFont="1" applyFill="1" applyBorder="1" applyAlignment="1">
      <alignment horizontal="center" vertical="center" wrapText="1"/>
    </xf>
    <xf numFmtId="167" fontId="5" fillId="2" borderId="28" xfId="0" applyNumberFormat="1" applyFont="1" applyFill="1" applyBorder="1" applyAlignment="1">
      <alignment horizontal="center" vertical="center"/>
    </xf>
    <xf numFmtId="15" fontId="8" fillId="2" borderId="22" xfId="0" applyNumberFormat="1" applyFont="1" applyFill="1" applyBorder="1" applyAlignment="1">
      <alignment horizontal="center"/>
    </xf>
    <xf numFmtId="0" fontId="0" fillId="0" borderId="42" xfId="0" applyBorder="1"/>
    <xf numFmtId="0" fontId="5" fillId="2" borderId="44" xfId="0" applyFont="1" applyFill="1" applyBorder="1"/>
    <xf numFmtId="0" fontId="5" fillId="2" borderId="45" xfId="0" applyFont="1" applyFill="1" applyBorder="1"/>
    <xf numFmtId="0" fontId="5" fillId="2" borderId="42" xfId="0" applyFont="1" applyFill="1" applyBorder="1"/>
    <xf numFmtId="0" fontId="5" fillId="3" borderId="43" xfId="0" applyFont="1" applyFill="1" applyBorder="1"/>
    <xf numFmtId="0" fontId="5" fillId="3" borderId="22" xfId="0" applyFont="1" applyFill="1" applyBorder="1"/>
    <xf numFmtId="0" fontId="5" fillId="3" borderId="22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37" fillId="2" borderId="43" xfId="0" applyFont="1" applyFill="1" applyBorder="1" applyAlignment="1">
      <alignment horizontal="left"/>
    </xf>
    <xf numFmtId="0" fontId="5" fillId="2" borderId="48" xfId="0" applyFont="1" applyFill="1" applyBorder="1"/>
    <xf numFmtId="0" fontId="5" fillId="2" borderId="49" xfId="0" applyFont="1" applyFill="1" applyBorder="1"/>
    <xf numFmtId="0" fontId="5" fillId="3" borderId="45" xfId="0" applyFont="1" applyFill="1" applyBorder="1"/>
    <xf numFmtId="0" fontId="5" fillId="3" borderId="42" xfId="0" applyFont="1" applyFill="1" applyBorder="1"/>
    <xf numFmtId="0" fontId="0" fillId="0" borderId="46" xfId="0" applyBorder="1"/>
    <xf numFmtId="0" fontId="6" fillId="3" borderId="22" xfId="0" applyFont="1" applyFill="1" applyBorder="1"/>
    <xf numFmtId="0" fontId="7" fillId="3" borderId="22" xfId="0" applyFont="1" applyFill="1" applyBorder="1" applyAlignment="1">
      <alignment horizontal="center"/>
    </xf>
    <xf numFmtId="0" fontId="0" fillId="0" borderId="47" xfId="0" applyBorder="1"/>
    <xf numFmtId="0" fontId="0" fillId="0" borderId="49" xfId="0" applyBorder="1"/>
    <xf numFmtId="0" fontId="0" fillId="0" borderId="50" xfId="0" applyBorder="1"/>
    <xf numFmtId="0" fontId="35" fillId="3" borderId="22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" fontId="38" fillId="42" borderId="40" xfId="0" applyNumberFormat="1" applyFont="1" applyFill="1" applyBorder="1" applyAlignment="1">
      <alignment horizontal="center" vertical="center"/>
    </xf>
    <xf numFmtId="0" fontId="38" fillId="42" borderId="40" xfId="0" applyFont="1" applyFill="1" applyBorder="1" applyAlignment="1">
      <alignment horizontal="center" vertical="center"/>
    </xf>
    <xf numFmtId="0" fontId="38" fillId="0" borderId="28" xfId="0" applyFont="1" applyFill="1" applyBorder="1" applyAlignment="1">
      <alignment horizontal="center" vertical="center"/>
    </xf>
    <xf numFmtId="0" fontId="38" fillId="0" borderId="28" xfId="0" applyFont="1" applyFill="1" applyBorder="1"/>
    <xf numFmtId="16" fontId="38" fillId="0" borderId="28" xfId="0" applyNumberFormat="1" applyFont="1" applyFill="1" applyBorder="1" applyAlignment="1">
      <alignment horizontal="center" vertical="center"/>
    </xf>
    <xf numFmtId="0" fontId="39" fillId="0" borderId="39" xfId="0" applyFont="1" applyFill="1" applyBorder="1" applyAlignment="1">
      <alignment horizontal="center" vertical="center"/>
    </xf>
    <xf numFmtId="0" fontId="39" fillId="0" borderId="28" xfId="0" applyFont="1" applyFill="1" applyBorder="1" applyAlignment="1">
      <alignment horizontal="center" vertical="center"/>
    </xf>
    <xf numFmtId="2" fontId="39" fillId="0" borderId="28" xfId="0" applyNumberFormat="1" applyFont="1" applyFill="1" applyBorder="1" applyAlignment="1">
      <alignment horizontal="center" vertical="center"/>
    </xf>
    <xf numFmtId="166" fontId="38" fillId="0" borderId="28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165" fontId="38" fillId="0" borderId="0" xfId="0" applyNumberFormat="1" applyFont="1" applyFill="1" applyAlignment="1">
      <alignment horizontal="center" vertical="center"/>
    </xf>
    <xf numFmtId="0" fontId="38" fillId="0" borderId="0" xfId="0" applyFont="1" applyFill="1"/>
    <xf numFmtId="0" fontId="38" fillId="0" borderId="0" xfId="0" applyFont="1" applyFill="1" applyAlignment="1">
      <alignment horizontal="center" vertical="center"/>
    </xf>
    <xf numFmtId="0" fontId="5" fillId="47" borderId="28" xfId="0" applyFont="1" applyFill="1" applyBorder="1" applyAlignment="1">
      <alignment horizontal="center" vertical="center"/>
    </xf>
    <xf numFmtId="165" fontId="38" fillId="47" borderId="28" xfId="0" applyNumberFormat="1" applyFont="1" applyFill="1" applyBorder="1" applyAlignment="1">
      <alignment horizontal="center" vertical="center"/>
    </xf>
    <xf numFmtId="15" fontId="5" fillId="47" borderId="28" xfId="0" applyNumberFormat="1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left"/>
    </xf>
    <xf numFmtId="43" fontId="38" fillId="47" borderId="28" xfId="0" applyNumberFormat="1" applyFont="1" applyFill="1" applyBorder="1" applyAlignment="1">
      <alignment horizontal="center" vertical="top"/>
    </xf>
    <xf numFmtId="2" fontId="38" fillId="46" borderId="28" xfId="0" applyNumberFormat="1" applyFont="1" applyFill="1" applyBorder="1" applyAlignment="1">
      <alignment horizontal="center" vertical="center"/>
    </xf>
    <xf numFmtId="10" fontId="38" fillId="46" borderId="28" xfId="0" applyNumberFormat="1" applyFont="1" applyFill="1" applyBorder="1" applyAlignment="1">
      <alignment horizontal="center" vertical="center" wrapText="1"/>
    </xf>
    <xf numFmtId="16" fontId="38" fillId="46" borderId="28" xfId="0" applyNumberFormat="1" applyFont="1" applyFill="1" applyBorder="1" applyAlignment="1">
      <alignment horizontal="center" vertical="center"/>
    </xf>
    <xf numFmtId="2" fontId="39" fillId="47" borderId="28" xfId="0" applyNumberFormat="1" applyFont="1" applyFill="1" applyBorder="1" applyAlignment="1">
      <alignment horizontal="center" vertical="center"/>
    </xf>
    <xf numFmtId="0" fontId="5" fillId="42" borderId="28" xfId="0" applyFont="1" applyFill="1" applyBorder="1" applyAlignment="1">
      <alignment horizontal="center" vertical="center"/>
    </xf>
    <xf numFmtId="15" fontId="5" fillId="42" borderId="28" xfId="0" applyNumberFormat="1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left"/>
    </xf>
    <xf numFmtId="43" fontId="38" fillId="42" borderId="28" xfId="0" applyNumberFormat="1" applyFont="1" applyFill="1" applyBorder="1" applyAlignment="1">
      <alignment horizontal="center" vertical="top"/>
    </xf>
    <xf numFmtId="16" fontId="38" fillId="0" borderId="22" xfId="0" applyNumberFormat="1" applyFont="1" applyFill="1" applyBorder="1" applyAlignment="1">
      <alignment horizontal="center" vertical="center"/>
    </xf>
    <xf numFmtId="0" fontId="5" fillId="43" borderId="28" xfId="0" applyFont="1" applyFill="1" applyBorder="1" applyAlignment="1">
      <alignment horizontal="center" vertical="center"/>
    </xf>
    <xf numFmtId="165" fontId="38" fillId="43" borderId="28" xfId="0" applyNumberFormat="1" applyFont="1" applyFill="1" applyBorder="1" applyAlignment="1">
      <alignment horizontal="center" vertical="center"/>
    </xf>
    <xf numFmtId="15" fontId="5" fillId="43" borderId="28" xfId="0" applyNumberFormat="1" applyFont="1" applyFill="1" applyBorder="1" applyAlignment="1">
      <alignment horizontal="center" vertical="center"/>
    </xf>
    <xf numFmtId="0" fontId="38" fillId="43" borderId="28" xfId="0" applyFont="1" applyFill="1" applyBorder="1"/>
    <xf numFmtId="43" fontId="38" fillId="43" borderId="28" xfId="0" applyNumberFormat="1" applyFont="1" applyFill="1" applyBorder="1" applyAlignment="1">
      <alignment horizontal="center" vertical="top"/>
    </xf>
    <xf numFmtId="0" fontId="38" fillId="43" borderId="28" xfId="0" applyFont="1" applyFill="1" applyBorder="1" applyAlignment="1">
      <alignment horizontal="center" vertical="center"/>
    </xf>
    <xf numFmtId="0" fontId="39" fillId="43" borderId="28" xfId="0" applyFont="1" applyFill="1" applyBorder="1" applyAlignment="1">
      <alignment horizontal="center" vertical="center"/>
    </xf>
    <xf numFmtId="0" fontId="39" fillId="48" borderId="28" xfId="0" applyFont="1" applyFill="1" applyBorder="1" applyAlignment="1">
      <alignment horizontal="center" vertical="center"/>
    </xf>
    <xf numFmtId="0" fontId="38" fillId="48" borderId="28" xfId="0" applyFont="1" applyFill="1" applyBorder="1" applyAlignment="1">
      <alignment horizontal="center" vertical="center"/>
    </xf>
    <xf numFmtId="2" fontId="39" fillId="48" borderId="28" xfId="0" applyNumberFormat="1" applyFont="1" applyFill="1" applyBorder="1" applyAlignment="1">
      <alignment horizontal="center" vertical="center"/>
    </xf>
    <xf numFmtId="166" fontId="38" fillId="48" borderId="28" xfId="0" applyNumberFormat="1" applyFont="1" applyFill="1" applyBorder="1" applyAlignment="1">
      <alignment horizontal="center" vertical="center"/>
    </xf>
    <xf numFmtId="16" fontId="38" fillId="43" borderId="28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15" fillId="0" borderId="13" xfId="0" applyFont="1" applyBorder="1"/>
    <xf numFmtId="0" fontId="15" fillId="0" borderId="14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15" fillId="0" borderId="20" xfId="0" applyFont="1" applyBorder="1"/>
    <xf numFmtId="0" fontId="8" fillId="4" borderId="10" xfId="0" applyFont="1" applyFill="1" applyBorder="1" applyAlignment="1">
      <alignment horizontal="left" vertical="center" wrapText="1"/>
    </xf>
    <xf numFmtId="0" fontId="15" fillId="0" borderId="27" xfId="0" applyFont="1" applyBorder="1"/>
    <xf numFmtId="0" fontId="15" fillId="0" borderId="19" xfId="0" applyFont="1" applyBorder="1"/>
    <xf numFmtId="0" fontId="8" fillId="4" borderId="10" xfId="0" applyFont="1" applyFill="1" applyBorder="1" applyAlignment="1">
      <alignment horizontal="center" vertical="center" wrapText="1"/>
    </xf>
    <xf numFmtId="0" fontId="28" fillId="2" borderId="21" xfId="0" applyFont="1" applyFill="1" applyBorder="1"/>
    <xf numFmtId="0" fontId="15" fillId="0" borderId="22" xfId="0" applyFont="1" applyBorder="1"/>
    <xf numFmtId="2" fontId="33" fillId="2" borderId="21" xfId="0" applyNumberFormat="1" applyFont="1" applyFill="1" applyBorder="1" applyAlignment="1">
      <alignment horizontal="left" wrapText="1"/>
    </xf>
  </cellXfs>
  <cellStyles count="120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24" xfId="119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200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199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217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216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511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77125" y="161925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" name="image9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" name="image9.jp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5" name="image9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8" name="image9.jp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9" name="image9.jpg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1" name="image9.jpg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2" name="image9.jpg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3" name="image9.jpg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4" name="image9.jpg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5" name="image9.jpg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6" name="image9.jpg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7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8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9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0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1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3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4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5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6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7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8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1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3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4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5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6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9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0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1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5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6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3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4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jain/Downloads/Open%20Cal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uture Intra"/>
      <sheetName val="Cash Intra"/>
      <sheetName val="MidCap Intra"/>
      <sheetName val="Bulk Deals"/>
      <sheetName val="Call Tracker (Equity)"/>
      <sheetName val="Call Tracker (F&amp;O)"/>
    </sheetNames>
    <sheetDataSet>
      <sheetData sheetId="0"/>
      <sheetData sheetId="1"/>
      <sheetData sheetId="2"/>
      <sheetData sheetId="3">
        <row r="11">
          <cell r="B11" t="str">
            <v>360ONE</v>
          </cell>
          <cell r="C11">
            <v>1098.1500000000001</v>
          </cell>
        </row>
        <row r="12">
          <cell r="B12" t="str">
            <v>3MINDIA</v>
          </cell>
          <cell r="C12">
            <v>35325.65</v>
          </cell>
        </row>
        <row r="13">
          <cell r="B13" t="str">
            <v>ABB</v>
          </cell>
          <cell r="C13">
            <v>7859.55</v>
          </cell>
        </row>
        <row r="14">
          <cell r="B14" t="str">
            <v>ACC</v>
          </cell>
          <cell r="C14">
            <v>2348.6</v>
          </cell>
        </row>
        <row r="15">
          <cell r="B15" t="str">
            <v>AIAENG</v>
          </cell>
          <cell r="C15">
            <v>4400.3500000000004</v>
          </cell>
        </row>
        <row r="16">
          <cell r="B16" t="str">
            <v>APLAPOLLO</v>
          </cell>
          <cell r="C16">
            <v>1417.15</v>
          </cell>
        </row>
        <row r="17">
          <cell r="B17" t="str">
            <v>AUBANK</v>
          </cell>
          <cell r="C17">
            <v>633.4</v>
          </cell>
        </row>
        <row r="18">
          <cell r="B18" t="str">
            <v>AARTIIND</v>
          </cell>
          <cell r="C18">
            <v>625.20000000000005</v>
          </cell>
        </row>
        <row r="19">
          <cell r="B19" t="str">
            <v>AAVAS</v>
          </cell>
          <cell r="C19">
            <v>1694.15</v>
          </cell>
        </row>
        <row r="20">
          <cell r="B20" t="str">
            <v>ABBOTINDIA</v>
          </cell>
          <cell r="C20">
            <v>29156.6</v>
          </cell>
        </row>
        <row r="21">
          <cell r="B21" t="str">
            <v>ACE</v>
          </cell>
          <cell r="C21">
            <v>1321.7</v>
          </cell>
        </row>
        <row r="22">
          <cell r="B22" t="str">
            <v>ADANIENSOL</v>
          </cell>
          <cell r="C22">
            <v>1077.75</v>
          </cell>
        </row>
        <row r="23">
          <cell r="B23" t="str">
            <v>ADANIENT</v>
          </cell>
          <cell r="C23">
            <v>3099.05</v>
          </cell>
        </row>
        <row r="24">
          <cell r="B24" t="str">
            <v>ADANIGREEN</v>
          </cell>
          <cell r="C24">
            <v>1886.35</v>
          </cell>
        </row>
        <row r="25">
          <cell r="B25" t="str">
            <v>ADANIPORTS</v>
          </cell>
          <cell r="C25">
            <v>1492.3</v>
          </cell>
        </row>
        <row r="26">
          <cell r="B26" t="str">
            <v>ADANIPOWER</v>
          </cell>
          <cell r="C26">
            <v>673.7</v>
          </cell>
        </row>
        <row r="27">
          <cell r="B27" t="str">
            <v>ATGL</v>
          </cell>
          <cell r="C27">
            <v>860.9</v>
          </cell>
        </row>
        <row r="28">
          <cell r="B28" t="str">
            <v>AWL</v>
          </cell>
          <cell r="C28">
            <v>380.5</v>
          </cell>
        </row>
        <row r="29">
          <cell r="B29" t="str">
            <v>ABCAPITAL</v>
          </cell>
          <cell r="C29">
            <v>223.27</v>
          </cell>
        </row>
        <row r="30">
          <cell r="B30" t="str">
            <v>ABFRL</v>
          </cell>
          <cell r="C30">
            <v>314.3</v>
          </cell>
        </row>
        <row r="31">
          <cell r="B31" t="str">
            <v>AEGISLOG</v>
          </cell>
          <cell r="C31">
            <v>809.05</v>
          </cell>
        </row>
        <row r="32">
          <cell r="B32" t="str">
            <v>AETHER</v>
          </cell>
          <cell r="C32">
            <v>910.65</v>
          </cell>
        </row>
        <row r="33">
          <cell r="B33" t="str">
            <v>AFFLE</v>
          </cell>
          <cell r="C33">
            <v>1635.1</v>
          </cell>
        </row>
        <row r="34">
          <cell r="B34" t="str">
            <v>AJANTPHARM</v>
          </cell>
          <cell r="C34">
            <v>3123.1</v>
          </cell>
        </row>
        <row r="35">
          <cell r="B35" t="str">
            <v>APLLTD</v>
          </cell>
          <cell r="C35">
            <v>1117.5999999999999</v>
          </cell>
        </row>
        <row r="36">
          <cell r="B36" t="str">
            <v>ALKEM</v>
          </cell>
          <cell r="C36">
            <v>5768.05</v>
          </cell>
        </row>
        <row r="37">
          <cell r="B37" t="str">
            <v>ALKYLAMINE</v>
          </cell>
          <cell r="C37">
            <v>2098.9499999999998</v>
          </cell>
        </row>
        <row r="38">
          <cell r="B38" t="str">
            <v>ALLCARGO</v>
          </cell>
          <cell r="C38">
            <v>67.66</v>
          </cell>
        </row>
        <row r="39">
          <cell r="B39" t="str">
            <v>ALOKINDS</v>
          </cell>
          <cell r="C39">
            <v>29.17</v>
          </cell>
        </row>
        <row r="40">
          <cell r="B40" t="str">
            <v>ARE&amp;M</v>
          </cell>
          <cell r="C40">
            <v>1548.25</v>
          </cell>
        </row>
        <row r="41">
          <cell r="B41" t="str">
            <v>AMBER</v>
          </cell>
          <cell r="C41">
            <v>4199.8500000000004</v>
          </cell>
        </row>
        <row r="42">
          <cell r="B42" t="str">
            <v>AMBUJACEM</v>
          </cell>
          <cell r="C42">
            <v>631.79999999999995</v>
          </cell>
        </row>
        <row r="43">
          <cell r="B43" t="str">
            <v>ANANDRATHI</v>
          </cell>
          <cell r="C43">
            <v>3758.1</v>
          </cell>
        </row>
        <row r="44">
          <cell r="B44" t="str">
            <v>ANGELONE</v>
          </cell>
          <cell r="C44">
            <v>2616.75</v>
          </cell>
        </row>
        <row r="45">
          <cell r="B45" t="str">
            <v>ANURAS</v>
          </cell>
          <cell r="C45">
            <v>800.7</v>
          </cell>
        </row>
        <row r="46">
          <cell r="B46" t="str">
            <v>APARINDS</v>
          </cell>
          <cell r="C46">
            <v>8518.5</v>
          </cell>
        </row>
        <row r="47">
          <cell r="B47" t="str">
            <v>APOLLOHOSP</v>
          </cell>
          <cell r="C47">
            <v>6830.55</v>
          </cell>
        </row>
        <row r="48">
          <cell r="B48" t="str">
            <v>APOLLOTYRE</v>
          </cell>
          <cell r="C48">
            <v>507.6</v>
          </cell>
        </row>
        <row r="49">
          <cell r="B49" t="str">
            <v>APTUS</v>
          </cell>
          <cell r="C49">
            <v>315.85000000000002</v>
          </cell>
        </row>
        <row r="50">
          <cell r="B50" t="str">
            <v>ACI</v>
          </cell>
          <cell r="C50">
            <v>821</v>
          </cell>
        </row>
        <row r="51">
          <cell r="B51" t="str">
            <v>ASAHIINDIA</v>
          </cell>
          <cell r="C51">
            <v>656.5</v>
          </cell>
        </row>
        <row r="52">
          <cell r="B52" t="str">
            <v>ASHOKLEY</v>
          </cell>
          <cell r="C52">
            <v>261.75</v>
          </cell>
        </row>
        <row r="53">
          <cell r="B53" t="str">
            <v>ASIANPAINT</v>
          </cell>
          <cell r="C53">
            <v>3186.6</v>
          </cell>
        </row>
        <row r="54">
          <cell r="B54" t="str">
            <v>ASTERDM</v>
          </cell>
          <cell r="C54">
            <v>401.3</v>
          </cell>
        </row>
        <row r="55">
          <cell r="B55" t="str">
            <v>ASTRAZEN</v>
          </cell>
          <cell r="C55">
            <v>6780.35</v>
          </cell>
        </row>
        <row r="56">
          <cell r="B56" t="str">
            <v>ASTRAL</v>
          </cell>
          <cell r="C56">
            <v>1955.95</v>
          </cell>
        </row>
        <row r="57">
          <cell r="B57" t="str">
            <v>ATUL</v>
          </cell>
          <cell r="C57">
            <v>7912.7</v>
          </cell>
        </row>
        <row r="58">
          <cell r="B58" t="str">
            <v>AUROPHARMA</v>
          </cell>
          <cell r="C58">
            <v>1533.85</v>
          </cell>
        </row>
        <row r="59">
          <cell r="B59" t="str">
            <v>AVANTIFEED</v>
          </cell>
          <cell r="C59">
            <v>698.95</v>
          </cell>
        </row>
        <row r="60">
          <cell r="B60" t="str">
            <v>DMART</v>
          </cell>
          <cell r="C60">
            <v>5057.8500000000004</v>
          </cell>
        </row>
        <row r="61">
          <cell r="B61" t="str">
            <v>AXISBANK</v>
          </cell>
          <cell r="C61">
            <v>1169.95</v>
          </cell>
        </row>
        <row r="62">
          <cell r="B62" t="str">
            <v>BEML</v>
          </cell>
          <cell r="C62">
            <v>3913.25</v>
          </cell>
        </row>
        <row r="63">
          <cell r="B63" t="str">
            <v>BLS</v>
          </cell>
          <cell r="C63">
            <v>392.45</v>
          </cell>
        </row>
        <row r="64">
          <cell r="B64" t="str">
            <v>BSE</v>
          </cell>
          <cell r="C64">
            <v>2726.85</v>
          </cell>
        </row>
        <row r="65">
          <cell r="B65" t="str">
            <v>BAJAJ-AUTO</v>
          </cell>
          <cell r="C65">
            <v>9914.2000000000007</v>
          </cell>
        </row>
        <row r="66">
          <cell r="B66" t="str">
            <v>BAJFINANCE</v>
          </cell>
          <cell r="C66">
            <v>6743.6</v>
          </cell>
        </row>
        <row r="67">
          <cell r="B67" t="str">
            <v>BAJAJFINSV</v>
          </cell>
          <cell r="C67">
            <v>1625.7</v>
          </cell>
        </row>
        <row r="68">
          <cell r="B68" t="str">
            <v>BAJAJHLDNG</v>
          </cell>
          <cell r="C68">
            <v>9880.9</v>
          </cell>
        </row>
        <row r="69">
          <cell r="B69" t="str">
            <v>BALAMINES</v>
          </cell>
          <cell r="C69">
            <v>2182.6</v>
          </cell>
        </row>
        <row r="70">
          <cell r="B70" t="str">
            <v>BALKRISIND</v>
          </cell>
          <cell r="C70">
            <v>2869.8</v>
          </cell>
        </row>
        <row r="71">
          <cell r="B71" t="str">
            <v>BALRAMCHIN</v>
          </cell>
          <cell r="C71">
            <v>579.15</v>
          </cell>
        </row>
        <row r="72">
          <cell r="B72" t="str">
            <v>BANDHANBNK</v>
          </cell>
          <cell r="C72">
            <v>205.43</v>
          </cell>
        </row>
        <row r="73">
          <cell r="B73" t="str">
            <v>BANKBARODA</v>
          </cell>
          <cell r="C73">
            <v>254.1</v>
          </cell>
        </row>
        <row r="74">
          <cell r="B74" t="str">
            <v>BANKINDIA</v>
          </cell>
          <cell r="C74">
            <v>120.98</v>
          </cell>
        </row>
        <row r="75">
          <cell r="B75" t="str">
            <v>MAHABANK</v>
          </cell>
          <cell r="C75">
            <v>62.79</v>
          </cell>
        </row>
        <row r="76">
          <cell r="B76" t="str">
            <v>BATAINDIA</v>
          </cell>
          <cell r="C76">
            <v>1446.3</v>
          </cell>
        </row>
        <row r="77">
          <cell r="B77" t="str">
            <v>BAYERCROP</v>
          </cell>
          <cell r="C77">
            <v>6299.3</v>
          </cell>
        </row>
        <row r="78">
          <cell r="B78" t="str">
            <v>BERGEPAINT</v>
          </cell>
          <cell r="C78">
            <v>582.04999999999995</v>
          </cell>
        </row>
        <row r="79">
          <cell r="B79" t="str">
            <v>BDL</v>
          </cell>
          <cell r="C79">
            <v>1304.45</v>
          </cell>
        </row>
        <row r="80">
          <cell r="B80" t="str">
            <v>BEL</v>
          </cell>
          <cell r="C80">
            <v>304.5</v>
          </cell>
        </row>
        <row r="81">
          <cell r="B81" t="str">
            <v>BHARATFORG</v>
          </cell>
          <cell r="C81">
            <v>1621.2</v>
          </cell>
        </row>
        <row r="82">
          <cell r="B82" t="str">
            <v>BHEL</v>
          </cell>
          <cell r="C82">
            <v>299.64999999999998</v>
          </cell>
        </row>
        <row r="83">
          <cell r="B83" t="str">
            <v>BPCL</v>
          </cell>
          <cell r="C83">
            <v>350.1</v>
          </cell>
        </row>
        <row r="84">
          <cell r="B84" t="str">
            <v>BHARTIARTL</v>
          </cell>
          <cell r="C84">
            <v>1486.35</v>
          </cell>
        </row>
        <row r="85">
          <cell r="B85" t="str">
            <v>BIKAJI</v>
          </cell>
          <cell r="C85">
            <v>855</v>
          </cell>
        </row>
        <row r="86">
          <cell r="B86" t="str">
            <v>BIOCON</v>
          </cell>
          <cell r="C86">
            <v>356.5</v>
          </cell>
        </row>
        <row r="87">
          <cell r="B87" t="str">
            <v>BIRLACORPN</v>
          </cell>
          <cell r="C87">
            <v>1326.95</v>
          </cell>
        </row>
        <row r="88">
          <cell r="B88" t="str">
            <v>BSOFT</v>
          </cell>
          <cell r="C88">
            <v>601.65</v>
          </cell>
        </row>
        <row r="89">
          <cell r="B89" t="str">
            <v>BLUEDART</v>
          </cell>
          <cell r="C89">
            <v>8154.3</v>
          </cell>
        </row>
        <row r="90">
          <cell r="B90" t="str">
            <v>BLUESTARCO</v>
          </cell>
          <cell r="C90">
            <v>1746.5</v>
          </cell>
        </row>
        <row r="91">
          <cell r="B91" t="str">
            <v>BBTC</v>
          </cell>
          <cell r="C91">
            <v>2564.85</v>
          </cell>
        </row>
        <row r="92">
          <cell r="B92" t="str">
            <v>BORORENEW</v>
          </cell>
          <cell r="C92">
            <v>504</v>
          </cell>
        </row>
        <row r="93">
          <cell r="B93" t="str">
            <v>BOSCHLTD</v>
          </cell>
          <cell r="C93">
            <v>32503.15</v>
          </cell>
        </row>
        <row r="94">
          <cell r="B94" t="str">
            <v>BRIGADE</v>
          </cell>
          <cell r="C94">
            <v>1150.8</v>
          </cell>
        </row>
        <row r="95">
          <cell r="B95" t="str">
            <v>BRITANNIA</v>
          </cell>
          <cell r="C95">
            <v>5836.8</v>
          </cell>
        </row>
        <row r="96">
          <cell r="B96" t="str">
            <v>MAPMYINDIA</v>
          </cell>
          <cell r="C96">
            <v>2171.25</v>
          </cell>
        </row>
        <row r="97">
          <cell r="B97" t="str">
            <v>CCL</v>
          </cell>
          <cell r="C97">
            <v>715.75</v>
          </cell>
        </row>
        <row r="98">
          <cell r="B98" t="str">
            <v>CESC</v>
          </cell>
          <cell r="C98">
            <v>191.99</v>
          </cell>
        </row>
        <row r="99">
          <cell r="B99" t="str">
            <v>CGPOWER</v>
          </cell>
          <cell r="C99">
            <v>740.65</v>
          </cell>
        </row>
        <row r="100">
          <cell r="B100" t="str">
            <v>CIEINDIA</v>
          </cell>
          <cell r="C100">
            <v>571.4</v>
          </cell>
        </row>
        <row r="101">
          <cell r="B101" t="str">
            <v>CRISIL</v>
          </cell>
          <cell r="C101">
            <v>4521.95</v>
          </cell>
        </row>
        <row r="102">
          <cell r="B102" t="str">
            <v>CSBBANK</v>
          </cell>
          <cell r="C102">
            <v>330.65</v>
          </cell>
        </row>
        <row r="103">
          <cell r="B103" t="str">
            <v>CAMPUS</v>
          </cell>
          <cell r="C103">
            <v>284.95</v>
          </cell>
        </row>
        <row r="104">
          <cell r="B104" t="str">
            <v>CANFINHOME</v>
          </cell>
          <cell r="C104">
            <v>849.6</v>
          </cell>
        </row>
        <row r="105">
          <cell r="B105" t="str">
            <v>CANBK</v>
          </cell>
          <cell r="C105">
            <v>112.33</v>
          </cell>
        </row>
        <row r="106">
          <cell r="B106" t="str">
            <v>CAPLIPOINT</v>
          </cell>
          <cell r="C106">
            <v>1774.3</v>
          </cell>
        </row>
        <row r="107">
          <cell r="B107" t="str">
            <v>CGCL</v>
          </cell>
          <cell r="C107">
            <v>214.24</v>
          </cell>
        </row>
        <row r="108">
          <cell r="B108" t="str">
            <v>CARBORUNIV</v>
          </cell>
          <cell r="C108">
            <v>1579.1</v>
          </cell>
        </row>
        <row r="109">
          <cell r="B109" t="str">
            <v>CASTROLIND</v>
          </cell>
          <cell r="C109">
            <v>270.85000000000002</v>
          </cell>
        </row>
        <row r="110">
          <cell r="B110" t="str">
            <v>CEATLTD</v>
          </cell>
          <cell r="C110">
            <v>2865.05</v>
          </cell>
        </row>
        <row r="111">
          <cell r="B111" t="str">
            <v>CELLO</v>
          </cell>
          <cell r="C111">
            <v>913.8</v>
          </cell>
        </row>
        <row r="112">
          <cell r="B112" t="str">
            <v>CENTRALBK</v>
          </cell>
          <cell r="C112">
            <v>60.69</v>
          </cell>
        </row>
        <row r="113">
          <cell r="B113" t="str">
            <v>CDSL</v>
          </cell>
          <cell r="C113">
            <v>2898.1</v>
          </cell>
        </row>
        <row r="114">
          <cell r="B114" t="str">
            <v>CENTURYPLY</v>
          </cell>
          <cell r="C114">
            <v>760.1</v>
          </cell>
        </row>
        <row r="115">
          <cell r="B115" t="str">
            <v>CENTURYTEX</v>
          </cell>
          <cell r="C115">
            <v>2335.35</v>
          </cell>
        </row>
        <row r="116">
          <cell r="B116" t="str">
            <v>CERA</v>
          </cell>
          <cell r="C116">
            <v>9765.1</v>
          </cell>
        </row>
        <row r="117">
          <cell r="B117" t="str">
            <v>CHALET</v>
          </cell>
          <cell r="C117">
            <v>794.45</v>
          </cell>
        </row>
        <row r="118">
          <cell r="B118" t="str">
            <v>CHAMBLFERT</v>
          </cell>
          <cell r="C118">
            <v>522.1</v>
          </cell>
        </row>
        <row r="119">
          <cell r="B119" t="str">
            <v>CHEMPLASTS</v>
          </cell>
          <cell r="C119">
            <v>498.2</v>
          </cell>
        </row>
        <row r="120">
          <cell r="B120" t="str">
            <v>CHENNPETRO</v>
          </cell>
          <cell r="C120">
            <v>993.8</v>
          </cell>
        </row>
        <row r="121">
          <cell r="B121" t="str">
            <v>CHOLAHLDNG</v>
          </cell>
          <cell r="C121">
            <v>1650.4</v>
          </cell>
        </row>
        <row r="122">
          <cell r="B122" t="str">
            <v>CHOLAFIN</v>
          </cell>
          <cell r="C122">
            <v>1365.65</v>
          </cell>
        </row>
        <row r="123">
          <cell r="B123" t="str">
            <v>CIPLA</v>
          </cell>
          <cell r="C123">
            <v>1585.8</v>
          </cell>
        </row>
        <row r="124">
          <cell r="B124" t="str">
            <v>CUB</v>
          </cell>
          <cell r="C124">
            <v>169.04</v>
          </cell>
        </row>
        <row r="125">
          <cell r="B125" t="str">
            <v>CLEAN</v>
          </cell>
          <cell r="C125">
            <v>1563.25</v>
          </cell>
        </row>
        <row r="126">
          <cell r="B126" t="str">
            <v>COALINDIA</v>
          </cell>
          <cell r="C126">
            <v>528.85</v>
          </cell>
        </row>
        <row r="127">
          <cell r="B127" t="str">
            <v>COCHINSHIP</v>
          </cell>
          <cell r="C127">
            <v>2069.9499999999998</v>
          </cell>
        </row>
        <row r="128">
          <cell r="B128" t="str">
            <v>COFORGE</v>
          </cell>
          <cell r="C128">
            <v>6084.2</v>
          </cell>
        </row>
        <row r="129">
          <cell r="B129" t="str">
            <v>COLPAL</v>
          </cell>
          <cell r="C129">
            <v>3605.15</v>
          </cell>
        </row>
        <row r="130">
          <cell r="B130" t="str">
            <v>CAMS</v>
          </cell>
          <cell r="C130">
            <v>4387.8999999999996</v>
          </cell>
        </row>
        <row r="131">
          <cell r="B131" t="str">
            <v>CONCORDBIO</v>
          </cell>
          <cell r="C131">
            <v>1598.6</v>
          </cell>
        </row>
        <row r="132">
          <cell r="B132" t="str">
            <v>CONCOR</v>
          </cell>
          <cell r="C132">
            <v>988.85</v>
          </cell>
        </row>
        <row r="133">
          <cell r="B133" t="str">
            <v>COROMANDEL</v>
          </cell>
          <cell r="C133">
            <v>1781.55</v>
          </cell>
        </row>
        <row r="134">
          <cell r="B134" t="str">
            <v>CRAFTSMAN</v>
          </cell>
          <cell r="C134">
            <v>5576.9</v>
          </cell>
        </row>
        <row r="135">
          <cell r="B135" t="str">
            <v>CREDITACC</v>
          </cell>
          <cell r="C135">
            <v>1220.5</v>
          </cell>
        </row>
        <row r="136">
          <cell r="B136" t="str">
            <v>CROMPTON</v>
          </cell>
          <cell r="C136">
            <v>462.25</v>
          </cell>
        </row>
        <row r="137">
          <cell r="B137" t="str">
            <v>CUMMINSIND</v>
          </cell>
          <cell r="C137">
            <v>3815.7</v>
          </cell>
        </row>
        <row r="138">
          <cell r="B138" t="str">
            <v>CYIENT</v>
          </cell>
          <cell r="C138">
            <v>1960.85</v>
          </cell>
        </row>
        <row r="139">
          <cell r="B139" t="str">
            <v>DCMSHRIRAM</v>
          </cell>
          <cell r="C139">
            <v>1162.7</v>
          </cell>
        </row>
        <row r="140">
          <cell r="B140" t="str">
            <v>DLF</v>
          </cell>
          <cell r="C140">
            <v>859.25</v>
          </cell>
        </row>
        <row r="141">
          <cell r="B141" t="str">
            <v>DOMS</v>
          </cell>
          <cell r="C141">
            <v>2428.35</v>
          </cell>
        </row>
        <row r="142">
          <cell r="B142" t="str">
            <v>DABUR</v>
          </cell>
          <cell r="C142">
            <v>646.15</v>
          </cell>
        </row>
        <row r="143">
          <cell r="B143" t="str">
            <v>DALBHARAT</v>
          </cell>
          <cell r="C143">
            <v>1799.4</v>
          </cell>
        </row>
        <row r="144">
          <cell r="B144" t="str">
            <v>DATAPATTNS</v>
          </cell>
          <cell r="C144">
            <v>2870.4</v>
          </cell>
        </row>
        <row r="145">
          <cell r="B145" t="str">
            <v>DEEPAKFERT</v>
          </cell>
          <cell r="C145">
            <v>1062</v>
          </cell>
        </row>
        <row r="146">
          <cell r="B146" t="str">
            <v>DEEPAKNTR</v>
          </cell>
          <cell r="C146">
            <v>2951.1</v>
          </cell>
        </row>
        <row r="147">
          <cell r="B147" t="str">
            <v>DELHIVERY</v>
          </cell>
          <cell r="C147">
            <v>421.2</v>
          </cell>
        </row>
        <row r="148">
          <cell r="B148" t="str">
            <v>DEVYANI</v>
          </cell>
          <cell r="C148">
            <v>181.39</v>
          </cell>
        </row>
        <row r="149">
          <cell r="B149" t="str">
            <v>DIVISLAB</v>
          </cell>
          <cell r="C149">
            <v>4911.45</v>
          </cell>
        </row>
        <row r="150">
          <cell r="B150" t="str">
            <v>DIXON</v>
          </cell>
          <cell r="C150">
            <v>12859.75</v>
          </cell>
        </row>
        <row r="151">
          <cell r="B151" t="str">
            <v>LALPATHLAB</v>
          </cell>
          <cell r="C151">
            <v>3306.5</v>
          </cell>
        </row>
        <row r="152">
          <cell r="B152" t="str">
            <v>DRREDDY</v>
          </cell>
          <cell r="C152">
            <v>6969.05</v>
          </cell>
        </row>
        <row r="153">
          <cell r="B153" t="str">
            <v>EIDPARRY</v>
          </cell>
          <cell r="C153">
            <v>807.85</v>
          </cell>
        </row>
        <row r="154">
          <cell r="B154" t="str">
            <v>EIHOTEL</v>
          </cell>
          <cell r="C154">
            <v>380.85</v>
          </cell>
        </row>
        <row r="155">
          <cell r="B155" t="str">
            <v>EPL</v>
          </cell>
          <cell r="C155">
            <v>252.1</v>
          </cell>
        </row>
        <row r="156">
          <cell r="B156" t="str">
            <v>EASEMYTRIP</v>
          </cell>
          <cell r="C156">
            <v>39.700000000000003</v>
          </cell>
        </row>
        <row r="157">
          <cell r="B157" t="str">
            <v>EICHERMOT</v>
          </cell>
          <cell r="C157">
            <v>4933.55</v>
          </cell>
        </row>
        <row r="158">
          <cell r="B158" t="str">
            <v>ELECON</v>
          </cell>
          <cell r="C158">
            <v>607</v>
          </cell>
        </row>
        <row r="159">
          <cell r="B159" t="str">
            <v>ELGIEQUIP</v>
          </cell>
          <cell r="C159">
            <v>647.45000000000005</v>
          </cell>
        </row>
        <row r="160">
          <cell r="B160" t="str">
            <v>EMAMILTD</v>
          </cell>
          <cell r="C160">
            <v>809.7</v>
          </cell>
        </row>
        <row r="161">
          <cell r="B161" t="str">
            <v>ENDURANCE</v>
          </cell>
          <cell r="C161">
            <v>2592.6999999999998</v>
          </cell>
        </row>
        <row r="162">
          <cell r="B162" t="str">
            <v>ENGINERSIN</v>
          </cell>
          <cell r="C162">
            <v>215.7</v>
          </cell>
        </row>
        <row r="163">
          <cell r="B163" t="str">
            <v>EQUITASBNK</v>
          </cell>
          <cell r="C163">
            <v>83.62</v>
          </cell>
        </row>
        <row r="164">
          <cell r="B164" t="str">
            <v>ERIS</v>
          </cell>
          <cell r="C164">
            <v>1238.8499999999999</v>
          </cell>
        </row>
        <row r="165">
          <cell r="B165" t="str">
            <v>ESCORTS</v>
          </cell>
          <cell r="C165">
            <v>3810.05</v>
          </cell>
        </row>
        <row r="166">
          <cell r="B166" t="str">
            <v>EXIDEIND</v>
          </cell>
          <cell r="C166">
            <v>512.4</v>
          </cell>
        </row>
        <row r="167">
          <cell r="B167" t="str">
            <v>FDC</v>
          </cell>
          <cell r="C167">
            <v>531</v>
          </cell>
        </row>
        <row r="168">
          <cell r="B168" t="str">
            <v>NYKAA</v>
          </cell>
          <cell r="C168">
            <v>210.42</v>
          </cell>
        </row>
        <row r="169">
          <cell r="B169" t="str">
            <v>FEDERALBNK</v>
          </cell>
          <cell r="C169">
            <v>203.32</v>
          </cell>
        </row>
        <row r="170">
          <cell r="B170" t="str">
            <v>FACT</v>
          </cell>
          <cell r="C170">
            <v>1012.6</v>
          </cell>
        </row>
        <row r="171">
          <cell r="B171" t="str">
            <v>FINEORG</v>
          </cell>
          <cell r="C171">
            <v>5535.95</v>
          </cell>
        </row>
        <row r="172">
          <cell r="B172" t="str">
            <v>FINCABLES</v>
          </cell>
          <cell r="C172">
            <v>1454.95</v>
          </cell>
        </row>
        <row r="173">
          <cell r="B173" t="str">
            <v>FINPIPE</v>
          </cell>
          <cell r="C173">
            <v>287.89999999999998</v>
          </cell>
        </row>
        <row r="174">
          <cell r="B174" t="str">
            <v>FSL</v>
          </cell>
          <cell r="C174">
            <v>317.95</v>
          </cell>
        </row>
        <row r="175">
          <cell r="B175" t="str">
            <v>FIVESTAR</v>
          </cell>
          <cell r="C175">
            <v>737.35</v>
          </cell>
        </row>
        <row r="176">
          <cell r="B176" t="str">
            <v>FORTIS</v>
          </cell>
          <cell r="C176">
            <v>531</v>
          </cell>
        </row>
        <row r="177">
          <cell r="B177" t="str">
            <v>GAIL</v>
          </cell>
          <cell r="C177">
            <v>234.07</v>
          </cell>
        </row>
        <row r="178">
          <cell r="B178" t="str">
            <v>GMMPFAUDLR</v>
          </cell>
          <cell r="C178">
            <v>1376.55</v>
          </cell>
        </row>
        <row r="179">
          <cell r="B179" t="str">
            <v>GMRINFRA</v>
          </cell>
          <cell r="C179">
            <v>95.01</v>
          </cell>
        </row>
        <row r="180">
          <cell r="B180" t="str">
            <v>GRSE</v>
          </cell>
          <cell r="C180">
            <v>1751.15</v>
          </cell>
        </row>
        <row r="181">
          <cell r="B181" t="str">
            <v>GICRE</v>
          </cell>
          <cell r="C181">
            <v>407</v>
          </cell>
        </row>
        <row r="182">
          <cell r="B182" t="str">
            <v>GILLETTE</v>
          </cell>
          <cell r="C182">
            <v>8338.2999999999993</v>
          </cell>
        </row>
        <row r="183">
          <cell r="B183" t="str">
            <v>GLAND</v>
          </cell>
          <cell r="C183">
            <v>1900.25</v>
          </cell>
        </row>
        <row r="184">
          <cell r="B184" t="str">
            <v>GLAXO</v>
          </cell>
          <cell r="C184">
            <v>2914.85</v>
          </cell>
        </row>
        <row r="185">
          <cell r="B185" t="str">
            <v>GLS</v>
          </cell>
          <cell r="C185">
            <v>1038.2</v>
          </cell>
        </row>
        <row r="186">
          <cell r="B186" t="str">
            <v>GLENMARK</v>
          </cell>
          <cell r="C186">
            <v>1676.75</v>
          </cell>
        </row>
        <row r="187">
          <cell r="B187" t="str">
            <v>MEDANTA</v>
          </cell>
          <cell r="C187">
            <v>1074.7</v>
          </cell>
        </row>
        <row r="188">
          <cell r="B188" t="str">
            <v>GPIL</v>
          </cell>
          <cell r="C188">
            <v>957.05</v>
          </cell>
        </row>
        <row r="189">
          <cell r="B189" t="str">
            <v>GODFRYPHLP</v>
          </cell>
          <cell r="C189">
            <v>5630.6</v>
          </cell>
        </row>
        <row r="190">
          <cell r="B190" t="str">
            <v>GODREJCP</v>
          </cell>
          <cell r="C190">
            <v>1440.3</v>
          </cell>
        </row>
        <row r="191">
          <cell r="B191" t="str">
            <v>GODREJIND</v>
          </cell>
          <cell r="C191">
            <v>937.2</v>
          </cell>
        </row>
        <row r="192">
          <cell r="B192" t="str">
            <v>GODREJPROP</v>
          </cell>
          <cell r="C192">
            <v>2933.15</v>
          </cell>
        </row>
        <row r="193">
          <cell r="B193" t="str">
            <v>GRANULES</v>
          </cell>
          <cell r="C193">
            <v>685.2</v>
          </cell>
        </row>
        <row r="194">
          <cell r="B194" t="str">
            <v>GRAPHITE</v>
          </cell>
          <cell r="C194">
            <v>542.29999999999995</v>
          </cell>
        </row>
        <row r="195">
          <cell r="B195" t="str">
            <v>GRASIM</v>
          </cell>
          <cell r="C195">
            <v>2755.15</v>
          </cell>
        </row>
        <row r="196">
          <cell r="B196" t="str">
            <v>GESHIP</v>
          </cell>
          <cell r="C196">
            <v>1374.4</v>
          </cell>
        </row>
        <row r="197">
          <cell r="B197" t="str">
            <v>GRINDWELL</v>
          </cell>
          <cell r="C197">
            <v>2469.1</v>
          </cell>
        </row>
        <row r="198">
          <cell r="B198" t="str">
            <v>GAEL</v>
          </cell>
          <cell r="C198">
            <v>138.22</v>
          </cell>
        </row>
        <row r="199">
          <cell r="B199" t="str">
            <v>FLUOROCHEM</v>
          </cell>
          <cell r="C199">
            <v>3192.8</v>
          </cell>
        </row>
        <row r="200">
          <cell r="B200" t="str">
            <v>GUJGASLTD</v>
          </cell>
          <cell r="C200">
            <v>595.4</v>
          </cell>
        </row>
        <row r="201">
          <cell r="B201" t="str">
            <v>GMDCLTD</v>
          </cell>
          <cell r="C201">
            <v>371</v>
          </cell>
        </row>
        <row r="202">
          <cell r="B202" t="str">
            <v>GNFC</v>
          </cell>
          <cell r="C202">
            <v>669.25</v>
          </cell>
        </row>
        <row r="203">
          <cell r="B203" t="str">
            <v>GPPL</v>
          </cell>
          <cell r="C203">
            <v>231.43</v>
          </cell>
        </row>
        <row r="204">
          <cell r="B204" t="str">
            <v>GSFC</v>
          </cell>
          <cell r="C204">
            <v>236.93</v>
          </cell>
        </row>
        <row r="205">
          <cell r="B205" t="str">
            <v>GSPL</v>
          </cell>
          <cell r="C205">
            <v>334.05</v>
          </cell>
        </row>
        <row r="206">
          <cell r="B206" t="str">
            <v>HEG</v>
          </cell>
          <cell r="C206">
            <v>2031.5</v>
          </cell>
        </row>
        <row r="207">
          <cell r="B207" t="str">
            <v>HBLPOWER</v>
          </cell>
          <cell r="C207">
            <v>648.15</v>
          </cell>
        </row>
        <row r="208">
          <cell r="B208" t="str">
            <v>HCLTECH</v>
          </cell>
          <cell r="C208">
            <v>1676.15</v>
          </cell>
        </row>
        <row r="209">
          <cell r="B209" t="str">
            <v>HDFCAMC</v>
          </cell>
          <cell r="C209">
            <v>4425.3999999999996</v>
          </cell>
        </row>
        <row r="210">
          <cell r="B210" t="str">
            <v>HDFCBANK</v>
          </cell>
          <cell r="C210">
            <v>1631.3</v>
          </cell>
        </row>
        <row r="211">
          <cell r="B211" t="str">
            <v>HDFCLIFE</v>
          </cell>
          <cell r="C211">
            <v>726</v>
          </cell>
        </row>
        <row r="212">
          <cell r="B212" t="str">
            <v>HFCL</v>
          </cell>
          <cell r="C212">
            <v>145.61000000000001</v>
          </cell>
        </row>
        <row r="213">
          <cell r="B213" t="str">
            <v>HAPPSTMNDS</v>
          </cell>
          <cell r="C213">
            <v>796.8</v>
          </cell>
        </row>
        <row r="214">
          <cell r="B214" t="str">
            <v>HAPPYFORGE</v>
          </cell>
          <cell r="C214">
            <v>1223.55</v>
          </cell>
        </row>
        <row r="215">
          <cell r="B215" t="str">
            <v>HAVELLS</v>
          </cell>
          <cell r="C215">
            <v>1895.65</v>
          </cell>
        </row>
        <row r="216">
          <cell r="B216" t="str">
            <v>HEROMOTOCO</v>
          </cell>
          <cell r="C216">
            <v>5329.95</v>
          </cell>
        </row>
        <row r="217">
          <cell r="B217" t="str">
            <v>HSCL</v>
          </cell>
          <cell r="C217">
            <v>483.65</v>
          </cell>
        </row>
        <row r="218">
          <cell r="B218" t="str">
            <v>HINDALCO</v>
          </cell>
          <cell r="C218">
            <v>685.55</v>
          </cell>
        </row>
        <row r="219">
          <cell r="B219" t="str">
            <v>HAL</v>
          </cell>
          <cell r="C219">
            <v>4768.1000000000004</v>
          </cell>
        </row>
        <row r="220">
          <cell r="B220" t="str">
            <v>HINDCOPPER</v>
          </cell>
          <cell r="C220">
            <v>318.55</v>
          </cell>
        </row>
        <row r="221">
          <cell r="B221" t="str">
            <v>HINDPETRO</v>
          </cell>
          <cell r="C221">
            <v>406.5</v>
          </cell>
        </row>
        <row r="222">
          <cell r="B222" t="str">
            <v>HINDUNILVR</v>
          </cell>
          <cell r="C222">
            <v>2792.8</v>
          </cell>
        </row>
        <row r="223">
          <cell r="B223" t="str">
            <v>HINDZINC</v>
          </cell>
          <cell r="C223">
            <v>518.65</v>
          </cell>
        </row>
        <row r="224">
          <cell r="B224" t="str">
            <v>POWERINDIA</v>
          </cell>
          <cell r="C224">
            <v>12049.95</v>
          </cell>
        </row>
        <row r="225">
          <cell r="B225" t="str">
            <v>HOMEFIRST</v>
          </cell>
          <cell r="C225">
            <v>1048.2</v>
          </cell>
        </row>
        <row r="226">
          <cell r="B226" t="str">
            <v>HONASA</v>
          </cell>
          <cell r="C226">
            <v>472.55</v>
          </cell>
        </row>
        <row r="227">
          <cell r="B227" t="str">
            <v>HONAUT</v>
          </cell>
          <cell r="C227">
            <v>52212.55</v>
          </cell>
        </row>
        <row r="228">
          <cell r="B228" t="str">
            <v>HUDCO</v>
          </cell>
          <cell r="C228">
            <v>285.45</v>
          </cell>
        </row>
        <row r="229">
          <cell r="B229" t="str">
            <v>ICICIBANK</v>
          </cell>
          <cell r="C229">
            <v>1191.0999999999999</v>
          </cell>
        </row>
        <row r="230">
          <cell r="B230" t="str">
            <v>ICICIGI</v>
          </cell>
          <cell r="C230">
            <v>2083.1999999999998</v>
          </cell>
        </row>
        <row r="231">
          <cell r="B231" t="str">
            <v>ICICIPRULI</v>
          </cell>
          <cell r="C231">
            <v>733</v>
          </cell>
        </row>
        <row r="232">
          <cell r="B232" t="str">
            <v>ISEC</v>
          </cell>
          <cell r="C232">
            <v>795.45</v>
          </cell>
        </row>
        <row r="233">
          <cell r="B233" t="str">
            <v>IDBI</v>
          </cell>
          <cell r="C233">
            <v>99.75</v>
          </cell>
        </row>
        <row r="234">
          <cell r="B234" t="str">
            <v>IDFCFIRSTB</v>
          </cell>
          <cell r="C234">
            <v>75.36</v>
          </cell>
        </row>
        <row r="235">
          <cell r="B235" t="str">
            <v>IDFC</v>
          </cell>
          <cell r="C235">
            <v>113.03</v>
          </cell>
        </row>
        <row r="236">
          <cell r="B236" t="str">
            <v>IIFL</v>
          </cell>
          <cell r="C236">
            <v>467.75</v>
          </cell>
        </row>
        <row r="237">
          <cell r="B237" t="str">
            <v>IRB</v>
          </cell>
          <cell r="C237">
            <v>65.34</v>
          </cell>
        </row>
        <row r="238">
          <cell r="B238" t="str">
            <v>IRCON</v>
          </cell>
          <cell r="C238">
            <v>265.5</v>
          </cell>
        </row>
        <row r="239">
          <cell r="B239" t="str">
            <v>ITC</v>
          </cell>
          <cell r="C239">
            <v>504.55</v>
          </cell>
        </row>
        <row r="240">
          <cell r="B240" t="str">
            <v>ITI</v>
          </cell>
          <cell r="C240">
            <v>302.85000000000002</v>
          </cell>
        </row>
        <row r="241">
          <cell r="B241" t="str">
            <v>INDIACEM</v>
          </cell>
          <cell r="C241">
            <v>369.1</v>
          </cell>
        </row>
        <row r="242">
          <cell r="B242" t="str">
            <v>SAMMAANCAP</v>
          </cell>
          <cell r="C242">
            <v>176.64</v>
          </cell>
        </row>
        <row r="243">
          <cell r="B243" t="str">
            <v>INDIAMART</v>
          </cell>
          <cell r="C243">
            <v>2915.45</v>
          </cell>
        </row>
        <row r="244">
          <cell r="B244" t="str">
            <v>INDIANB</v>
          </cell>
          <cell r="C244">
            <v>552.79999999999995</v>
          </cell>
        </row>
        <row r="245">
          <cell r="B245" t="str">
            <v>IEX</v>
          </cell>
          <cell r="C245">
            <v>195.55</v>
          </cell>
        </row>
        <row r="246">
          <cell r="B246" t="str">
            <v>INDHOTEL</v>
          </cell>
          <cell r="C246">
            <v>644.6</v>
          </cell>
        </row>
        <row r="247">
          <cell r="B247" t="str">
            <v>IOC</v>
          </cell>
          <cell r="C247">
            <v>173.79</v>
          </cell>
        </row>
        <row r="248">
          <cell r="B248" t="str">
            <v>IOB</v>
          </cell>
          <cell r="C248">
            <v>62.31</v>
          </cell>
        </row>
        <row r="249">
          <cell r="B249" t="str">
            <v>IRCTC</v>
          </cell>
          <cell r="C249">
            <v>939.4</v>
          </cell>
        </row>
        <row r="250">
          <cell r="B250" t="str">
            <v>IRFC</v>
          </cell>
          <cell r="C250">
            <v>181.44</v>
          </cell>
        </row>
        <row r="251">
          <cell r="B251" t="str">
            <v>INDIGOPNTS</v>
          </cell>
          <cell r="C251">
            <v>1470.05</v>
          </cell>
        </row>
        <row r="252">
          <cell r="B252" t="str">
            <v>IGL</v>
          </cell>
          <cell r="C252">
            <v>540.4</v>
          </cell>
        </row>
        <row r="253">
          <cell r="B253" t="str">
            <v>INDUSTOWER</v>
          </cell>
          <cell r="C253">
            <v>434.9</v>
          </cell>
        </row>
        <row r="254">
          <cell r="B254" t="str">
            <v>INDUSINDBK</v>
          </cell>
          <cell r="C254">
            <v>1381.9</v>
          </cell>
        </row>
        <row r="255">
          <cell r="B255" t="str">
            <v>NAUKRI</v>
          </cell>
          <cell r="C255">
            <v>7444.45</v>
          </cell>
        </row>
        <row r="256">
          <cell r="B256" t="str">
            <v>INFY</v>
          </cell>
          <cell r="C256">
            <v>1880.25</v>
          </cell>
        </row>
        <row r="257">
          <cell r="B257" t="str">
            <v>INOXWIND</v>
          </cell>
          <cell r="C257">
            <v>223.29</v>
          </cell>
        </row>
        <row r="258">
          <cell r="B258" t="str">
            <v>INTELLECT</v>
          </cell>
          <cell r="C258">
            <v>982.2</v>
          </cell>
        </row>
        <row r="259">
          <cell r="B259" t="str">
            <v>INDIGO</v>
          </cell>
          <cell r="C259">
            <v>4483.1499999999996</v>
          </cell>
        </row>
        <row r="260">
          <cell r="B260" t="str">
            <v>IPCALAB</v>
          </cell>
          <cell r="C260">
            <v>1402.95</v>
          </cell>
        </row>
        <row r="261">
          <cell r="B261" t="str">
            <v>JBCHEPHARM</v>
          </cell>
          <cell r="C261">
            <v>1937.35</v>
          </cell>
        </row>
        <row r="262">
          <cell r="B262" t="str">
            <v>JKCEMENT</v>
          </cell>
          <cell r="C262">
            <v>4401</v>
          </cell>
        </row>
        <row r="263">
          <cell r="B263" t="str">
            <v>JBMA</v>
          </cell>
          <cell r="C263">
            <v>1927.75</v>
          </cell>
        </row>
        <row r="264">
          <cell r="B264" t="str">
            <v>JKLAKSHMI</v>
          </cell>
          <cell r="C264">
            <v>779.7</v>
          </cell>
        </row>
        <row r="265">
          <cell r="B265" t="str">
            <v>JKPAPER</v>
          </cell>
          <cell r="C265">
            <v>472.1</v>
          </cell>
        </row>
        <row r="266">
          <cell r="B266" t="str">
            <v>JMFINANCIL</v>
          </cell>
          <cell r="C266">
            <v>92.33</v>
          </cell>
        </row>
        <row r="267">
          <cell r="B267" t="str">
            <v>JSWENERGY</v>
          </cell>
          <cell r="C267">
            <v>710.7</v>
          </cell>
        </row>
        <row r="268">
          <cell r="B268" t="str">
            <v>JSWINFRA</v>
          </cell>
          <cell r="C268">
            <v>312.7</v>
          </cell>
        </row>
        <row r="269">
          <cell r="B269" t="str">
            <v>JSWSTEEL</v>
          </cell>
          <cell r="C269">
            <v>933.25</v>
          </cell>
        </row>
        <row r="270">
          <cell r="B270" t="str">
            <v>JAIBALAJI</v>
          </cell>
          <cell r="C270">
            <v>935.05</v>
          </cell>
        </row>
        <row r="271">
          <cell r="B271" t="str">
            <v>J&amp;KBANK</v>
          </cell>
          <cell r="C271">
            <v>111.19</v>
          </cell>
        </row>
        <row r="272">
          <cell r="B272" t="str">
            <v>JINDALSAW</v>
          </cell>
          <cell r="C272">
            <v>688</v>
          </cell>
        </row>
        <row r="273">
          <cell r="B273" t="str">
            <v>JSL</v>
          </cell>
          <cell r="C273">
            <v>729.75</v>
          </cell>
        </row>
        <row r="274">
          <cell r="B274" t="str">
            <v>JINDALSTEL</v>
          </cell>
          <cell r="C274">
            <v>965.75</v>
          </cell>
        </row>
        <row r="275">
          <cell r="B275" t="str">
            <v>JIOFIN</v>
          </cell>
          <cell r="C275">
            <v>329.6</v>
          </cell>
        </row>
        <row r="276">
          <cell r="B276" t="str">
            <v>JUBLFOOD</v>
          </cell>
          <cell r="C276">
            <v>657.6</v>
          </cell>
        </row>
        <row r="277">
          <cell r="B277" t="str">
            <v>JUBLINGREA</v>
          </cell>
          <cell r="C277">
            <v>692</v>
          </cell>
        </row>
        <row r="278">
          <cell r="B278" t="str">
            <v>JUBLPHARMA</v>
          </cell>
          <cell r="C278">
            <v>893.55</v>
          </cell>
        </row>
        <row r="279">
          <cell r="B279" t="str">
            <v>JWL</v>
          </cell>
          <cell r="C279">
            <v>555.6</v>
          </cell>
        </row>
        <row r="280">
          <cell r="B280" t="str">
            <v>JUSTDIAL</v>
          </cell>
          <cell r="C280">
            <v>1321.45</v>
          </cell>
        </row>
        <row r="281">
          <cell r="B281" t="str">
            <v>JYOTHYLAB</v>
          </cell>
          <cell r="C281">
            <v>570.15</v>
          </cell>
        </row>
        <row r="282">
          <cell r="B282" t="str">
            <v>KPRMILL</v>
          </cell>
          <cell r="C282">
            <v>891.05</v>
          </cell>
        </row>
        <row r="283">
          <cell r="B283" t="str">
            <v>KEI</v>
          </cell>
          <cell r="C283">
            <v>4700.7</v>
          </cell>
        </row>
        <row r="284">
          <cell r="B284" t="str">
            <v>KNRCON</v>
          </cell>
          <cell r="C284">
            <v>343.35</v>
          </cell>
        </row>
        <row r="285">
          <cell r="B285" t="str">
            <v>KPITTECH</v>
          </cell>
          <cell r="C285">
            <v>1832.4</v>
          </cell>
        </row>
        <row r="286">
          <cell r="B286" t="str">
            <v>KRBL</v>
          </cell>
          <cell r="C286">
            <v>296.55</v>
          </cell>
        </row>
        <row r="287">
          <cell r="B287" t="str">
            <v>KSB</v>
          </cell>
          <cell r="C287">
            <v>925.65</v>
          </cell>
        </row>
        <row r="288">
          <cell r="B288" t="str">
            <v>KAJARIACER</v>
          </cell>
          <cell r="C288">
            <v>1349.3</v>
          </cell>
        </row>
        <row r="289">
          <cell r="B289" t="str">
            <v>KPIL</v>
          </cell>
          <cell r="C289">
            <v>1251.95</v>
          </cell>
        </row>
        <row r="290">
          <cell r="B290" t="str">
            <v>KALYANKJIL</v>
          </cell>
          <cell r="C290">
            <v>596.4</v>
          </cell>
        </row>
        <row r="291">
          <cell r="B291" t="str">
            <v>KANSAINER</v>
          </cell>
          <cell r="C291">
            <v>301.10000000000002</v>
          </cell>
        </row>
        <row r="292">
          <cell r="B292" t="str">
            <v>KARURVYSYA</v>
          </cell>
          <cell r="C292">
            <v>223.38</v>
          </cell>
        </row>
        <row r="293">
          <cell r="B293" t="str">
            <v>KAYNES</v>
          </cell>
          <cell r="C293">
            <v>5024.3</v>
          </cell>
        </row>
        <row r="294">
          <cell r="B294" t="str">
            <v>KEC</v>
          </cell>
          <cell r="C294">
            <v>829.35</v>
          </cell>
        </row>
        <row r="295">
          <cell r="B295" t="str">
            <v>KFINTECH</v>
          </cell>
          <cell r="C295">
            <v>1015.9</v>
          </cell>
        </row>
        <row r="296">
          <cell r="B296" t="str">
            <v>KOTAKBANK</v>
          </cell>
          <cell r="C296">
            <v>1821.5</v>
          </cell>
        </row>
        <row r="297">
          <cell r="B297" t="str">
            <v>KIMS</v>
          </cell>
          <cell r="C297">
            <v>2442</v>
          </cell>
        </row>
        <row r="298">
          <cell r="B298" t="str">
            <v>LTF</v>
          </cell>
          <cell r="C298">
            <v>168.92</v>
          </cell>
        </row>
        <row r="299">
          <cell r="B299" t="str">
            <v>LTTS</v>
          </cell>
          <cell r="C299">
            <v>5488.3</v>
          </cell>
        </row>
        <row r="300">
          <cell r="B300" t="str">
            <v>LICHSGFIN</v>
          </cell>
          <cell r="C300">
            <v>682.35</v>
          </cell>
        </row>
        <row r="301">
          <cell r="B301" t="str">
            <v>LTIM</v>
          </cell>
          <cell r="C301">
            <v>5704.4</v>
          </cell>
        </row>
        <row r="302">
          <cell r="B302" t="str">
            <v>LT</v>
          </cell>
          <cell r="C302">
            <v>3606.5</v>
          </cell>
        </row>
        <row r="303">
          <cell r="B303" t="str">
            <v>LATENTVIEW</v>
          </cell>
          <cell r="C303">
            <v>510.9</v>
          </cell>
        </row>
        <row r="304">
          <cell r="B304" t="str">
            <v>LAURUSLABS</v>
          </cell>
          <cell r="C304">
            <v>449.75</v>
          </cell>
        </row>
        <row r="305">
          <cell r="B305" t="str">
            <v>LXCHEM</v>
          </cell>
          <cell r="C305">
            <v>283</v>
          </cell>
        </row>
        <row r="306">
          <cell r="B306" t="str">
            <v>LEMONTREE</v>
          </cell>
          <cell r="C306">
            <v>133.63999999999999</v>
          </cell>
        </row>
        <row r="307">
          <cell r="B307" t="str">
            <v>LICI</v>
          </cell>
          <cell r="C307">
            <v>1075.5</v>
          </cell>
        </row>
        <row r="308">
          <cell r="B308" t="str">
            <v>LINDEINDIA</v>
          </cell>
          <cell r="C308">
            <v>7298.9</v>
          </cell>
        </row>
        <row r="309">
          <cell r="B309" t="str">
            <v>LLOYDSME</v>
          </cell>
          <cell r="C309">
            <v>776.55</v>
          </cell>
        </row>
        <row r="310">
          <cell r="B310" t="str">
            <v>LUPIN</v>
          </cell>
          <cell r="C310">
            <v>2109.1999999999998</v>
          </cell>
        </row>
        <row r="311">
          <cell r="B311" t="str">
            <v>MMTC</v>
          </cell>
          <cell r="C311">
            <v>103.94</v>
          </cell>
        </row>
        <row r="312">
          <cell r="B312" t="str">
            <v>MRF</v>
          </cell>
          <cell r="C312">
            <v>139614.54999999999</v>
          </cell>
        </row>
        <row r="313">
          <cell r="B313" t="str">
            <v>MTARTECH</v>
          </cell>
          <cell r="C313">
            <v>1755.4</v>
          </cell>
        </row>
        <row r="314">
          <cell r="B314" t="str">
            <v>LODHA</v>
          </cell>
          <cell r="C314">
            <v>1222.8499999999999</v>
          </cell>
        </row>
        <row r="315">
          <cell r="B315" t="str">
            <v>MGL</v>
          </cell>
          <cell r="C315">
            <v>1814.75</v>
          </cell>
        </row>
        <row r="316">
          <cell r="B316" t="str">
            <v>MAHSEAMLES</v>
          </cell>
          <cell r="C316">
            <v>646.04999999999995</v>
          </cell>
        </row>
        <row r="317">
          <cell r="B317" t="str">
            <v>M&amp;MFIN</v>
          </cell>
          <cell r="C317">
            <v>313.7</v>
          </cell>
        </row>
        <row r="318">
          <cell r="B318" t="str">
            <v>M&amp;M</v>
          </cell>
          <cell r="C318">
            <v>2732.95</v>
          </cell>
        </row>
        <row r="319">
          <cell r="B319" t="str">
            <v>MHRIL</v>
          </cell>
          <cell r="C319">
            <v>410.1</v>
          </cell>
        </row>
        <row r="320">
          <cell r="B320" t="str">
            <v>MAHLIFE</v>
          </cell>
          <cell r="C320">
            <v>579.35</v>
          </cell>
        </row>
        <row r="321">
          <cell r="B321" t="str">
            <v>MANAPPURAM</v>
          </cell>
          <cell r="C321">
            <v>216.8</v>
          </cell>
        </row>
        <row r="322">
          <cell r="B322" t="str">
            <v>MRPL</v>
          </cell>
          <cell r="C322">
            <v>212.71</v>
          </cell>
        </row>
        <row r="323">
          <cell r="B323" t="str">
            <v>MANKIND</v>
          </cell>
          <cell r="C323">
            <v>2319.6</v>
          </cell>
        </row>
        <row r="324">
          <cell r="B324" t="str">
            <v>MARICO</v>
          </cell>
          <cell r="C324">
            <v>682.95</v>
          </cell>
        </row>
        <row r="325">
          <cell r="B325" t="str">
            <v>MARUTI</v>
          </cell>
          <cell r="C325">
            <v>12276.35</v>
          </cell>
        </row>
        <row r="326">
          <cell r="B326" t="str">
            <v>MASTEK</v>
          </cell>
          <cell r="C326">
            <v>2958.25</v>
          </cell>
        </row>
        <row r="327">
          <cell r="B327" t="str">
            <v>MFSL</v>
          </cell>
          <cell r="C327">
            <v>1057.8499999999999</v>
          </cell>
        </row>
        <row r="328">
          <cell r="B328" t="str">
            <v>MAXHEALTH</v>
          </cell>
          <cell r="C328">
            <v>868.35</v>
          </cell>
        </row>
        <row r="329">
          <cell r="B329" t="str">
            <v>MAZDOCK</v>
          </cell>
          <cell r="C329">
            <v>4467.95</v>
          </cell>
        </row>
        <row r="330">
          <cell r="B330" t="str">
            <v>MEDPLUS</v>
          </cell>
          <cell r="C330">
            <v>635</v>
          </cell>
        </row>
        <row r="331">
          <cell r="B331" t="str">
            <v>METROBRAND</v>
          </cell>
          <cell r="C331">
            <v>1372.25</v>
          </cell>
        </row>
        <row r="332">
          <cell r="B332" t="str">
            <v>METROPOLIS</v>
          </cell>
          <cell r="C332">
            <v>2099.75</v>
          </cell>
        </row>
        <row r="333">
          <cell r="B333" t="str">
            <v>MINDACORP</v>
          </cell>
          <cell r="C333">
            <v>538.04999999999995</v>
          </cell>
        </row>
        <row r="334">
          <cell r="B334" t="str">
            <v>MSUMI</v>
          </cell>
          <cell r="C334">
            <v>72.540000000000006</v>
          </cell>
        </row>
        <row r="335">
          <cell r="B335" t="str">
            <v>MOTILALOFS</v>
          </cell>
          <cell r="C335">
            <v>702.5</v>
          </cell>
        </row>
        <row r="336">
          <cell r="B336" t="str">
            <v>MPHASIS</v>
          </cell>
          <cell r="C336">
            <v>3065.65</v>
          </cell>
        </row>
        <row r="337">
          <cell r="B337" t="str">
            <v>MCX</v>
          </cell>
          <cell r="C337">
            <v>4778.8500000000004</v>
          </cell>
        </row>
        <row r="338">
          <cell r="B338" t="str">
            <v>MUTHOOTFIN</v>
          </cell>
          <cell r="C338">
            <v>1928.2</v>
          </cell>
        </row>
        <row r="339">
          <cell r="B339" t="str">
            <v>NATCOPHARM</v>
          </cell>
          <cell r="C339">
            <v>1551.35</v>
          </cell>
        </row>
        <row r="340">
          <cell r="B340" t="str">
            <v>NBCC</v>
          </cell>
          <cell r="C340">
            <v>181.89</v>
          </cell>
        </row>
        <row r="341">
          <cell r="B341" t="str">
            <v>NCC</v>
          </cell>
          <cell r="C341">
            <v>320.95</v>
          </cell>
        </row>
        <row r="342">
          <cell r="B342" t="str">
            <v>NHPC</v>
          </cell>
          <cell r="C342">
            <v>97.93</v>
          </cell>
        </row>
        <row r="343">
          <cell r="B343" t="str">
            <v>NLCINDIA</v>
          </cell>
          <cell r="C343">
            <v>271.64999999999998</v>
          </cell>
        </row>
        <row r="344">
          <cell r="B344" t="str">
            <v>NMDC</v>
          </cell>
          <cell r="C344">
            <v>226.34</v>
          </cell>
        </row>
        <row r="345">
          <cell r="B345" t="str">
            <v>NSLNISP</v>
          </cell>
          <cell r="C345">
            <v>55.17</v>
          </cell>
        </row>
        <row r="346">
          <cell r="B346" t="str">
            <v>NTPC</v>
          </cell>
          <cell r="C346">
            <v>403.35</v>
          </cell>
        </row>
        <row r="347">
          <cell r="B347" t="str">
            <v>NH</v>
          </cell>
          <cell r="C347">
            <v>1268.95</v>
          </cell>
        </row>
        <row r="348">
          <cell r="B348" t="str">
            <v>NATIONALUM</v>
          </cell>
          <cell r="C348">
            <v>171.35</v>
          </cell>
        </row>
        <row r="349">
          <cell r="B349" t="str">
            <v>NAVINFLUOR</v>
          </cell>
          <cell r="C349">
            <v>3334.6</v>
          </cell>
        </row>
        <row r="350">
          <cell r="B350" t="str">
            <v>NESTLEIND</v>
          </cell>
          <cell r="C350">
            <v>2551</v>
          </cell>
        </row>
        <row r="351">
          <cell r="B351" t="str">
            <v>NETWORK18</v>
          </cell>
          <cell r="C351">
            <v>99.92</v>
          </cell>
        </row>
        <row r="352">
          <cell r="B352" t="str">
            <v>NAM-INDIA</v>
          </cell>
          <cell r="C352">
            <v>716.8</v>
          </cell>
        </row>
        <row r="353">
          <cell r="B353" t="str">
            <v>NUVAMA</v>
          </cell>
          <cell r="C353">
            <v>6208.9</v>
          </cell>
        </row>
        <row r="354">
          <cell r="B354" t="str">
            <v>NUVOCO</v>
          </cell>
          <cell r="C354">
            <v>344.95</v>
          </cell>
        </row>
        <row r="355">
          <cell r="B355" t="str">
            <v>OBEROIRLTY</v>
          </cell>
          <cell r="C355">
            <v>1734.1</v>
          </cell>
        </row>
        <row r="356">
          <cell r="B356" t="str">
            <v>ONGC</v>
          </cell>
          <cell r="C356">
            <v>324.35000000000002</v>
          </cell>
        </row>
        <row r="357">
          <cell r="B357" t="str">
            <v>OIL</v>
          </cell>
          <cell r="C357">
            <v>681.15</v>
          </cell>
        </row>
        <row r="358">
          <cell r="B358" t="str">
            <v>OLECTRA</v>
          </cell>
          <cell r="C358">
            <v>1612.7</v>
          </cell>
        </row>
        <row r="359">
          <cell r="B359" t="str">
            <v>PAYTM</v>
          </cell>
          <cell r="C359">
            <v>553.70000000000005</v>
          </cell>
        </row>
        <row r="360">
          <cell r="B360" t="str">
            <v>OFSS</v>
          </cell>
          <cell r="C360">
            <v>11106.05</v>
          </cell>
        </row>
        <row r="361">
          <cell r="B361" t="str">
            <v>POLICYBZR</v>
          </cell>
          <cell r="C361">
            <v>1696.05</v>
          </cell>
        </row>
        <row r="362">
          <cell r="B362" t="str">
            <v>PCBL</v>
          </cell>
          <cell r="C362">
            <v>450.9</v>
          </cell>
        </row>
        <row r="363">
          <cell r="B363" t="str">
            <v>PIIND</v>
          </cell>
          <cell r="C363">
            <v>4428.05</v>
          </cell>
        </row>
        <row r="364">
          <cell r="B364" t="str">
            <v>PNBHOUSING</v>
          </cell>
          <cell r="C364">
            <v>867.15</v>
          </cell>
        </row>
        <row r="365">
          <cell r="B365" t="str">
            <v>PNCINFRA</v>
          </cell>
          <cell r="C365">
            <v>468.6</v>
          </cell>
        </row>
        <row r="366">
          <cell r="B366" t="str">
            <v>PVRINOX</v>
          </cell>
          <cell r="C366">
            <v>1515.15</v>
          </cell>
        </row>
        <row r="367">
          <cell r="B367" t="str">
            <v>PAGEIND</v>
          </cell>
          <cell r="C367">
            <v>42176.4</v>
          </cell>
        </row>
        <row r="368">
          <cell r="B368" t="str">
            <v>PATANJALI</v>
          </cell>
          <cell r="C368">
            <v>1909.7</v>
          </cell>
        </row>
        <row r="369">
          <cell r="B369" t="str">
            <v>PERSISTENT</v>
          </cell>
          <cell r="C369">
            <v>4959.75</v>
          </cell>
        </row>
        <row r="370">
          <cell r="B370" t="str">
            <v>PETRONET</v>
          </cell>
          <cell r="C370">
            <v>381.2</v>
          </cell>
        </row>
        <row r="371">
          <cell r="B371" t="str">
            <v>PHOENIXLTD</v>
          </cell>
          <cell r="C371">
            <v>3690.05</v>
          </cell>
        </row>
        <row r="372">
          <cell r="B372" t="str">
            <v>PIDILITIND</v>
          </cell>
          <cell r="C372">
            <v>3127.1</v>
          </cell>
        </row>
        <row r="373">
          <cell r="B373" t="str">
            <v>PEL</v>
          </cell>
          <cell r="C373">
            <v>1037.45</v>
          </cell>
        </row>
        <row r="374">
          <cell r="B374" t="str">
            <v>PPLPHARMA</v>
          </cell>
          <cell r="C374">
            <v>188.63</v>
          </cell>
        </row>
        <row r="375">
          <cell r="B375" t="str">
            <v>POLYMED</v>
          </cell>
          <cell r="C375">
            <v>2149.65</v>
          </cell>
        </row>
        <row r="376">
          <cell r="B376" t="str">
            <v>POLYCAB</v>
          </cell>
          <cell r="C376">
            <v>6832</v>
          </cell>
        </row>
        <row r="377">
          <cell r="B377" t="str">
            <v>POONAWALLA</v>
          </cell>
          <cell r="C377">
            <v>403</v>
          </cell>
        </row>
        <row r="378">
          <cell r="B378" t="str">
            <v>PFC</v>
          </cell>
          <cell r="C378">
            <v>517.5</v>
          </cell>
        </row>
        <row r="379">
          <cell r="B379" t="str">
            <v>POWERGRID</v>
          </cell>
          <cell r="C379">
            <v>334</v>
          </cell>
        </row>
        <row r="380">
          <cell r="B380" t="str">
            <v>PRAJIND</v>
          </cell>
          <cell r="C380">
            <v>779.15</v>
          </cell>
        </row>
        <row r="381">
          <cell r="B381" t="str">
            <v>PRESTIGE</v>
          </cell>
          <cell r="C381">
            <v>1744.9</v>
          </cell>
        </row>
        <row r="382">
          <cell r="B382" t="str">
            <v>PRINCEPIPE</v>
          </cell>
          <cell r="C382">
            <v>608.65</v>
          </cell>
        </row>
        <row r="383">
          <cell r="B383" t="str">
            <v>PRSMJOHNSN</v>
          </cell>
          <cell r="C383">
            <v>161.4</v>
          </cell>
        </row>
        <row r="384">
          <cell r="B384" t="str">
            <v>PGHH</v>
          </cell>
          <cell r="C384">
            <v>17081.05</v>
          </cell>
        </row>
        <row r="385">
          <cell r="B385" t="str">
            <v>PNB</v>
          </cell>
          <cell r="C385">
            <v>117.36</v>
          </cell>
        </row>
        <row r="386">
          <cell r="B386" t="str">
            <v>QUESS</v>
          </cell>
          <cell r="C386">
            <v>730</v>
          </cell>
        </row>
        <row r="387">
          <cell r="B387" t="str">
            <v>RRKABEL</v>
          </cell>
          <cell r="C387">
            <v>1631</v>
          </cell>
        </row>
        <row r="388">
          <cell r="B388" t="str">
            <v>RBLBANK</v>
          </cell>
          <cell r="C388">
            <v>230.06</v>
          </cell>
        </row>
        <row r="389">
          <cell r="B389" t="str">
            <v>RECLTD</v>
          </cell>
          <cell r="C389">
            <v>595.35</v>
          </cell>
        </row>
        <row r="390">
          <cell r="B390" t="str">
            <v>RHIM</v>
          </cell>
          <cell r="C390">
            <v>633.29999999999995</v>
          </cell>
        </row>
        <row r="391">
          <cell r="B391" t="str">
            <v>RITES</v>
          </cell>
          <cell r="C391">
            <v>656.75</v>
          </cell>
        </row>
        <row r="392">
          <cell r="B392" t="str">
            <v>RADICO</v>
          </cell>
          <cell r="C392">
            <v>1765.25</v>
          </cell>
        </row>
        <row r="393">
          <cell r="B393" t="str">
            <v>RVNL</v>
          </cell>
          <cell r="C393">
            <v>570.75</v>
          </cell>
        </row>
        <row r="394">
          <cell r="B394" t="str">
            <v>RAILTEL</v>
          </cell>
          <cell r="C394">
            <v>471.7</v>
          </cell>
        </row>
        <row r="395">
          <cell r="B395" t="str">
            <v>RAINBOW</v>
          </cell>
          <cell r="C395">
            <v>1212.55</v>
          </cell>
        </row>
        <row r="396">
          <cell r="B396" t="str">
            <v>RAJESHEXPO</v>
          </cell>
          <cell r="C396">
            <v>298.3</v>
          </cell>
        </row>
        <row r="397">
          <cell r="B397" t="str">
            <v>RKFORGE</v>
          </cell>
          <cell r="C397">
            <v>957.15</v>
          </cell>
        </row>
        <row r="398">
          <cell r="B398" t="str">
            <v>RCF</v>
          </cell>
          <cell r="C398">
            <v>202.69</v>
          </cell>
        </row>
        <row r="399">
          <cell r="B399" t="str">
            <v>RATNAMANI</v>
          </cell>
          <cell r="C399">
            <v>3545.1</v>
          </cell>
        </row>
        <row r="400">
          <cell r="B400" t="str">
            <v>RTNINDIA</v>
          </cell>
          <cell r="C400">
            <v>82.62</v>
          </cell>
        </row>
        <row r="401">
          <cell r="B401" t="str">
            <v>RAYMOND</v>
          </cell>
          <cell r="C401">
            <v>2025.45</v>
          </cell>
        </row>
        <row r="402">
          <cell r="B402" t="str">
            <v>REDINGTON</v>
          </cell>
          <cell r="C402">
            <v>209.37</v>
          </cell>
        </row>
        <row r="403">
          <cell r="B403" t="str">
            <v>RELIANCE</v>
          </cell>
          <cell r="C403">
            <v>2996.25</v>
          </cell>
        </row>
        <row r="404">
          <cell r="B404" t="str">
            <v>RBA</v>
          </cell>
          <cell r="C404">
            <v>109.12</v>
          </cell>
        </row>
        <row r="405">
          <cell r="B405" t="str">
            <v>ROUTE</v>
          </cell>
          <cell r="C405">
            <v>1567.7</v>
          </cell>
        </row>
        <row r="406">
          <cell r="B406" t="str">
            <v>SBFC</v>
          </cell>
          <cell r="C406">
            <v>86.6</v>
          </cell>
        </row>
        <row r="407">
          <cell r="B407" t="str">
            <v>SBICARD</v>
          </cell>
          <cell r="C407">
            <v>714.45</v>
          </cell>
        </row>
        <row r="408">
          <cell r="B408" t="str">
            <v>SBILIFE</v>
          </cell>
          <cell r="C408">
            <v>1795.25</v>
          </cell>
        </row>
        <row r="409">
          <cell r="B409" t="str">
            <v>SJVN</v>
          </cell>
          <cell r="C409">
            <v>133.31</v>
          </cell>
        </row>
        <row r="410">
          <cell r="B410" t="str">
            <v>SKFINDIA</v>
          </cell>
          <cell r="C410">
            <v>5288.25</v>
          </cell>
        </row>
        <row r="411">
          <cell r="B411" t="str">
            <v>SRF</v>
          </cell>
          <cell r="C411">
            <v>2533.1</v>
          </cell>
        </row>
        <row r="412">
          <cell r="B412" t="str">
            <v>SAFARI</v>
          </cell>
          <cell r="C412">
            <v>2362.9</v>
          </cell>
        </row>
        <row r="413">
          <cell r="B413" t="str">
            <v>MOTHERSON</v>
          </cell>
          <cell r="C413">
            <v>193.89</v>
          </cell>
        </row>
        <row r="414">
          <cell r="B414" t="str">
            <v>SANOFI</v>
          </cell>
          <cell r="C414">
            <v>6859.7</v>
          </cell>
        </row>
        <row r="415">
          <cell r="B415" t="str">
            <v>SAPPHIRE</v>
          </cell>
          <cell r="C415">
            <v>1608.9</v>
          </cell>
        </row>
        <row r="416">
          <cell r="B416" t="str">
            <v>SAREGAMA</v>
          </cell>
          <cell r="C416">
            <v>524.1</v>
          </cell>
        </row>
        <row r="417">
          <cell r="B417" t="str">
            <v>SCHAEFFLER</v>
          </cell>
          <cell r="C417">
            <v>4063.2</v>
          </cell>
        </row>
        <row r="418">
          <cell r="B418" t="str">
            <v>SCHNEIDER</v>
          </cell>
          <cell r="C418">
            <v>812.25</v>
          </cell>
        </row>
        <row r="419">
          <cell r="B419" t="str">
            <v>SHREECEM</v>
          </cell>
          <cell r="C419">
            <v>25012.400000000001</v>
          </cell>
        </row>
        <row r="420">
          <cell r="B420" t="str">
            <v>RENUKA</v>
          </cell>
          <cell r="C420">
            <v>47.95</v>
          </cell>
        </row>
        <row r="421">
          <cell r="B421" t="str">
            <v>SHRIRAMFIN</v>
          </cell>
          <cell r="C421">
            <v>3143.6</v>
          </cell>
        </row>
        <row r="422">
          <cell r="B422" t="str">
            <v>SHYAMMETL</v>
          </cell>
          <cell r="C422">
            <v>810.2</v>
          </cell>
        </row>
        <row r="423">
          <cell r="B423" t="str">
            <v>SIEMENS</v>
          </cell>
          <cell r="C423">
            <v>7056.05</v>
          </cell>
        </row>
        <row r="424">
          <cell r="B424" t="str">
            <v>SIGNATURE</v>
          </cell>
          <cell r="C424">
            <v>1510.55</v>
          </cell>
        </row>
        <row r="425">
          <cell r="B425" t="str">
            <v>SOBHA</v>
          </cell>
          <cell r="C425">
            <v>1693.65</v>
          </cell>
        </row>
        <row r="426">
          <cell r="B426" t="str">
            <v>SOLARINDS</v>
          </cell>
          <cell r="C426">
            <v>10395.5</v>
          </cell>
        </row>
        <row r="427">
          <cell r="B427" t="str">
            <v>SONACOMS</v>
          </cell>
          <cell r="C427">
            <v>689.95</v>
          </cell>
        </row>
        <row r="428">
          <cell r="B428" t="str">
            <v>SONATSOFTW</v>
          </cell>
          <cell r="C428">
            <v>626.54999999999995</v>
          </cell>
        </row>
        <row r="429">
          <cell r="B429" t="str">
            <v>STARHEALTH</v>
          </cell>
          <cell r="C429">
            <v>609.79999999999995</v>
          </cell>
        </row>
        <row r="430">
          <cell r="B430" t="str">
            <v>SBIN</v>
          </cell>
          <cell r="C430">
            <v>820.3</v>
          </cell>
        </row>
        <row r="431">
          <cell r="B431" t="str">
            <v>SAIL</v>
          </cell>
          <cell r="C431">
            <v>133.88</v>
          </cell>
        </row>
        <row r="432">
          <cell r="B432" t="str">
            <v>SWSOLAR</v>
          </cell>
          <cell r="C432">
            <v>684.9</v>
          </cell>
        </row>
        <row r="433">
          <cell r="B433" t="str">
            <v>STLTECH</v>
          </cell>
          <cell r="C433">
            <v>137.69</v>
          </cell>
        </row>
        <row r="434">
          <cell r="B434" t="str">
            <v>SUMICHEM</v>
          </cell>
          <cell r="C434">
            <v>542.25</v>
          </cell>
        </row>
        <row r="435">
          <cell r="B435" t="str">
            <v>SPARC</v>
          </cell>
          <cell r="C435">
            <v>214.9</v>
          </cell>
        </row>
        <row r="436">
          <cell r="B436" t="str">
            <v>SUNPHARMA</v>
          </cell>
          <cell r="C436">
            <v>1750.65</v>
          </cell>
        </row>
        <row r="437">
          <cell r="B437" t="str">
            <v>SUNTV</v>
          </cell>
          <cell r="C437">
            <v>790.1</v>
          </cell>
        </row>
        <row r="438">
          <cell r="B438" t="str">
            <v>SUNDARMFIN</v>
          </cell>
          <cell r="C438">
            <v>4416.45</v>
          </cell>
        </row>
        <row r="439">
          <cell r="B439" t="str">
            <v>SUNDRMFAST</v>
          </cell>
          <cell r="C439">
            <v>1341.4</v>
          </cell>
        </row>
        <row r="440">
          <cell r="B440" t="str">
            <v>SUNTECK</v>
          </cell>
          <cell r="C440">
            <v>607.35</v>
          </cell>
        </row>
        <row r="441">
          <cell r="B441" t="str">
            <v>SUPREMEIND</v>
          </cell>
          <cell r="C441">
            <v>5544.95</v>
          </cell>
        </row>
        <row r="442">
          <cell r="B442" t="str">
            <v>SUVENPHAR</v>
          </cell>
          <cell r="C442">
            <v>1058.25</v>
          </cell>
        </row>
        <row r="443">
          <cell r="B443" t="str">
            <v>SUZLON</v>
          </cell>
          <cell r="C443">
            <v>77.569999999999993</v>
          </cell>
        </row>
        <row r="444">
          <cell r="B444" t="str">
            <v>SWANENERGY</v>
          </cell>
          <cell r="C444">
            <v>688</v>
          </cell>
        </row>
        <row r="445">
          <cell r="B445" t="str">
            <v>SYNGENE</v>
          </cell>
          <cell r="C445">
            <v>842.05</v>
          </cell>
        </row>
        <row r="446">
          <cell r="B446" t="str">
            <v>SYRMA</v>
          </cell>
          <cell r="C446">
            <v>439.15</v>
          </cell>
        </row>
        <row r="447">
          <cell r="B447" t="str">
            <v>TV18BRDCST</v>
          </cell>
          <cell r="C447">
            <v>49.71</v>
          </cell>
        </row>
        <row r="448">
          <cell r="B448" t="str">
            <v>TVSMOTOR</v>
          </cell>
          <cell r="C448">
            <v>2706.25</v>
          </cell>
        </row>
        <row r="449">
          <cell r="B449" t="str">
            <v>TVSSCS</v>
          </cell>
          <cell r="C449">
            <v>195.34</v>
          </cell>
        </row>
        <row r="450">
          <cell r="B450" t="str">
            <v>TMB</v>
          </cell>
          <cell r="C450">
            <v>462.05</v>
          </cell>
        </row>
        <row r="451">
          <cell r="B451" t="str">
            <v>TANLA</v>
          </cell>
          <cell r="C451">
            <v>916</v>
          </cell>
        </row>
        <row r="452">
          <cell r="B452" t="str">
            <v>TATACHEM</v>
          </cell>
          <cell r="C452">
            <v>1085.45</v>
          </cell>
        </row>
        <row r="453">
          <cell r="B453" t="str">
            <v>TATACOMM</v>
          </cell>
          <cell r="C453">
            <v>1918.95</v>
          </cell>
        </row>
        <row r="454">
          <cell r="B454" t="str">
            <v>TCS</v>
          </cell>
          <cell r="C454">
            <v>4502</v>
          </cell>
        </row>
        <row r="455">
          <cell r="B455" t="str">
            <v>TATACONSUM</v>
          </cell>
          <cell r="C455">
            <v>1205.8</v>
          </cell>
        </row>
        <row r="456">
          <cell r="B456" t="str">
            <v>TATAELXSI</v>
          </cell>
          <cell r="C456">
            <v>6963.7</v>
          </cell>
        </row>
        <row r="457">
          <cell r="B457" t="str">
            <v>TATAINVEST</v>
          </cell>
          <cell r="C457">
            <v>6236.3</v>
          </cell>
        </row>
        <row r="458">
          <cell r="B458" t="str">
            <v>TATAMTRDVR</v>
          </cell>
          <cell r="C458">
            <v>735.3</v>
          </cell>
        </row>
        <row r="459">
          <cell r="B459" t="str">
            <v>TATAMOTORS</v>
          </cell>
          <cell r="C459">
            <v>1068.45</v>
          </cell>
        </row>
        <row r="460">
          <cell r="B460" t="str">
            <v>TATAPOWER</v>
          </cell>
          <cell r="C460">
            <v>422.95</v>
          </cell>
        </row>
        <row r="461">
          <cell r="B461" t="str">
            <v>TATASTEEL</v>
          </cell>
          <cell r="C461">
            <v>154.13999999999999</v>
          </cell>
        </row>
        <row r="462">
          <cell r="B462" t="str">
            <v>TATATECH</v>
          </cell>
          <cell r="C462">
            <v>1007.2</v>
          </cell>
        </row>
        <row r="463">
          <cell r="B463" t="str">
            <v>TTML</v>
          </cell>
          <cell r="C463">
            <v>95.48</v>
          </cell>
        </row>
        <row r="464">
          <cell r="B464" t="str">
            <v>TECHM</v>
          </cell>
          <cell r="C464">
            <v>1611.25</v>
          </cell>
        </row>
        <row r="465">
          <cell r="B465" t="str">
            <v>TEJASNET</v>
          </cell>
          <cell r="C465">
            <v>1306.5999999999999</v>
          </cell>
        </row>
        <row r="466">
          <cell r="B466" t="str">
            <v>NIACL</v>
          </cell>
          <cell r="C466">
            <v>268.60000000000002</v>
          </cell>
        </row>
        <row r="467">
          <cell r="B467" t="str">
            <v>RAMCOCEM</v>
          </cell>
          <cell r="C467">
            <v>832.3</v>
          </cell>
        </row>
        <row r="468">
          <cell r="B468" t="str">
            <v>THERMAX</v>
          </cell>
          <cell r="C468">
            <v>4568.7</v>
          </cell>
        </row>
        <row r="469">
          <cell r="B469" t="str">
            <v>TIMKEN</v>
          </cell>
          <cell r="C469">
            <v>3705.2</v>
          </cell>
        </row>
        <row r="470">
          <cell r="B470" t="str">
            <v>TITAGARH</v>
          </cell>
          <cell r="C470">
            <v>1417.2</v>
          </cell>
        </row>
        <row r="471">
          <cell r="B471" t="str">
            <v>TITAN</v>
          </cell>
          <cell r="C471">
            <v>3604.4</v>
          </cell>
        </row>
        <row r="472">
          <cell r="B472" t="str">
            <v>TORNTPHARM</v>
          </cell>
          <cell r="C472">
            <v>3362.6</v>
          </cell>
        </row>
        <row r="473">
          <cell r="B473" t="str">
            <v>TORNTPOWER</v>
          </cell>
          <cell r="C473">
            <v>1698.55</v>
          </cell>
        </row>
        <row r="474">
          <cell r="B474" t="str">
            <v>TRENT</v>
          </cell>
          <cell r="C474">
            <v>6989.8</v>
          </cell>
        </row>
        <row r="475">
          <cell r="B475" t="str">
            <v>TRIDENT</v>
          </cell>
          <cell r="C475">
            <v>38.03</v>
          </cell>
        </row>
        <row r="476">
          <cell r="B476" t="str">
            <v>TRIVENI</v>
          </cell>
          <cell r="C476">
            <v>452.9</v>
          </cell>
        </row>
        <row r="477">
          <cell r="B477" t="str">
            <v>TRITURBINE</v>
          </cell>
          <cell r="C477">
            <v>755.85</v>
          </cell>
        </row>
        <row r="478">
          <cell r="B478" t="str">
            <v>TIINDIA</v>
          </cell>
          <cell r="C478">
            <v>4137.8</v>
          </cell>
        </row>
        <row r="479">
          <cell r="B479" t="str">
            <v>UCOBANK</v>
          </cell>
          <cell r="C479">
            <v>52.5</v>
          </cell>
        </row>
        <row r="480">
          <cell r="B480" t="str">
            <v>UNOMINDA</v>
          </cell>
          <cell r="C480">
            <v>1137.8499999999999</v>
          </cell>
        </row>
        <row r="481">
          <cell r="B481" t="str">
            <v>UPL</v>
          </cell>
          <cell r="C481">
            <v>579.15</v>
          </cell>
        </row>
        <row r="482">
          <cell r="B482" t="str">
            <v>UTIAMC</v>
          </cell>
          <cell r="C482">
            <v>1131.7</v>
          </cell>
        </row>
        <row r="483">
          <cell r="B483" t="str">
            <v>UJJIVANSFB</v>
          </cell>
          <cell r="C483">
            <v>43.78</v>
          </cell>
        </row>
        <row r="484">
          <cell r="B484" t="str">
            <v>ULTRACEMCO</v>
          </cell>
          <cell r="C484">
            <v>11309.4</v>
          </cell>
        </row>
        <row r="485">
          <cell r="B485" t="str">
            <v>UNIONBANK</v>
          </cell>
          <cell r="C485">
            <v>127.68</v>
          </cell>
        </row>
        <row r="486">
          <cell r="B486" t="str">
            <v>UBL</v>
          </cell>
          <cell r="C486">
            <v>2024.55</v>
          </cell>
        </row>
        <row r="487">
          <cell r="B487" t="str">
            <v>UNITDSPR</v>
          </cell>
          <cell r="C487">
            <v>1451.8</v>
          </cell>
        </row>
        <row r="488">
          <cell r="B488" t="str">
            <v>USHAMART</v>
          </cell>
          <cell r="C488">
            <v>336.8</v>
          </cell>
        </row>
        <row r="489">
          <cell r="B489" t="str">
            <v>VGUARD</v>
          </cell>
          <cell r="C489">
            <v>468.85</v>
          </cell>
        </row>
        <row r="490">
          <cell r="B490" t="str">
            <v>VIPIND</v>
          </cell>
          <cell r="C490">
            <v>465.1</v>
          </cell>
        </row>
        <row r="491">
          <cell r="B491" t="str">
            <v>VAIBHAVGBL</v>
          </cell>
          <cell r="C491">
            <v>341.35</v>
          </cell>
        </row>
        <row r="492">
          <cell r="B492" t="str">
            <v>VTL</v>
          </cell>
          <cell r="C492">
            <v>484</v>
          </cell>
        </row>
        <row r="493">
          <cell r="B493" t="str">
            <v>VARROC</v>
          </cell>
          <cell r="C493">
            <v>604.9</v>
          </cell>
        </row>
        <row r="494">
          <cell r="B494" t="str">
            <v>VBL</v>
          </cell>
          <cell r="C494">
            <v>1594.2</v>
          </cell>
        </row>
        <row r="495">
          <cell r="B495" t="str">
            <v>MANYAVAR</v>
          </cell>
          <cell r="C495">
            <v>1170</v>
          </cell>
        </row>
        <row r="496">
          <cell r="B496" t="str">
            <v>VEDL</v>
          </cell>
          <cell r="C496">
            <v>459.55</v>
          </cell>
        </row>
        <row r="497">
          <cell r="B497" t="str">
            <v>VIJAYA</v>
          </cell>
          <cell r="C497">
            <v>912.05</v>
          </cell>
        </row>
        <row r="498">
          <cell r="B498" t="str">
            <v>IDEA</v>
          </cell>
          <cell r="C498">
            <v>16.2</v>
          </cell>
        </row>
        <row r="499">
          <cell r="B499" t="str">
            <v>VOLTAS</v>
          </cell>
          <cell r="C499">
            <v>1683.8</v>
          </cell>
        </row>
        <row r="500">
          <cell r="B500" t="str">
            <v>WELCORP</v>
          </cell>
          <cell r="C500">
            <v>720.6</v>
          </cell>
        </row>
        <row r="501">
          <cell r="B501" t="str">
            <v>WELSPUNLIV</v>
          </cell>
          <cell r="C501">
            <v>195.33</v>
          </cell>
        </row>
        <row r="502">
          <cell r="B502" t="str">
            <v>WESTLIFE</v>
          </cell>
          <cell r="C502">
            <v>846.75</v>
          </cell>
        </row>
        <row r="503">
          <cell r="B503" t="str">
            <v>WHIRLPOOL</v>
          </cell>
          <cell r="C503">
            <v>2059.5500000000002</v>
          </cell>
        </row>
        <row r="504">
          <cell r="B504" t="str">
            <v>WIPRO</v>
          </cell>
          <cell r="C504">
            <v>519</v>
          </cell>
        </row>
        <row r="505">
          <cell r="B505" t="str">
            <v>YESBANK</v>
          </cell>
          <cell r="C505">
            <v>24.58</v>
          </cell>
        </row>
        <row r="506">
          <cell r="B506" t="str">
            <v>ZFCVINDIA</v>
          </cell>
          <cell r="C506">
            <v>15606.1</v>
          </cell>
        </row>
        <row r="507">
          <cell r="B507" t="str">
            <v>ZEEL</v>
          </cell>
          <cell r="C507">
            <v>139.44</v>
          </cell>
        </row>
        <row r="508">
          <cell r="B508" t="str">
            <v>ZENSARTECH</v>
          </cell>
          <cell r="C508">
            <v>786.5</v>
          </cell>
        </row>
        <row r="509">
          <cell r="B509" t="str">
            <v>ZOMATO</v>
          </cell>
          <cell r="C509">
            <v>257.95999999999998</v>
          </cell>
        </row>
        <row r="510">
          <cell r="B510" t="str">
            <v>ZYDUSLIFE</v>
          </cell>
          <cell r="C510">
            <v>1210.05</v>
          </cell>
        </row>
        <row r="511">
          <cell r="B511" t="str">
            <v>ECLERX</v>
          </cell>
          <cell r="C511">
            <v>2682.35</v>
          </cell>
        </row>
        <row r="516">
          <cell r="B516"/>
          <cell r="C516"/>
        </row>
        <row r="517">
          <cell r="B517"/>
          <cell r="C517"/>
        </row>
        <row r="518">
          <cell r="B518"/>
          <cell r="C518"/>
        </row>
        <row r="519">
          <cell r="B519"/>
          <cell r="C519"/>
        </row>
        <row r="520">
          <cell r="B520"/>
          <cell r="C520"/>
        </row>
        <row r="521">
          <cell r="B521"/>
          <cell r="C521"/>
        </row>
        <row r="522">
          <cell r="B522"/>
          <cell r="C522"/>
        </row>
        <row r="523">
          <cell r="B523"/>
          <cell r="C523"/>
        </row>
        <row r="524">
          <cell r="B524"/>
          <cell r="C524"/>
        </row>
        <row r="525">
          <cell r="B525"/>
          <cell r="C525"/>
        </row>
        <row r="526">
          <cell r="B526"/>
          <cell r="C526"/>
        </row>
        <row r="527">
          <cell r="B527"/>
          <cell r="C527"/>
        </row>
        <row r="528">
          <cell r="B528"/>
          <cell r="C528"/>
        </row>
        <row r="529">
          <cell r="B529"/>
          <cell r="C529"/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305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45551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0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45551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5" t="s">
        <v>16</v>
      </c>
      <c r="B9" s="377" t="s">
        <v>17</v>
      </c>
      <c r="C9" s="377" t="s">
        <v>18</v>
      </c>
      <c r="D9" s="377" t="s">
        <v>19</v>
      </c>
      <c r="E9" s="26" t="s">
        <v>20</v>
      </c>
      <c r="F9" s="26" t="s">
        <v>21</v>
      </c>
      <c r="G9" s="372" t="s">
        <v>22</v>
      </c>
      <c r="H9" s="373"/>
      <c r="I9" s="374"/>
      <c r="J9" s="372" t="s">
        <v>23</v>
      </c>
      <c r="K9" s="373"/>
      <c r="L9" s="374"/>
      <c r="M9" s="26"/>
      <c r="N9" s="27"/>
      <c r="O9" s="27"/>
      <c r="P9" s="27"/>
    </row>
    <row r="10" spans="1:16" ht="40.200000000000003">
      <c r="A10" s="376"/>
      <c r="B10" s="378"/>
      <c r="C10" s="378"/>
      <c r="D10" s="378"/>
      <c r="E10" s="28" t="s">
        <v>24</v>
      </c>
      <c r="F10" s="28" t="s">
        <v>24</v>
      </c>
      <c r="G10" s="199" t="s">
        <v>25</v>
      </c>
      <c r="H10" s="199" t="s">
        <v>26</v>
      </c>
      <c r="I10" s="199" t="s">
        <v>27</v>
      </c>
      <c r="J10" s="199" t="s">
        <v>28</v>
      </c>
      <c r="K10" s="199" t="s">
        <v>29</v>
      </c>
      <c r="L10" s="199" t="s">
        <v>30</v>
      </c>
      <c r="M10" s="199" t="s">
        <v>31</v>
      </c>
      <c r="N10" s="29" t="s">
        <v>32</v>
      </c>
      <c r="O10" s="29" t="s">
        <v>33</v>
      </c>
      <c r="P10" s="30" t="s">
        <v>797</v>
      </c>
    </row>
    <row r="11" spans="1:16" ht="12.75" customHeight="1">
      <c r="A11" s="206">
        <v>1</v>
      </c>
      <c r="B11" s="218" t="s">
        <v>34</v>
      </c>
      <c r="C11" s="197" t="s">
        <v>35</v>
      </c>
      <c r="D11" s="209">
        <v>45561</v>
      </c>
      <c r="E11" s="197">
        <v>25372.6</v>
      </c>
      <c r="F11" s="197">
        <v>25368.533333333336</v>
      </c>
      <c r="G11" s="196">
        <v>25304.066666666673</v>
      </c>
      <c r="H11" s="196">
        <v>25235.533333333336</v>
      </c>
      <c r="I11" s="196">
        <v>25171.066666666673</v>
      </c>
      <c r="J11" s="196">
        <v>25437.066666666673</v>
      </c>
      <c r="K11" s="196">
        <v>25501.53333333334</v>
      </c>
      <c r="L11" s="196">
        <v>25570.066666666673</v>
      </c>
      <c r="M11" s="195">
        <v>25433</v>
      </c>
      <c r="N11" s="195">
        <v>25300</v>
      </c>
      <c r="O11" s="195">
        <v>16308050</v>
      </c>
      <c r="P11" s="198">
        <v>-8.5839779929176106E-3</v>
      </c>
    </row>
    <row r="12" spans="1:16" ht="12.75" customHeight="1">
      <c r="A12" s="206">
        <v>2</v>
      </c>
      <c r="B12" s="218" t="s">
        <v>34</v>
      </c>
      <c r="C12" s="197" t="s">
        <v>36</v>
      </c>
      <c r="D12" s="209">
        <v>45560</v>
      </c>
      <c r="E12" s="197">
        <v>51929.4</v>
      </c>
      <c r="F12" s="197">
        <v>51888.466666666667</v>
      </c>
      <c r="G12" s="196">
        <v>51732.933333333334</v>
      </c>
      <c r="H12" s="196">
        <v>51536.466666666667</v>
      </c>
      <c r="I12" s="196">
        <v>51380.933333333334</v>
      </c>
      <c r="J12" s="196">
        <v>52084.933333333334</v>
      </c>
      <c r="K12" s="196">
        <v>52240.466666666674</v>
      </c>
      <c r="L12" s="196">
        <v>52436.933333333334</v>
      </c>
      <c r="M12" s="195">
        <v>52044</v>
      </c>
      <c r="N12" s="195">
        <v>51692</v>
      </c>
      <c r="O12" s="195">
        <v>2566200</v>
      </c>
      <c r="P12" s="198">
        <v>3.0459635110797901E-2</v>
      </c>
    </row>
    <row r="13" spans="1:16" ht="12.75" customHeight="1">
      <c r="A13" s="206">
        <v>3</v>
      </c>
      <c r="B13" s="218" t="s">
        <v>34</v>
      </c>
      <c r="C13" s="217" t="s">
        <v>37</v>
      </c>
      <c r="D13" s="211">
        <v>45559</v>
      </c>
      <c r="E13" s="210">
        <v>23978.45</v>
      </c>
      <c r="F13" s="210">
        <v>23960.083333333332</v>
      </c>
      <c r="G13" s="212">
        <v>23896.216666666664</v>
      </c>
      <c r="H13" s="212">
        <v>23813.98333333333</v>
      </c>
      <c r="I13" s="212">
        <v>23750.116666666661</v>
      </c>
      <c r="J13" s="212">
        <v>24042.316666666666</v>
      </c>
      <c r="K13" s="212">
        <v>24106.183333333334</v>
      </c>
      <c r="L13" s="212">
        <v>24188.416666666668</v>
      </c>
      <c r="M13" s="213">
        <v>24023.95</v>
      </c>
      <c r="N13" s="213">
        <v>23877.85</v>
      </c>
      <c r="O13" s="213">
        <v>74550</v>
      </c>
      <c r="P13" s="214">
        <v>-4.084914763589579E-2</v>
      </c>
    </row>
    <row r="14" spans="1:16" ht="12.75" customHeight="1">
      <c r="A14" s="206">
        <v>4</v>
      </c>
      <c r="B14" s="218" t="s">
        <v>34</v>
      </c>
      <c r="C14" s="217" t="s">
        <v>38</v>
      </c>
      <c r="D14" s="211">
        <v>45565</v>
      </c>
      <c r="E14" s="210">
        <v>13355.2</v>
      </c>
      <c r="F14" s="210">
        <v>13347.366666666669</v>
      </c>
      <c r="G14" s="212">
        <v>13300.133333333337</v>
      </c>
      <c r="H14" s="212">
        <v>13245.066666666668</v>
      </c>
      <c r="I14" s="212">
        <v>13197.833333333336</v>
      </c>
      <c r="J14" s="212">
        <v>13402.433333333338</v>
      </c>
      <c r="K14" s="212">
        <v>13449.666666666668</v>
      </c>
      <c r="L14" s="212">
        <v>13504.733333333339</v>
      </c>
      <c r="M14" s="213">
        <v>13394.6</v>
      </c>
      <c r="N14" s="213">
        <v>13292.3</v>
      </c>
      <c r="O14" s="213">
        <v>2299450</v>
      </c>
      <c r="P14" s="214">
        <v>1.0769467460823315E-2</v>
      </c>
    </row>
    <row r="15" spans="1:16" ht="12.75" customHeight="1">
      <c r="A15" s="206">
        <v>5</v>
      </c>
      <c r="B15" s="268" t="s">
        <v>34</v>
      </c>
      <c r="C15" s="210" t="s">
        <v>841</v>
      </c>
      <c r="D15" s="211">
        <v>45562</v>
      </c>
      <c r="E15" s="210">
        <v>75502.100000000006</v>
      </c>
      <c r="F15" s="210">
        <v>75541.416666666672</v>
      </c>
      <c r="G15" s="212">
        <v>75365.883333333346</v>
      </c>
      <c r="H15" s="212">
        <v>75229.666666666672</v>
      </c>
      <c r="I15" s="212">
        <v>75054.133333333346</v>
      </c>
      <c r="J15" s="212">
        <v>75677.633333333346</v>
      </c>
      <c r="K15" s="212">
        <v>75853.166666666672</v>
      </c>
      <c r="L15" s="212">
        <v>75989.383333333346</v>
      </c>
      <c r="M15" s="213">
        <v>75716.95</v>
      </c>
      <c r="N15" s="213">
        <v>75405.2</v>
      </c>
      <c r="O15" s="213">
        <v>15860</v>
      </c>
      <c r="P15" s="214">
        <v>5.7070386810399495E-3</v>
      </c>
    </row>
    <row r="16" spans="1:16" ht="12.75" customHeight="1">
      <c r="A16" s="206">
        <v>6</v>
      </c>
      <c r="B16" s="218" t="s">
        <v>831</v>
      </c>
      <c r="C16" s="215" t="s">
        <v>39</v>
      </c>
      <c r="D16" s="211">
        <v>45561</v>
      </c>
      <c r="E16" s="210">
        <v>570.9</v>
      </c>
      <c r="F16" s="210">
        <v>572.9666666666667</v>
      </c>
      <c r="G16" s="212">
        <v>566.43333333333339</v>
      </c>
      <c r="H16" s="212">
        <v>561.9666666666667</v>
      </c>
      <c r="I16" s="212">
        <v>555.43333333333339</v>
      </c>
      <c r="J16" s="212">
        <v>577.43333333333339</v>
      </c>
      <c r="K16" s="212">
        <v>583.9666666666667</v>
      </c>
      <c r="L16" s="212">
        <v>588.43333333333339</v>
      </c>
      <c r="M16" s="213">
        <v>579.5</v>
      </c>
      <c r="N16" s="213">
        <v>568.5</v>
      </c>
      <c r="O16" s="213">
        <v>20284000</v>
      </c>
      <c r="P16" s="214">
        <v>-1.1934336791855423E-2</v>
      </c>
    </row>
    <row r="17" spans="1:16" ht="12.75" customHeight="1">
      <c r="A17" s="206">
        <v>7</v>
      </c>
      <c r="B17" s="218" t="s">
        <v>40</v>
      </c>
      <c r="C17" s="215" t="s">
        <v>41</v>
      </c>
      <c r="D17" s="211">
        <v>45561</v>
      </c>
      <c r="E17" s="210">
        <v>7705.35</v>
      </c>
      <c r="F17" s="210">
        <v>7757.833333333333</v>
      </c>
      <c r="G17" s="212">
        <v>7624.5166666666664</v>
      </c>
      <c r="H17" s="212">
        <v>7543.6833333333334</v>
      </c>
      <c r="I17" s="212">
        <v>7410.3666666666668</v>
      </c>
      <c r="J17" s="212">
        <v>7838.6666666666661</v>
      </c>
      <c r="K17" s="212">
        <v>7971.9833333333336</v>
      </c>
      <c r="L17" s="212">
        <v>8052.8166666666657</v>
      </c>
      <c r="M17" s="213">
        <v>7891.15</v>
      </c>
      <c r="N17" s="213">
        <v>7677</v>
      </c>
      <c r="O17" s="213">
        <v>1535625</v>
      </c>
      <c r="P17" s="214">
        <v>5.1617873651771957E-2</v>
      </c>
    </row>
    <row r="18" spans="1:16" ht="12.75" customHeight="1">
      <c r="A18" s="206">
        <v>8</v>
      </c>
      <c r="B18" s="218" t="s">
        <v>42</v>
      </c>
      <c r="C18" s="216" t="s">
        <v>43</v>
      </c>
      <c r="D18" s="211">
        <v>45561</v>
      </c>
      <c r="E18" s="210">
        <v>29640.1</v>
      </c>
      <c r="F18" s="210">
        <v>29701.25</v>
      </c>
      <c r="G18" s="212">
        <v>29538.3</v>
      </c>
      <c r="H18" s="212">
        <v>29436.5</v>
      </c>
      <c r="I18" s="212">
        <v>29273.55</v>
      </c>
      <c r="J18" s="212">
        <v>29803.05</v>
      </c>
      <c r="K18" s="212">
        <v>29965.999999999996</v>
      </c>
      <c r="L18" s="212">
        <v>30067.8</v>
      </c>
      <c r="M18" s="213">
        <v>29864.2</v>
      </c>
      <c r="N18" s="213">
        <v>29599.45</v>
      </c>
      <c r="O18" s="213">
        <v>114200</v>
      </c>
      <c r="P18" s="214">
        <v>6.1674008810572688E-3</v>
      </c>
    </row>
    <row r="19" spans="1:16" ht="12.75" customHeight="1">
      <c r="A19" s="206">
        <v>9</v>
      </c>
      <c r="B19" s="218" t="s">
        <v>66</v>
      </c>
      <c r="C19" s="213" t="s">
        <v>44</v>
      </c>
      <c r="D19" s="211">
        <v>45561</v>
      </c>
      <c r="E19" s="210">
        <v>226.86</v>
      </c>
      <c r="F19" s="210">
        <v>225.23666666666668</v>
      </c>
      <c r="G19" s="212">
        <v>222.87333333333336</v>
      </c>
      <c r="H19" s="212">
        <v>218.88666666666668</v>
      </c>
      <c r="I19" s="212">
        <v>216.52333333333337</v>
      </c>
      <c r="J19" s="212">
        <v>229.22333333333336</v>
      </c>
      <c r="K19" s="212">
        <v>231.5866666666667</v>
      </c>
      <c r="L19" s="212">
        <v>235.57333333333335</v>
      </c>
      <c r="M19" s="213">
        <v>227.6</v>
      </c>
      <c r="N19" s="213">
        <v>221.25</v>
      </c>
      <c r="O19" s="213">
        <v>71155800</v>
      </c>
      <c r="P19" s="214">
        <v>-1.7814549791293977E-2</v>
      </c>
    </row>
    <row r="20" spans="1:16" ht="12.75" customHeight="1">
      <c r="A20" s="206">
        <v>10</v>
      </c>
      <c r="B20" s="218" t="s">
        <v>45</v>
      </c>
      <c r="C20" s="210" t="s">
        <v>46</v>
      </c>
      <c r="D20" s="211">
        <v>45561</v>
      </c>
      <c r="E20" s="210">
        <v>329.3</v>
      </c>
      <c r="F20" s="210">
        <v>327.73333333333335</v>
      </c>
      <c r="G20" s="212">
        <v>325.26666666666671</v>
      </c>
      <c r="H20" s="212">
        <v>321.23333333333335</v>
      </c>
      <c r="I20" s="212">
        <v>318.76666666666671</v>
      </c>
      <c r="J20" s="212">
        <v>331.76666666666671</v>
      </c>
      <c r="K20" s="212">
        <v>334.23333333333341</v>
      </c>
      <c r="L20" s="212">
        <v>338.26666666666671</v>
      </c>
      <c r="M20" s="213">
        <v>330.2</v>
      </c>
      <c r="N20" s="213">
        <v>323.7</v>
      </c>
      <c r="O20" s="213">
        <v>50034400</v>
      </c>
      <c r="P20" s="214">
        <v>-1.6909323116219666E-2</v>
      </c>
    </row>
    <row r="21" spans="1:16" ht="12.75" customHeight="1">
      <c r="A21" s="206">
        <v>11</v>
      </c>
      <c r="B21" s="218" t="s">
        <v>47</v>
      </c>
      <c r="C21" s="210" t="s">
        <v>48</v>
      </c>
      <c r="D21" s="211">
        <v>45561</v>
      </c>
      <c r="E21" s="210">
        <v>2519.1999999999998</v>
      </c>
      <c r="F21" s="210">
        <v>2504.4166666666665</v>
      </c>
      <c r="G21" s="212">
        <v>2475.833333333333</v>
      </c>
      <c r="H21" s="212">
        <v>2432.4666666666667</v>
      </c>
      <c r="I21" s="212">
        <v>2403.8833333333332</v>
      </c>
      <c r="J21" s="212">
        <v>2547.7833333333328</v>
      </c>
      <c r="K21" s="212">
        <v>2576.3666666666659</v>
      </c>
      <c r="L21" s="212">
        <v>2619.7333333333327</v>
      </c>
      <c r="M21" s="213">
        <v>2533</v>
      </c>
      <c r="N21" s="213">
        <v>2461.0500000000002</v>
      </c>
      <c r="O21" s="213">
        <v>5831400</v>
      </c>
      <c r="P21" s="214">
        <v>8.6407332886206126E-2</v>
      </c>
    </row>
    <row r="22" spans="1:16" ht="12.75" customHeight="1">
      <c r="A22" s="206">
        <v>12</v>
      </c>
      <c r="B22" s="218" t="s">
        <v>114</v>
      </c>
      <c r="C22" s="210" t="s">
        <v>49</v>
      </c>
      <c r="D22" s="211">
        <v>45561</v>
      </c>
      <c r="E22" s="210">
        <v>2971.65</v>
      </c>
      <c r="F22" s="210">
        <v>2980.8833333333332</v>
      </c>
      <c r="G22" s="212">
        <v>2951.8666666666663</v>
      </c>
      <c r="H22" s="212">
        <v>2932.083333333333</v>
      </c>
      <c r="I22" s="212">
        <v>2903.0666666666662</v>
      </c>
      <c r="J22" s="212">
        <v>3000.6666666666665</v>
      </c>
      <c r="K22" s="212">
        <v>3029.6833333333329</v>
      </c>
      <c r="L22" s="212">
        <v>3049.4666666666667</v>
      </c>
      <c r="M22" s="213">
        <v>3009.9</v>
      </c>
      <c r="N22" s="213">
        <v>2961.1</v>
      </c>
      <c r="O22" s="213">
        <v>24020700</v>
      </c>
      <c r="P22" s="214">
        <v>1.2032812164263053E-2</v>
      </c>
    </row>
    <row r="23" spans="1:16" ht="12.75" customHeight="1">
      <c r="A23" s="206">
        <v>13</v>
      </c>
      <c r="B23" s="218" t="s">
        <v>114</v>
      </c>
      <c r="C23" s="210" t="s">
        <v>50</v>
      </c>
      <c r="D23" s="211">
        <v>45561</v>
      </c>
      <c r="E23" s="210">
        <v>1454.25</v>
      </c>
      <c r="F23" s="210">
        <v>1460.7166666666665</v>
      </c>
      <c r="G23" s="212">
        <v>1444.7833333333328</v>
      </c>
      <c r="H23" s="212">
        <v>1435.3166666666664</v>
      </c>
      <c r="I23" s="212">
        <v>1419.3833333333328</v>
      </c>
      <c r="J23" s="212">
        <v>1470.1833333333329</v>
      </c>
      <c r="K23" s="212">
        <v>1486.1166666666668</v>
      </c>
      <c r="L23" s="212">
        <v>1495.583333333333</v>
      </c>
      <c r="M23" s="213">
        <v>1476.65</v>
      </c>
      <c r="N23" s="213">
        <v>1451.25</v>
      </c>
      <c r="O23" s="213">
        <v>28058800</v>
      </c>
      <c r="P23" s="214">
        <v>6.7454109677511946E-3</v>
      </c>
    </row>
    <row r="24" spans="1:16" ht="12.75" customHeight="1">
      <c r="A24" s="206">
        <v>14</v>
      </c>
      <c r="B24" s="218" t="s">
        <v>42</v>
      </c>
      <c r="C24" s="210" t="s">
        <v>51</v>
      </c>
      <c r="D24" s="211">
        <v>45561</v>
      </c>
      <c r="E24" s="210">
        <v>6366.35</v>
      </c>
      <c r="F24" s="210">
        <v>6383.8833333333341</v>
      </c>
      <c r="G24" s="212">
        <v>6314.6666666666679</v>
      </c>
      <c r="H24" s="212">
        <v>6262.9833333333336</v>
      </c>
      <c r="I24" s="212">
        <v>6193.7666666666673</v>
      </c>
      <c r="J24" s="212">
        <v>6435.5666666666684</v>
      </c>
      <c r="K24" s="212">
        <v>6504.7833333333338</v>
      </c>
      <c r="L24" s="212">
        <v>6556.466666666669</v>
      </c>
      <c r="M24" s="213">
        <v>6453.1</v>
      </c>
      <c r="N24" s="213">
        <v>6332.2</v>
      </c>
      <c r="O24" s="213">
        <v>2241400</v>
      </c>
      <c r="P24" s="214">
        <v>-8.1423134790689442E-3</v>
      </c>
    </row>
    <row r="25" spans="1:16" ht="12.75" customHeight="1">
      <c r="A25" s="206">
        <v>15</v>
      </c>
      <c r="B25" s="218" t="s">
        <v>47</v>
      </c>
      <c r="C25" s="210" t="s">
        <v>52</v>
      </c>
      <c r="D25" s="211">
        <v>45561</v>
      </c>
      <c r="E25" s="210">
        <v>630.29999999999995</v>
      </c>
      <c r="F25" s="210">
        <v>630.86666666666667</v>
      </c>
      <c r="G25" s="212">
        <v>625.73333333333335</v>
      </c>
      <c r="H25" s="212">
        <v>621.16666666666663</v>
      </c>
      <c r="I25" s="212">
        <v>616.0333333333333</v>
      </c>
      <c r="J25" s="212">
        <v>635.43333333333339</v>
      </c>
      <c r="K25" s="212">
        <v>640.56666666666683</v>
      </c>
      <c r="L25" s="212">
        <v>645.13333333333344</v>
      </c>
      <c r="M25" s="213">
        <v>636</v>
      </c>
      <c r="N25" s="213">
        <v>626.29999999999995</v>
      </c>
      <c r="O25" s="213">
        <v>41858100</v>
      </c>
      <c r="P25" s="214">
        <v>5.2522370639346387E-3</v>
      </c>
    </row>
    <row r="26" spans="1:16" ht="12.75" customHeight="1">
      <c r="A26" s="206">
        <v>16</v>
      </c>
      <c r="B26" s="218" t="s">
        <v>42</v>
      </c>
      <c r="C26" s="210" t="s">
        <v>53</v>
      </c>
      <c r="D26" s="211">
        <v>45561</v>
      </c>
      <c r="E26" s="210">
        <v>7035.85</v>
      </c>
      <c r="F26" s="210">
        <v>7052.2333333333336</v>
      </c>
      <c r="G26" s="212">
        <v>6999.6166666666668</v>
      </c>
      <c r="H26" s="212">
        <v>6963.3833333333332</v>
      </c>
      <c r="I26" s="212">
        <v>6910.7666666666664</v>
      </c>
      <c r="J26" s="212">
        <v>7088.4666666666672</v>
      </c>
      <c r="K26" s="212">
        <v>7141.0833333333339</v>
      </c>
      <c r="L26" s="212">
        <v>7177.3166666666675</v>
      </c>
      <c r="M26" s="213">
        <v>7104.85</v>
      </c>
      <c r="N26" s="213">
        <v>7016</v>
      </c>
      <c r="O26" s="213">
        <v>1692125</v>
      </c>
      <c r="P26" s="214">
        <v>-1.1248265283763057E-2</v>
      </c>
    </row>
    <row r="27" spans="1:16" ht="12.75" customHeight="1">
      <c r="A27" s="206">
        <v>17</v>
      </c>
      <c r="B27" s="218" t="s">
        <v>54</v>
      </c>
      <c r="C27" s="210" t="s">
        <v>55</v>
      </c>
      <c r="D27" s="211">
        <v>45561</v>
      </c>
      <c r="E27" s="210">
        <v>521.35</v>
      </c>
      <c r="F27" s="210">
        <v>519.35</v>
      </c>
      <c r="G27" s="212">
        <v>514.70000000000005</v>
      </c>
      <c r="H27" s="212">
        <v>508.05000000000007</v>
      </c>
      <c r="I27" s="212">
        <v>503.40000000000009</v>
      </c>
      <c r="J27" s="212">
        <v>526</v>
      </c>
      <c r="K27" s="212">
        <v>530.64999999999986</v>
      </c>
      <c r="L27" s="212">
        <v>537.29999999999995</v>
      </c>
      <c r="M27" s="213">
        <v>524</v>
      </c>
      <c r="N27" s="213">
        <v>512.70000000000005</v>
      </c>
      <c r="O27" s="213">
        <v>14057300</v>
      </c>
      <c r="P27" s="214">
        <v>9.0753198786439782E-2</v>
      </c>
    </row>
    <row r="28" spans="1:16" ht="12.75" customHeight="1">
      <c r="A28" s="206">
        <v>18</v>
      </c>
      <c r="B28" s="218" t="s">
        <v>54</v>
      </c>
      <c r="C28" s="210" t="s">
        <v>56</v>
      </c>
      <c r="D28" s="211">
        <v>45561</v>
      </c>
      <c r="E28" s="210">
        <v>245.95</v>
      </c>
      <c r="F28" s="210">
        <v>246.58333333333334</v>
      </c>
      <c r="G28" s="212">
        <v>244.76666666666668</v>
      </c>
      <c r="H28" s="212">
        <v>243.58333333333334</v>
      </c>
      <c r="I28" s="212">
        <v>241.76666666666668</v>
      </c>
      <c r="J28" s="212">
        <v>247.76666666666668</v>
      </c>
      <c r="K28" s="212">
        <v>249.58333333333334</v>
      </c>
      <c r="L28" s="212">
        <v>250.76666666666668</v>
      </c>
      <c r="M28" s="213">
        <v>248.4</v>
      </c>
      <c r="N28" s="213">
        <v>245.4</v>
      </c>
      <c r="O28" s="213">
        <v>67305000</v>
      </c>
      <c r="P28" s="214">
        <v>2.3416711016498136E-2</v>
      </c>
    </row>
    <row r="29" spans="1:16" ht="12.75" customHeight="1">
      <c r="A29" s="206">
        <v>19</v>
      </c>
      <c r="B29" s="218" t="s">
        <v>57</v>
      </c>
      <c r="C29" s="210" t="s">
        <v>58</v>
      </c>
      <c r="D29" s="211">
        <v>45561</v>
      </c>
      <c r="E29" s="210">
        <v>3360.5</v>
      </c>
      <c r="F29" s="210">
        <v>3353.7833333333328</v>
      </c>
      <c r="G29" s="212">
        <v>3329.1666666666656</v>
      </c>
      <c r="H29" s="212">
        <v>3297.8333333333326</v>
      </c>
      <c r="I29" s="212">
        <v>3273.2166666666653</v>
      </c>
      <c r="J29" s="212">
        <v>3385.1166666666659</v>
      </c>
      <c r="K29" s="212">
        <v>3409.7333333333327</v>
      </c>
      <c r="L29" s="212">
        <v>3441.0666666666662</v>
      </c>
      <c r="M29" s="213">
        <v>3378.4</v>
      </c>
      <c r="N29" s="213">
        <v>3322.45</v>
      </c>
      <c r="O29" s="213">
        <v>8409400</v>
      </c>
      <c r="P29" s="214">
        <v>-8.4190170738609564E-3</v>
      </c>
    </row>
    <row r="30" spans="1:16" ht="12.75" customHeight="1">
      <c r="A30" s="206">
        <v>20</v>
      </c>
      <c r="B30" s="218" t="s">
        <v>40</v>
      </c>
      <c r="C30" s="215" t="s">
        <v>59</v>
      </c>
      <c r="D30" s="211">
        <v>45561</v>
      </c>
      <c r="E30" s="210">
        <v>1936.9</v>
      </c>
      <c r="F30" s="210">
        <v>1942.3666666666668</v>
      </c>
      <c r="G30" s="212">
        <v>1926.1333333333337</v>
      </c>
      <c r="H30" s="212">
        <v>1915.3666666666668</v>
      </c>
      <c r="I30" s="212">
        <v>1899.1333333333337</v>
      </c>
      <c r="J30" s="212">
        <v>1953.1333333333337</v>
      </c>
      <c r="K30" s="212">
        <v>1969.3666666666668</v>
      </c>
      <c r="L30" s="212">
        <v>1980.1333333333337</v>
      </c>
      <c r="M30" s="213">
        <v>1958.6</v>
      </c>
      <c r="N30" s="213">
        <v>1931.6</v>
      </c>
      <c r="O30" s="213">
        <v>5161488</v>
      </c>
      <c r="P30" s="214">
        <v>2.6045086452177721E-2</v>
      </c>
    </row>
    <row r="31" spans="1:16" ht="12.75" customHeight="1">
      <c r="A31" s="206">
        <v>21</v>
      </c>
      <c r="B31" s="218" t="s">
        <v>831</v>
      </c>
      <c r="C31" s="210" t="s">
        <v>60</v>
      </c>
      <c r="D31" s="211">
        <v>45561</v>
      </c>
      <c r="E31" s="210">
        <v>7981.3</v>
      </c>
      <c r="F31" s="210">
        <v>8003.7666666666664</v>
      </c>
      <c r="G31" s="212">
        <v>7947.5333333333328</v>
      </c>
      <c r="H31" s="212">
        <v>7913.7666666666664</v>
      </c>
      <c r="I31" s="212">
        <v>7857.5333333333328</v>
      </c>
      <c r="J31" s="212">
        <v>8037.5333333333328</v>
      </c>
      <c r="K31" s="212">
        <v>8093.7666666666664</v>
      </c>
      <c r="L31" s="212">
        <v>8127.5333333333328</v>
      </c>
      <c r="M31" s="213">
        <v>8060</v>
      </c>
      <c r="N31" s="213">
        <v>7970</v>
      </c>
      <c r="O31" s="213">
        <v>933900</v>
      </c>
      <c r="P31" s="214">
        <v>6.4288010286081641E-4</v>
      </c>
    </row>
    <row r="32" spans="1:16" ht="12.75" customHeight="1">
      <c r="A32" s="206">
        <v>22</v>
      </c>
      <c r="B32" s="218" t="s">
        <v>61</v>
      </c>
      <c r="C32" s="210" t="s">
        <v>62</v>
      </c>
      <c r="D32" s="211">
        <v>45561</v>
      </c>
      <c r="E32" s="210">
        <v>722.35</v>
      </c>
      <c r="F32" s="210">
        <v>721.35</v>
      </c>
      <c r="G32" s="212">
        <v>716.1</v>
      </c>
      <c r="H32" s="212">
        <v>709.85</v>
      </c>
      <c r="I32" s="212">
        <v>704.6</v>
      </c>
      <c r="J32" s="212">
        <v>727.6</v>
      </c>
      <c r="K32" s="212">
        <v>732.85</v>
      </c>
      <c r="L32" s="212">
        <v>739.1</v>
      </c>
      <c r="M32" s="213">
        <v>726.6</v>
      </c>
      <c r="N32" s="213">
        <v>715.1</v>
      </c>
      <c r="O32" s="213">
        <v>16552000</v>
      </c>
      <c r="P32" s="214">
        <v>-3.2782095482966164E-2</v>
      </c>
    </row>
    <row r="33" spans="1:16" ht="12.75" customHeight="1">
      <c r="A33" s="206">
        <v>23</v>
      </c>
      <c r="B33" s="218" t="s">
        <v>42</v>
      </c>
      <c r="C33" s="210" t="s">
        <v>63</v>
      </c>
      <c r="D33" s="211">
        <v>45561</v>
      </c>
      <c r="E33" s="210">
        <v>1571.95</v>
      </c>
      <c r="F33" s="210">
        <v>1576.2833333333335</v>
      </c>
      <c r="G33" s="212">
        <v>1555.5666666666671</v>
      </c>
      <c r="H33" s="212">
        <v>1539.1833333333336</v>
      </c>
      <c r="I33" s="212">
        <v>1518.4666666666672</v>
      </c>
      <c r="J33" s="212">
        <v>1592.666666666667</v>
      </c>
      <c r="K33" s="212">
        <v>1613.3833333333337</v>
      </c>
      <c r="L33" s="212">
        <v>1629.7666666666669</v>
      </c>
      <c r="M33" s="213">
        <v>1597</v>
      </c>
      <c r="N33" s="213">
        <v>1559.9</v>
      </c>
      <c r="O33" s="213">
        <v>12107150</v>
      </c>
      <c r="P33" s="214">
        <v>4.9387424321876337E-2</v>
      </c>
    </row>
    <row r="34" spans="1:16" ht="12.75" customHeight="1">
      <c r="A34" s="206">
        <v>24</v>
      </c>
      <c r="B34" s="218" t="s">
        <v>61</v>
      </c>
      <c r="C34" s="210" t="s">
        <v>64</v>
      </c>
      <c r="D34" s="211">
        <v>45561</v>
      </c>
      <c r="E34" s="210">
        <v>1217.3</v>
      </c>
      <c r="F34" s="210">
        <v>1212.8999999999999</v>
      </c>
      <c r="G34" s="212">
        <v>1206.3999999999996</v>
      </c>
      <c r="H34" s="212">
        <v>1195.4999999999998</v>
      </c>
      <c r="I34" s="212">
        <v>1188.9999999999995</v>
      </c>
      <c r="J34" s="212">
        <v>1223.7999999999997</v>
      </c>
      <c r="K34" s="212">
        <v>1230.3000000000002</v>
      </c>
      <c r="L34" s="212">
        <v>1241.1999999999998</v>
      </c>
      <c r="M34" s="213">
        <v>1219.4000000000001</v>
      </c>
      <c r="N34" s="213">
        <v>1202</v>
      </c>
      <c r="O34" s="213">
        <v>50275625</v>
      </c>
      <c r="P34" s="214">
        <v>-2.3169680263269741E-2</v>
      </c>
    </row>
    <row r="35" spans="1:16" ht="12.75" customHeight="1">
      <c r="A35" s="206">
        <v>25</v>
      </c>
      <c r="B35" s="218" t="s">
        <v>54</v>
      </c>
      <c r="C35" s="210" t="s">
        <v>65</v>
      </c>
      <c r="D35" s="211">
        <v>45561</v>
      </c>
      <c r="E35" s="210">
        <v>11768.9</v>
      </c>
      <c r="F35" s="210">
        <v>11777.199999999999</v>
      </c>
      <c r="G35" s="212">
        <v>11671.749999999998</v>
      </c>
      <c r="H35" s="212">
        <v>11574.599999999999</v>
      </c>
      <c r="I35" s="212">
        <v>11469.149999999998</v>
      </c>
      <c r="J35" s="212">
        <v>11874.349999999999</v>
      </c>
      <c r="K35" s="212">
        <v>11979.8</v>
      </c>
      <c r="L35" s="212">
        <v>12076.949999999999</v>
      </c>
      <c r="M35" s="213">
        <v>11882.65</v>
      </c>
      <c r="N35" s="213">
        <v>11680.05</v>
      </c>
      <c r="O35" s="213">
        <v>1842975</v>
      </c>
      <c r="P35" s="214">
        <v>-3.4838963079340139E-2</v>
      </c>
    </row>
    <row r="36" spans="1:16" ht="12.75" customHeight="1">
      <c r="A36" s="206">
        <v>26</v>
      </c>
      <c r="B36" s="218" t="s">
        <v>66</v>
      </c>
      <c r="C36" s="210" t="s">
        <v>67</v>
      </c>
      <c r="D36" s="211">
        <v>45561</v>
      </c>
      <c r="E36" s="210">
        <v>1899.7</v>
      </c>
      <c r="F36" s="210">
        <v>1887.5166666666667</v>
      </c>
      <c r="G36" s="212">
        <v>1862.1833333333334</v>
      </c>
      <c r="H36" s="212">
        <v>1824.6666666666667</v>
      </c>
      <c r="I36" s="212">
        <v>1799.3333333333335</v>
      </c>
      <c r="J36" s="212">
        <v>1925.0333333333333</v>
      </c>
      <c r="K36" s="212">
        <v>1950.3666666666668</v>
      </c>
      <c r="L36" s="212">
        <v>1987.8833333333332</v>
      </c>
      <c r="M36" s="213">
        <v>1912.85</v>
      </c>
      <c r="N36" s="213">
        <v>1850</v>
      </c>
      <c r="O36" s="213">
        <v>12778000</v>
      </c>
      <c r="P36" s="214">
        <v>3.1940238239450837E-2</v>
      </c>
    </row>
    <row r="37" spans="1:16" ht="12.75" customHeight="1">
      <c r="A37" s="206">
        <v>27</v>
      </c>
      <c r="B37" s="218" t="s">
        <v>66</v>
      </c>
      <c r="C37" s="210" t="s">
        <v>68</v>
      </c>
      <c r="D37" s="211">
        <v>45561</v>
      </c>
      <c r="E37" s="210">
        <v>7606.2</v>
      </c>
      <c r="F37" s="210">
        <v>7552.2</v>
      </c>
      <c r="G37" s="212">
        <v>7429.0499999999993</v>
      </c>
      <c r="H37" s="212">
        <v>7251.9</v>
      </c>
      <c r="I37" s="212">
        <v>7128.7499999999991</v>
      </c>
      <c r="J37" s="212">
        <v>7729.3499999999995</v>
      </c>
      <c r="K37" s="212">
        <v>7852.4999999999991</v>
      </c>
      <c r="L37" s="212">
        <v>8029.65</v>
      </c>
      <c r="M37" s="213">
        <v>7675.35</v>
      </c>
      <c r="N37" s="213">
        <v>7375.05</v>
      </c>
      <c r="O37" s="213">
        <v>10602875</v>
      </c>
      <c r="P37" s="214">
        <v>8.2492362918850804E-3</v>
      </c>
    </row>
    <row r="38" spans="1:16" ht="12.75" customHeight="1">
      <c r="A38" s="206">
        <v>28</v>
      </c>
      <c r="B38" s="218" t="s">
        <v>54</v>
      </c>
      <c r="C38" s="216" t="s">
        <v>69</v>
      </c>
      <c r="D38" s="211">
        <v>45561</v>
      </c>
      <c r="E38" s="210">
        <v>3107.15</v>
      </c>
      <c r="F38" s="210">
        <v>3109.25</v>
      </c>
      <c r="G38" s="212">
        <v>3093.5</v>
      </c>
      <c r="H38" s="212">
        <v>3079.85</v>
      </c>
      <c r="I38" s="212">
        <v>3064.1</v>
      </c>
      <c r="J38" s="212">
        <v>3122.9</v>
      </c>
      <c r="K38" s="212">
        <v>3138.65</v>
      </c>
      <c r="L38" s="212">
        <v>3152.3</v>
      </c>
      <c r="M38" s="213">
        <v>3125</v>
      </c>
      <c r="N38" s="213">
        <v>3095.6</v>
      </c>
      <c r="O38" s="213">
        <v>1948200</v>
      </c>
      <c r="P38" s="214">
        <v>-7.7922077922077922E-3</v>
      </c>
    </row>
    <row r="39" spans="1:16" ht="12.75" customHeight="1">
      <c r="A39" s="206">
        <v>29</v>
      </c>
      <c r="B39" s="218" t="s">
        <v>57</v>
      </c>
      <c r="C39" s="210" t="s">
        <v>70</v>
      </c>
      <c r="D39" s="211">
        <v>45561</v>
      </c>
      <c r="E39" s="210">
        <v>558.35</v>
      </c>
      <c r="F39" s="210">
        <v>561.66666666666674</v>
      </c>
      <c r="G39" s="212">
        <v>554.38333333333344</v>
      </c>
      <c r="H39" s="212">
        <v>550.41666666666674</v>
      </c>
      <c r="I39" s="212">
        <v>543.13333333333344</v>
      </c>
      <c r="J39" s="212">
        <v>565.63333333333344</v>
      </c>
      <c r="K39" s="212">
        <v>572.91666666666674</v>
      </c>
      <c r="L39" s="212">
        <v>576.88333333333344</v>
      </c>
      <c r="M39" s="213">
        <v>568.95000000000005</v>
      </c>
      <c r="N39" s="213">
        <v>557.70000000000005</v>
      </c>
      <c r="O39" s="213">
        <v>9649600</v>
      </c>
      <c r="P39" s="214">
        <v>-3.1404958677685949E-3</v>
      </c>
    </row>
    <row r="40" spans="1:16" ht="12.75" customHeight="1">
      <c r="A40" s="206">
        <v>30</v>
      </c>
      <c r="B40" s="218" t="s">
        <v>61</v>
      </c>
      <c r="C40" s="210" t="s">
        <v>71</v>
      </c>
      <c r="D40" s="211">
        <v>45561</v>
      </c>
      <c r="E40" s="210">
        <v>207.08</v>
      </c>
      <c r="F40" s="210">
        <v>204.11333333333334</v>
      </c>
      <c r="G40" s="212">
        <v>200.42666666666668</v>
      </c>
      <c r="H40" s="212">
        <v>193.77333333333334</v>
      </c>
      <c r="I40" s="212">
        <v>190.08666666666667</v>
      </c>
      <c r="J40" s="212">
        <v>210.76666666666668</v>
      </c>
      <c r="K40" s="212">
        <v>214.45333333333335</v>
      </c>
      <c r="L40" s="212">
        <v>221.10666666666668</v>
      </c>
      <c r="M40" s="213">
        <v>207.8</v>
      </c>
      <c r="N40" s="213">
        <v>197.46</v>
      </c>
      <c r="O40" s="213">
        <v>113495200</v>
      </c>
      <c r="P40" s="214">
        <v>-3.4697911457217026E-2</v>
      </c>
    </row>
    <row r="41" spans="1:16" ht="12.75" customHeight="1">
      <c r="A41" s="206">
        <v>31</v>
      </c>
      <c r="B41" s="218" t="s">
        <v>61</v>
      </c>
      <c r="C41" s="210" t="s">
        <v>72</v>
      </c>
      <c r="D41" s="211">
        <v>45561</v>
      </c>
      <c r="E41" s="210">
        <v>240.2</v>
      </c>
      <c r="F41" s="210">
        <v>239.53333333333333</v>
      </c>
      <c r="G41" s="212">
        <v>237.76666666666665</v>
      </c>
      <c r="H41" s="212">
        <v>235.33333333333331</v>
      </c>
      <c r="I41" s="212">
        <v>233.56666666666663</v>
      </c>
      <c r="J41" s="212">
        <v>241.96666666666667</v>
      </c>
      <c r="K41" s="212">
        <v>243.73333333333338</v>
      </c>
      <c r="L41" s="212">
        <v>246.16666666666669</v>
      </c>
      <c r="M41" s="213">
        <v>241.3</v>
      </c>
      <c r="N41" s="213">
        <v>237.1</v>
      </c>
      <c r="O41" s="213">
        <v>204296625</v>
      </c>
      <c r="P41" s="214">
        <v>1.0196702343072028E-2</v>
      </c>
    </row>
    <row r="42" spans="1:16" ht="12.75" customHeight="1">
      <c r="A42" s="206">
        <v>32</v>
      </c>
      <c r="B42" s="218" t="s">
        <v>57</v>
      </c>
      <c r="C42" s="210" t="s">
        <v>73</v>
      </c>
      <c r="D42" s="211">
        <v>45561</v>
      </c>
      <c r="E42" s="210">
        <v>1441.8</v>
      </c>
      <c r="F42" s="210">
        <v>1440.6499999999999</v>
      </c>
      <c r="G42" s="212">
        <v>1432.4999999999998</v>
      </c>
      <c r="H42" s="212">
        <v>1423.1999999999998</v>
      </c>
      <c r="I42" s="212">
        <v>1415.0499999999997</v>
      </c>
      <c r="J42" s="212">
        <v>1449.9499999999998</v>
      </c>
      <c r="K42" s="212">
        <v>1458.1</v>
      </c>
      <c r="L42" s="212">
        <v>1467.3999999999999</v>
      </c>
      <c r="M42" s="213">
        <v>1448.8</v>
      </c>
      <c r="N42" s="213">
        <v>1431.35</v>
      </c>
      <c r="O42" s="213">
        <v>3415500</v>
      </c>
      <c r="P42" s="214">
        <v>-5.5682934818211596E-3</v>
      </c>
    </row>
    <row r="43" spans="1:16" ht="12.75" customHeight="1">
      <c r="A43" s="206">
        <v>33</v>
      </c>
      <c r="B43" s="218" t="s">
        <v>40</v>
      </c>
      <c r="C43" s="210" t="s">
        <v>74</v>
      </c>
      <c r="D43" s="211">
        <v>45561</v>
      </c>
      <c r="E43" s="210">
        <v>290.10000000000002</v>
      </c>
      <c r="F43" s="210">
        <v>291.33333333333331</v>
      </c>
      <c r="G43" s="212">
        <v>288.21666666666664</v>
      </c>
      <c r="H43" s="212">
        <v>286.33333333333331</v>
      </c>
      <c r="I43" s="212">
        <v>283.21666666666664</v>
      </c>
      <c r="J43" s="212">
        <v>293.21666666666664</v>
      </c>
      <c r="K43" s="212">
        <v>296.33333333333331</v>
      </c>
      <c r="L43" s="212">
        <v>298.21666666666664</v>
      </c>
      <c r="M43" s="213">
        <v>294.45</v>
      </c>
      <c r="N43" s="213">
        <v>289.45</v>
      </c>
      <c r="O43" s="213">
        <v>163350600</v>
      </c>
      <c r="P43" s="214">
        <v>1.5377088138673377E-3</v>
      </c>
    </row>
    <row r="44" spans="1:16" ht="12.75" customHeight="1">
      <c r="A44" s="206">
        <v>34</v>
      </c>
      <c r="B44" s="218" t="s">
        <v>57</v>
      </c>
      <c r="C44" s="210" t="s">
        <v>75</v>
      </c>
      <c r="D44" s="211">
        <v>45561</v>
      </c>
      <c r="E44" s="210">
        <v>622.65</v>
      </c>
      <c r="F44" s="210">
        <v>619.9</v>
      </c>
      <c r="G44" s="212">
        <v>614.5</v>
      </c>
      <c r="H44" s="212">
        <v>606.35</v>
      </c>
      <c r="I44" s="212">
        <v>600.95000000000005</v>
      </c>
      <c r="J44" s="212">
        <v>628.04999999999995</v>
      </c>
      <c r="K44" s="212">
        <v>633.44999999999982</v>
      </c>
      <c r="L44" s="212">
        <v>641.59999999999991</v>
      </c>
      <c r="M44" s="213">
        <v>625.29999999999995</v>
      </c>
      <c r="N44" s="213">
        <v>611.75</v>
      </c>
      <c r="O44" s="213">
        <v>12398760</v>
      </c>
      <c r="P44" s="214">
        <v>1.4926964495148736E-3</v>
      </c>
    </row>
    <row r="45" spans="1:16" ht="12.75" customHeight="1">
      <c r="A45" s="206">
        <v>35</v>
      </c>
      <c r="B45" s="218" t="s">
        <v>54</v>
      </c>
      <c r="C45" s="210" t="s">
        <v>76</v>
      </c>
      <c r="D45" s="211">
        <v>45561</v>
      </c>
      <c r="E45" s="210">
        <v>1620.8</v>
      </c>
      <c r="F45" s="210">
        <v>1616.55</v>
      </c>
      <c r="G45" s="212">
        <v>1598.1999999999998</v>
      </c>
      <c r="H45" s="212">
        <v>1575.6</v>
      </c>
      <c r="I45" s="212">
        <v>1557.2499999999998</v>
      </c>
      <c r="J45" s="212">
        <v>1639.1499999999999</v>
      </c>
      <c r="K45" s="212">
        <v>1657.4999999999998</v>
      </c>
      <c r="L45" s="212">
        <v>1680.1</v>
      </c>
      <c r="M45" s="213">
        <v>1634.9</v>
      </c>
      <c r="N45" s="213">
        <v>1593.95</v>
      </c>
      <c r="O45" s="213">
        <v>8234000</v>
      </c>
      <c r="P45" s="214">
        <v>0.11360562618339194</v>
      </c>
    </row>
    <row r="46" spans="1:16" ht="12.75" customHeight="1">
      <c r="A46" s="206">
        <v>36</v>
      </c>
      <c r="B46" s="218" t="s">
        <v>77</v>
      </c>
      <c r="C46" s="210" t="s">
        <v>78</v>
      </c>
      <c r="D46" s="211">
        <v>45561</v>
      </c>
      <c r="E46" s="210">
        <v>1636.1</v>
      </c>
      <c r="F46" s="210">
        <v>1642.25</v>
      </c>
      <c r="G46" s="212">
        <v>1627.5</v>
      </c>
      <c r="H46" s="212">
        <v>1618.9</v>
      </c>
      <c r="I46" s="212">
        <v>1604.15</v>
      </c>
      <c r="J46" s="212">
        <v>1650.85</v>
      </c>
      <c r="K46" s="212">
        <v>1665.6</v>
      </c>
      <c r="L46" s="212">
        <v>1674.1999999999998</v>
      </c>
      <c r="M46" s="213">
        <v>1657</v>
      </c>
      <c r="N46" s="213">
        <v>1633.65</v>
      </c>
      <c r="O46" s="213">
        <v>41325475</v>
      </c>
      <c r="P46" s="214">
        <v>-5.9414311993692941E-3</v>
      </c>
    </row>
    <row r="47" spans="1:16" ht="12.75" customHeight="1">
      <c r="A47" s="206">
        <v>37</v>
      </c>
      <c r="B47" s="218" t="s">
        <v>40</v>
      </c>
      <c r="C47" s="210" t="s">
        <v>79</v>
      </c>
      <c r="D47" s="211">
        <v>45561</v>
      </c>
      <c r="E47" s="210">
        <v>264.64999999999998</v>
      </c>
      <c r="F47" s="210">
        <v>265.54999999999995</v>
      </c>
      <c r="G47" s="212">
        <v>262.89999999999992</v>
      </c>
      <c r="H47" s="212">
        <v>261.14999999999998</v>
      </c>
      <c r="I47" s="212">
        <v>258.49999999999994</v>
      </c>
      <c r="J47" s="212">
        <v>267.2999999999999</v>
      </c>
      <c r="K47" s="212">
        <v>269.95</v>
      </c>
      <c r="L47" s="212">
        <v>271.69999999999987</v>
      </c>
      <c r="M47" s="213">
        <v>268.2</v>
      </c>
      <c r="N47" s="213">
        <v>263.8</v>
      </c>
      <c r="O47" s="213">
        <v>96502875</v>
      </c>
      <c r="P47" s="214">
        <v>-4.1715198959828802E-3</v>
      </c>
    </row>
    <row r="48" spans="1:16" ht="12.75" customHeight="1">
      <c r="A48" s="206">
        <v>38</v>
      </c>
      <c r="B48" s="218" t="s">
        <v>42</v>
      </c>
      <c r="C48" s="210" t="s">
        <v>80</v>
      </c>
      <c r="D48" s="211">
        <v>45561</v>
      </c>
      <c r="E48" s="210">
        <v>379.3</v>
      </c>
      <c r="F48" s="210">
        <v>378.86666666666662</v>
      </c>
      <c r="G48" s="212">
        <v>373.18333333333322</v>
      </c>
      <c r="H48" s="212">
        <v>367.06666666666661</v>
      </c>
      <c r="I48" s="212">
        <v>361.38333333333321</v>
      </c>
      <c r="J48" s="212">
        <v>384.98333333333323</v>
      </c>
      <c r="K48" s="212">
        <v>390.66666666666663</v>
      </c>
      <c r="L48" s="212">
        <v>396.78333333333325</v>
      </c>
      <c r="M48" s="213">
        <v>384.55</v>
      </c>
      <c r="N48" s="213">
        <v>372.75</v>
      </c>
      <c r="O48" s="213">
        <v>44535000</v>
      </c>
      <c r="P48" s="214">
        <v>2.9116117850953208E-2</v>
      </c>
    </row>
    <row r="49" spans="1:16" ht="12.75" customHeight="1">
      <c r="A49" s="206">
        <v>39</v>
      </c>
      <c r="B49" s="218" t="s">
        <v>54</v>
      </c>
      <c r="C49" s="210" t="s">
        <v>81</v>
      </c>
      <c r="D49" s="211">
        <v>45561</v>
      </c>
      <c r="E49" s="210">
        <v>34280.949999999997</v>
      </c>
      <c r="F49" s="210">
        <v>34501.9</v>
      </c>
      <c r="G49" s="212">
        <v>33954</v>
      </c>
      <c r="H49" s="212">
        <v>33627.049999999996</v>
      </c>
      <c r="I49" s="212">
        <v>33079.149999999994</v>
      </c>
      <c r="J49" s="212">
        <v>34828.850000000006</v>
      </c>
      <c r="K49" s="212">
        <v>35376.750000000015</v>
      </c>
      <c r="L49" s="212">
        <v>35703.700000000012</v>
      </c>
      <c r="M49" s="213">
        <v>35049.800000000003</v>
      </c>
      <c r="N49" s="213">
        <v>34174.949999999997</v>
      </c>
      <c r="O49" s="213">
        <v>292100</v>
      </c>
      <c r="P49" s="214">
        <v>1.3356461405030355E-2</v>
      </c>
    </row>
    <row r="50" spans="1:16" ht="12.75" customHeight="1">
      <c r="A50" s="206">
        <v>40</v>
      </c>
      <c r="B50" s="218" t="s">
        <v>82</v>
      </c>
      <c r="C50" s="210" t="s">
        <v>83</v>
      </c>
      <c r="D50" s="211">
        <v>45561</v>
      </c>
      <c r="E50" s="210">
        <v>342.9</v>
      </c>
      <c r="F50" s="210">
        <v>345.16666666666669</v>
      </c>
      <c r="G50" s="212">
        <v>340.23333333333335</v>
      </c>
      <c r="H50" s="212">
        <v>337.56666666666666</v>
      </c>
      <c r="I50" s="212">
        <v>332.63333333333333</v>
      </c>
      <c r="J50" s="212">
        <v>347.83333333333337</v>
      </c>
      <c r="K50" s="212">
        <v>352.76666666666665</v>
      </c>
      <c r="L50" s="212">
        <v>355.43333333333339</v>
      </c>
      <c r="M50" s="213">
        <v>350.1</v>
      </c>
      <c r="N50" s="213">
        <v>342.5</v>
      </c>
      <c r="O50" s="213">
        <v>64949400</v>
      </c>
      <c r="P50" s="214">
        <v>1.3225878917218915E-2</v>
      </c>
    </row>
    <row r="51" spans="1:16" ht="12.75" customHeight="1">
      <c r="A51" s="206">
        <v>41</v>
      </c>
      <c r="B51" s="218" t="s">
        <v>57</v>
      </c>
      <c r="C51" s="215" t="s">
        <v>84</v>
      </c>
      <c r="D51" s="211">
        <v>45561</v>
      </c>
      <c r="E51" s="210">
        <v>6135.25</v>
      </c>
      <c r="F51" s="210">
        <v>6120.7</v>
      </c>
      <c r="G51" s="212">
        <v>6087.7999999999993</v>
      </c>
      <c r="H51" s="212">
        <v>6040.3499999999995</v>
      </c>
      <c r="I51" s="212">
        <v>6007.4499999999989</v>
      </c>
      <c r="J51" s="212">
        <v>6168.15</v>
      </c>
      <c r="K51" s="212">
        <v>6201.0499999999993</v>
      </c>
      <c r="L51" s="212">
        <v>6248.5</v>
      </c>
      <c r="M51" s="213">
        <v>6153.6</v>
      </c>
      <c r="N51" s="213">
        <v>6073.25</v>
      </c>
      <c r="O51" s="213">
        <v>2398400</v>
      </c>
      <c r="P51" s="214">
        <v>4.2510649395809785E-2</v>
      </c>
    </row>
    <row r="52" spans="1:16" ht="12.75" customHeight="1">
      <c r="A52" s="206">
        <v>42</v>
      </c>
      <c r="B52" s="218" t="s">
        <v>85</v>
      </c>
      <c r="C52" s="210" t="s">
        <v>86</v>
      </c>
      <c r="D52" s="211">
        <v>45561</v>
      </c>
      <c r="E52" s="210">
        <v>662.95</v>
      </c>
      <c r="F52" s="210">
        <v>657.41666666666663</v>
      </c>
      <c r="G52" s="212">
        <v>647.33333333333326</v>
      </c>
      <c r="H52" s="212">
        <v>631.71666666666658</v>
      </c>
      <c r="I52" s="212">
        <v>621.63333333333321</v>
      </c>
      <c r="J52" s="212">
        <v>673.0333333333333</v>
      </c>
      <c r="K52" s="212">
        <v>683.11666666666656</v>
      </c>
      <c r="L52" s="212">
        <v>698.73333333333335</v>
      </c>
      <c r="M52" s="213">
        <v>667.5</v>
      </c>
      <c r="N52" s="213">
        <v>641.79999999999995</v>
      </c>
      <c r="O52" s="213">
        <v>14034000</v>
      </c>
      <c r="P52" s="214">
        <v>1.5558289311817063E-2</v>
      </c>
    </row>
    <row r="53" spans="1:16" ht="12.75" customHeight="1">
      <c r="A53" s="206">
        <v>43</v>
      </c>
      <c r="B53" s="218" t="s">
        <v>61</v>
      </c>
      <c r="C53" s="217" t="s">
        <v>87</v>
      </c>
      <c r="D53" s="211">
        <v>45561</v>
      </c>
      <c r="E53" s="210">
        <v>106.61</v>
      </c>
      <c r="F53" s="210">
        <v>105.99333333333334</v>
      </c>
      <c r="G53" s="212">
        <v>104.39666666666668</v>
      </c>
      <c r="H53" s="212">
        <v>102.18333333333334</v>
      </c>
      <c r="I53" s="212">
        <v>100.58666666666667</v>
      </c>
      <c r="J53" s="212">
        <v>108.20666666666668</v>
      </c>
      <c r="K53" s="212">
        <v>109.80333333333334</v>
      </c>
      <c r="L53" s="212">
        <v>112.01666666666668</v>
      </c>
      <c r="M53" s="213">
        <v>107.59</v>
      </c>
      <c r="N53" s="213">
        <v>103.78</v>
      </c>
      <c r="O53" s="213">
        <v>338465250</v>
      </c>
      <c r="P53" s="214">
        <v>3.2211596174622865E-3</v>
      </c>
    </row>
    <row r="54" spans="1:16" ht="12.75" customHeight="1">
      <c r="A54" s="206">
        <v>44</v>
      </c>
      <c r="B54" s="218" t="s">
        <v>66</v>
      </c>
      <c r="C54" s="215" t="s">
        <v>88</v>
      </c>
      <c r="D54" s="211">
        <v>45561</v>
      </c>
      <c r="E54" s="210">
        <v>934.65</v>
      </c>
      <c r="F54" s="210">
        <v>933.26666666666677</v>
      </c>
      <c r="G54" s="212">
        <v>912.38333333333355</v>
      </c>
      <c r="H54" s="212">
        <v>890.11666666666679</v>
      </c>
      <c r="I54" s="212">
        <v>869.23333333333358</v>
      </c>
      <c r="J54" s="212">
        <v>955.53333333333353</v>
      </c>
      <c r="K54" s="212">
        <v>976.41666666666674</v>
      </c>
      <c r="L54" s="212">
        <v>998.68333333333351</v>
      </c>
      <c r="M54" s="213">
        <v>954.15</v>
      </c>
      <c r="N54" s="213">
        <v>911</v>
      </c>
      <c r="O54" s="213">
        <v>5831475</v>
      </c>
      <c r="P54" s="214">
        <v>0.14930822444273636</v>
      </c>
    </row>
    <row r="55" spans="1:16" ht="12.75" customHeight="1">
      <c r="A55" s="206">
        <v>45</v>
      </c>
      <c r="B55" s="218" t="s">
        <v>831</v>
      </c>
      <c r="C55" s="210" t="s">
        <v>89</v>
      </c>
      <c r="D55" s="211">
        <v>45561</v>
      </c>
      <c r="E55" s="210">
        <v>508.1</v>
      </c>
      <c r="F55" s="210">
        <v>509.58333333333331</v>
      </c>
      <c r="G55" s="212">
        <v>505.06666666666661</v>
      </c>
      <c r="H55" s="212">
        <v>502.0333333333333</v>
      </c>
      <c r="I55" s="212">
        <v>497.51666666666659</v>
      </c>
      <c r="J55" s="212">
        <v>512.61666666666656</v>
      </c>
      <c r="K55" s="212">
        <v>517.13333333333344</v>
      </c>
      <c r="L55" s="212">
        <v>520.16666666666663</v>
      </c>
      <c r="M55" s="213">
        <v>514.1</v>
      </c>
      <c r="N55" s="213">
        <v>506.55</v>
      </c>
      <c r="O55" s="213">
        <v>12207500</v>
      </c>
      <c r="P55" s="214">
        <v>-9.0993214065391726E-3</v>
      </c>
    </row>
    <row r="56" spans="1:16" ht="12.75" customHeight="1">
      <c r="A56" s="206">
        <v>46</v>
      </c>
      <c r="B56" s="218" t="s">
        <v>66</v>
      </c>
      <c r="C56" s="210" t="s">
        <v>90</v>
      </c>
      <c r="D56" s="211">
        <v>45561</v>
      </c>
      <c r="E56" s="210">
        <v>1574.9</v>
      </c>
      <c r="F56" s="210">
        <v>1579.3333333333333</v>
      </c>
      <c r="G56" s="212">
        <v>1564.4166666666665</v>
      </c>
      <c r="H56" s="212">
        <v>1553.9333333333332</v>
      </c>
      <c r="I56" s="212">
        <v>1539.0166666666664</v>
      </c>
      <c r="J56" s="212">
        <v>1589.8166666666666</v>
      </c>
      <c r="K56" s="212">
        <v>1604.7333333333331</v>
      </c>
      <c r="L56" s="212">
        <v>1615.2166666666667</v>
      </c>
      <c r="M56" s="213">
        <v>1594.25</v>
      </c>
      <c r="N56" s="213">
        <v>1568.85</v>
      </c>
      <c r="O56" s="213">
        <v>11053125</v>
      </c>
      <c r="P56" s="214">
        <v>-1.6461820810855902E-2</v>
      </c>
    </row>
    <row r="57" spans="1:16" ht="12.75" customHeight="1">
      <c r="A57" s="206">
        <v>47</v>
      </c>
      <c r="B57" s="218" t="s">
        <v>42</v>
      </c>
      <c r="C57" s="210" t="s">
        <v>91</v>
      </c>
      <c r="D57" s="211">
        <v>45561</v>
      </c>
      <c r="E57" s="210">
        <v>1661.6</v>
      </c>
      <c r="F57" s="210">
        <v>1658.7333333333333</v>
      </c>
      <c r="G57" s="212">
        <v>1647.8666666666668</v>
      </c>
      <c r="H57" s="212">
        <v>1634.1333333333334</v>
      </c>
      <c r="I57" s="212">
        <v>1623.2666666666669</v>
      </c>
      <c r="J57" s="212">
        <v>1672.4666666666667</v>
      </c>
      <c r="K57" s="212">
        <v>1683.333333333333</v>
      </c>
      <c r="L57" s="212">
        <v>1697.0666666666666</v>
      </c>
      <c r="M57" s="213">
        <v>1669.6</v>
      </c>
      <c r="N57" s="213">
        <v>1645</v>
      </c>
      <c r="O57" s="213">
        <v>10267400</v>
      </c>
      <c r="P57" s="214">
        <v>-2.7777777777777779E-3</v>
      </c>
    </row>
    <row r="58" spans="1:16" ht="12.75" customHeight="1">
      <c r="A58" s="206">
        <v>48</v>
      </c>
      <c r="B58" s="218" t="s">
        <v>129</v>
      </c>
      <c r="C58" s="210" t="s">
        <v>92</v>
      </c>
      <c r="D58" s="211">
        <v>45561</v>
      </c>
      <c r="E58" s="210">
        <v>491.15</v>
      </c>
      <c r="F58" s="210">
        <v>493.23333333333329</v>
      </c>
      <c r="G58" s="212">
        <v>488.51666666666659</v>
      </c>
      <c r="H58" s="212">
        <v>485.88333333333333</v>
      </c>
      <c r="I58" s="212">
        <v>481.16666666666663</v>
      </c>
      <c r="J58" s="212">
        <v>495.86666666666656</v>
      </c>
      <c r="K58" s="212">
        <v>500.58333333333326</v>
      </c>
      <c r="L58" s="212">
        <v>503.21666666666653</v>
      </c>
      <c r="M58" s="213">
        <v>497.95</v>
      </c>
      <c r="N58" s="213">
        <v>490.6</v>
      </c>
      <c r="O58" s="213">
        <v>60566100</v>
      </c>
      <c r="P58" s="214">
        <v>3.5100312242041416E-2</v>
      </c>
    </row>
    <row r="59" spans="1:16" ht="12.75" customHeight="1">
      <c r="A59" s="206">
        <v>49</v>
      </c>
      <c r="B59" s="218" t="s">
        <v>85</v>
      </c>
      <c r="C59" s="210" t="s">
        <v>93</v>
      </c>
      <c r="D59" s="211">
        <v>45561</v>
      </c>
      <c r="E59" s="210">
        <v>7010.05</v>
      </c>
      <c r="F59" s="210">
        <v>6962.6499999999987</v>
      </c>
      <c r="G59" s="212">
        <v>6881.2999999999975</v>
      </c>
      <c r="H59" s="212">
        <v>6752.5499999999984</v>
      </c>
      <c r="I59" s="212">
        <v>6671.1999999999971</v>
      </c>
      <c r="J59" s="212">
        <v>7091.3999999999978</v>
      </c>
      <c r="K59" s="212">
        <v>7172.7499999999982</v>
      </c>
      <c r="L59" s="212">
        <v>7301.4999999999982</v>
      </c>
      <c r="M59" s="213">
        <v>7044</v>
      </c>
      <c r="N59" s="213">
        <v>6833.9</v>
      </c>
      <c r="O59" s="213">
        <v>2077500</v>
      </c>
      <c r="P59" s="214">
        <v>1.0842067220816769E-3</v>
      </c>
    </row>
    <row r="60" spans="1:16" ht="12.75" customHeight="1">
      <c r="A60" s="206">
        <v>50</v>
      </c>
      <c r="B60" s="218" t="s">
        <v>57</v>
      </c>
      <c r="C60" s="210" t="s">
        <v>94</v>
      </c>
      <c r="D60" s="211">
        <v>45561</v>
      </c>
      <c r="E60" s="210">
        <v>3630.45</v>
      </c>
      <c r="F60" s="210">
        <v>3627.4833333333336</v>
      </c>
      <c r="G60" s="212">
        <v>3590.8166666666671</v>
      </c>
      <c r="H60" s="212">
        <v>3551.1833333333334</v>
      </c>
      <c r="I60" s="212">
        <v>3514.5166666666669</v>
      </c>
      <c r="J60" s="212">
        <v>3667.1166666666672</v>
      </c>
      <c r="K60" s="212">
        <v>3703.7833333333333</v>
      </c>
      <c r="L60" s="212">
        <v>3743.4166666666674</v>
      </c>
      <c r="M60" s="213">
        <v>3664.15</v>
      </c>
      <c r="N60" s="213">
        <v>3587.85</v>
      </c>
      <c r="O60" s="213">
        <v>2623950</v>
      </c>
      <c r="P60" s="214">
        <v>-7.5456711675933284E-3</v>
      </c>
    </row>
    <row r="61" spans="1:16" ht="12.75" customHeight="1">
      <c r="A61" s="206">
        <v>51</v>
      </c>
      <c r="B61" s="218" t="s">
        <v>114</v>
      </c>
      <c r="C61" s="217" t="s">
        <v>95</v>
      </c>
      <c r="D61" s="211">
        <v>45561</v>
      </c>
      <c r="E61" s="210">
        <v>959.55</v>
      </c>
      <c r="F61" s="210">
        <v>958.33333333333337</v>
      </c>
      <c r="G61" s="212">
        <v>952.4666666666667</v>
      </c>
      <c r="H61" s="212">
        <v>945.38333333333333</v>
      </c>
      <c r="I61" s="212">
        <v>939.51666666666665</v>
      </c>
      <c r="J61" s="212">
        <v>965.41666666666674</v>
      </c>
      <c r="K61" s="212">
        <v>971.2833333333333</v>
      </c>
      <c r="L61" s="212">
        <v>978.36666666666679</v>
      </c>
      <c r="M61" s="213">
        <v>964.2</v>
      </c>
      <c r="N61" s="213">
        <v>951.25</v>
      </c>
      <c r="O61" s="213">
        <v>25238000</v>
      </c>
      <c r="P61" s="214">
        <v>2.2775166153347383E-2</v>
      </c>
    </row>
    <row r="62" spans="1:16" ht="12.75" customHeight="1">
      <c r="A62" s="206">
        <v>52</v>
      </c>
      <c r="B62" s="218" t="s">
        <v>831</v>
      </c>
      <c r="C62" s="215" t="s">
        <v>96</v>
      </c>
      <c r="D62" s="211">
        <v>45561</v>
      </c>
      <c r="E62" s="210">
        <v>1700.15</v>
      </c>
      <c r="F62" s="210">
        <v>1701.8166666666666</v>
      </c>
      <c r="G62" s="212">
        <v>1690.3333333333333</v>
      </c>
      <c r="H62" s="212">
        <v>1680.5166666666667</v>
      </c>
      <c r="I62" s="212">
        <v>1669.0333333333333</v>
      </c>
      <c r="J62" s="212">
        <v>1711.6333333333332</v>
      </c>
      <c r="K62" s="212">
        <v>1723.1166666666668</v>
      </c>
      <c r="L62" s="212">
        <v>1732.9333333333332</v>
      </c>
      <c r="M62" s="213">
        <v>1713.3</v>
      </c>
      <c r="N62" s="213">
        <v>1692</v>
      </c>
      <c r="O62" s="213">
        <v>2802100</v>
      </c>
      <c r="P62" s="214">
        <v>7.8046324269889222E-3</v>
      </c>
    </row>
    <row r="63" spans="1:16" ht="12.75" customHeight="1">
      <c r="A63" s="206">
        <v>53</v>
      </c>
      <c r="B63" s="218" t="s">
        <v>40</v>
      </c>
      <c r="C63" s="210" t="s">
        <v>97</v>
      </c>
      <c r="D63" s="211">
        <v>45561</v>
      </c>
      <c r="E63" s="210">
        <v>453</v>
      </c>
      <c r="F63" s="210">
        <v>455.88333333333338</v>
      </c>
      <c r="G63" s="212">
        <v>449.01666666666677</v>
      </c>
      <c r="H63" s="212">
        <v>445.03333333333336</v>
      </c>
      <c r="I63" s="212">
        <v>438.16666666666674</v>
      </c>
      <c r="J63" s="212">
        <v>459.86666666666679</v>
      </c>
      <c r="K63" s="212">
        <v>466.73333333333346</v>
      </c>
      <c r="L63" s="212">
        <v>470.71666666666681</v>
      </c>
      <c r="M63" s="213">
        <v>462.75</v>
      </c>
      <c r="N63" s="213">
        <v>451.9</v>
      </c>
      <c r="O63" s="213">
        <v>12771000</v>
      </c>
      <c r="P63" s="214">
        <v>5.0955414012738856E-2</v>
      </c>
    </row>
    <row r="64" spans="1:16" ht="12.75" customHeight="1">
      <c r="A64" s="206">
        <v>54</v>
      </c>
      <c r="B64" s="218" t="s">
        <v>61</v>
      </c>
      <c r="C64" s="210" t="s">
        <v>98</v>
      </c>
      <c r="D64" s="211">
        <v>45561</v>
      </c>
      <c r="E64" s="210">
        <v>171.64</v>
      </c>
      <c r="F64" s="210">
        <v>170.17666666666665</v>
      </c>
      <c r="G64" s="212">
        <v>167.65333333333331</v>
      </c>
      <c r="H64" s="212">
        <v>163.66666666666666</v>
      </c>
      <c r="I64" s="212">
        <v>161.14333333333332</v>
      </c>
      <c r="J64" s="212">
        <v>174.1633333333333</v>
      </c>
      <c r="K64" s="212">
        <v>176.68666666666667</v>
      </c>
      <c r="L64" s="212">
        <v>180.67333333333329</v>
      </c>
      <c r="M64" s="213">
        <v>172.7</v>
      </c>
      <c r="N64" s="213">
        <v>166.19</v>
      </c>
      <c r="O64" s="213">
        <v>29170000</v>
      </c>
      <c r="P64" s="214">
        <v>-1.881950384944397E-3</v>
      </c>
    </row>
    <row r="65" spans="1:16" ht="12.75" customHeight="1">
      <c r="A65" s="206">
        <v>55</v>
      </c>
      <c r="B65" s="218" t="s">
        <v>40</v>
      </c>
      <c r="C65" s="210" t="s">
        <v>99</v>
      </c>
      <c r="D65" s="211">
        <v>45561</v>
      </c>
      <c r="E65" s="210">
        <v>3795.65</v>
      </c>
      <c r="F65" s="210">
        <v>3806.0166666666664</v>
      </c>
      <c r="G65" s="212">
        <v>3770.2833333333328</v>
      </c>
      <c r="H65" s="212">
        <v>3744.9166666666665</v>
      </c>
      <c r="I65" s="212">
        <v>3709.1833333333329</v>
      </c>
      <c r="J65" s="212">
        <v>3831.3833333333328</v>
      </c>
      <c r="K65" s="212">
        <v>3867.1166666666663</v>
      </c>
      <c r="L65" s="212">
        <v>3892.4833333333327</v>
      </c>
      <c r="M65" s="213">
        <v>3841.75</v>
      </c>
      <c r="N65" s="213">
        <v>3780.65</v>
      </c>
      <c r="O65" s="213">
        <v>4615200</v>
      </c>
      <c r="P65" s="214">
        <v>6.199088775369322E-2</v>
      </c>
    </row>
    <row r="66" spans="1:16" ht="12.75" customHeight="1">
      <c r="A66" s="206">
        <v>56</v>
      </c>
      <c r="B66" s="218" t="s">
        <v>57</v>
      </c>
      <c r="C66" s="215" t="s">
        <v>100</v>
      </c>
      <c r="D66" s="211">
        <v>45561</v>
      </c>
      <c r="E66" s="210">
        <v>660.65</v>
      </c>
      <c r="F66" s="210">
        <v>660.5</v>
      </c>
      <c r="G66" s="212">
        <v>651.85</v>
      </c>
      <c r="H66" s="212">
        <v>643.05000000000007</v>
      </c>
      <c r="I66" s="212">
        <v>634.40000000000009</v>
      </c>
      <c r="J66" s="212">
        <v>669.3</v>
      </c>
      <c r="K66" s="212">
        <v>677.95</v>
      </c>
      <c r="L66" s="212">
        <v>686.74999999999989</v>
      </c>
      <c r="M66" s="213">
        <v>669.15</v>
      </c>
      <c r="N66" s="213">
        <v>651.70000000000005</v>
      </c>
      <c r="O66" s="213">
        <v>13028750</v>
      </c>
      <c r="P66" s="214">
        <v>4.2299999999999997E-2</v>
      </c>
    </row>
    <row r="67" spans="1:16" ht="12.75" customHeight="1">
      <c r="A67" s="206">
        <v>57</v>
      </c>
      <c r="B67" s="218" t="s">
        <v>47</v>
      </c>
      <c r="C67" s="210" t="s">
        <v>101</v>
      </c>
      <c r="D67" s="211">
        <v>45561</v>
      </c>
      <c r="E67" s="210">
        <v>1904.65</v>
      </c>
      <c r="F67" s="210">
        <v>1908.6666666666667</v>
      </c>
      <c r="G67" s="212">
        <v>1885.3833333333334</v>
      </c>
      <c r="H67" s="212">
        <v>1866.1166666666668</v>
      </c>
      <c r="I67" s="212">
        <v>1842.8333333333335</v>
      </c>
      <c r="J67" s="212">
        <v>1927.9333333333334</v>
      </c>
      <c r="K67" s="212">
        <v>1951.2166666666667</v>
      </c>
      <c r="L67" s="212">
        <v>1970.4833333333333</v>
      </c>
      <c r="M67" s="213">
        <v>1931.95</v>
      </c>
      <c r="N67" s="213">
        <v>1889.4</v>
      </c>
      <c r="O67" s="213">
        <v>3026100</v>
      </c>
      <c r="P67" s="214">
        <v>2.2961792321279168E-2</v>
      </c>
    </row>
    <row r="68" spans="1:16" ht="12.75" customHeight="1">
      <c r="A68" s="206">
        <v>58</v>
      </c>
      <c r="B68" s="218" t="s">
        <v>831</v>
      </c>
      <c r="C68" s="215" t="s">
        <v>102</v>
      </c>
      <c r="D68" s="211">
        <v>45561</v>
      </c>
      <c r="E68" s="210">
        <v>2936</v>
      </c>
      <c r="F68" s="210">
        <v>2948.85</v>
      </c>
      <c r="G68" s="212">
        <v>2918.1499999999996</v>
      </c>
      <c r="H68" s="212">
        <v>2900.2999999999997</v>
      </c>
      <c r="I68" s="212">
        <v>2869.5999999999995</v>
      </c>
      <c r="J68" s="212">
        <v>2966.7</v>
      </c>
      <c r="K68" s="212">
        <v>2997.3999999999996</v>
      </c>
      <c r="L68" s="212">
        <v>3015.25</v>
      </c>
      <c r="M68" s="213">
        <v>2979.55</v>
      </c>
      <c r="N68" s="213">
        <v>2931</v>
      </c>
      <c r="O68" s="213">
        <v>1943400</v>
      </c>
      <c r="P68" s="214">
        <v>-3.8443795171459326E-3</v>
      </c>
    </row>
    <row r="69" spans="1:16" ht="12.75" customHeight="1">
      <c r="A69" s="206">
        <v>59</v>
      </c>
      <c r="B69" s="218" t="s">
        <v>42</v>
      </c>
      <c r="C69" s="210" t="s">
        <v>103</v>
      </c>
      <c r="D69" s="211">
        <v>45561</v>
      </c>
      <c r="E69" s="210">
        <v>5448.95</v>
      </c>
      <c r="F69" s="210">
        <v>5439.4166666666661</v>
      </c>
      <c r="G69" s="212">
        <v>5406.4333333333325</v>
      </c>
      <c r="H69" s="212">
        <v>5363.9166666666661</v>
      </c>
      <c r="I69" s="212">
        <v>5330.9333333333325</v>
      </c>
      <c r="J69" s="212">
        <v>5481.9333333333325</v>
      </c>
      <c r="K69" s="212">
        <v>5514.9166666666661</v>
      </c>
      <c r="L69" s="212">
        <v>5557.4333333333325</v>
      </c>
      <c r="M69" s="213">
        <v>5472.4</v>
      </c>
      <c r="N69" s="213">
        <v>5396.9</v>
      </c>
      <c r="O69" s="213">
        <v>4178200</v>
      </c>
      <c r="P69" s="214">
        <v>2.3466588281403095E-2</v>
      </c>
    </row>
    <row r="70" spans="1:16" ht="12.75" customHeight="1">
      <c r="A70" s="206">
        <v>60</v>
      </c>
      <c r="B70" s="218" t="s">
        <v>40</v>
      </c>
      <c r="C70" s="217" t="s">
        <v>104</v>
      </c>
      <c r="D70" s="211">
        <v>45561</v>
      </c>
      <c r="E70" s="210">
        <v>13060.9</v>
      </c>
      <c r="F70" s="210">
        <v>13013.616666666667</v>
      </c>
      <c r="G70" s="212">
        <v>12872.283333333333</v>
      </c>
      <c r="H70" s="212">
        <v>12683.666666666666</v>
      </c>
      <c r="I70" s="212">
        <v>12542.333333333332</v>
      </c>
      <c r="J70" s="212">
        <v>13202.233333333334</v>
      </c>
      <c r="K70" s="212">
        <v>13343.566666666666</v>
      </c>
      <c r="L70" s="212">
        <v>13532.183333333334</v>
      </c>
      <c r="M70" s="213">
        <v>13154.95</v>
      </c>
      <c r="N70" s="213">
        <v>12825</v>
      </c>
      <c r="O70" s="213">
        <v>1986500</v>
      </c>
      <c r="P70" s="214">
        <v>-5.7557557557557561E-3</v>
      </c>
    </row>
    <row r="71" spans="1:16" ht="12.75" customHeight="1">
      <c r="A71" s="206">
        <v>61</v>
      </c>
      <c r="B71" s="218" t="s">
        <v>105</v>
      </c>
      <c r="C71" s="210" t="s">
        <v>106</v>
      </c>
      <c r="D71" s="211">
        <v>45561</v>
      </c>
      <c r="E71" s="210">
        <v>866.1</v>
      </c>
      <c r="F71" s="210">
        <v>857.43333333333339</v>
      </c>
      <c r="G71" s="212">
        <v>845.96666666666681</v>
      </c>
      <c r="H71" s="212">
        <v>825.83333333333337</v>
      </c>
      <c r="I71" s="212">
        <v>814.36666666666679</v>
      </c>
      <c r="J71" s="212">
        <v>877.56666666666683</v>
      </c>
      <c r="K71" s="212">
        <v>889.03333333333353</v>
      </c>
      <c r="L71" s="212">
        <v>909.16666666666686</v>
      </c>
      <c r="M71" s="213">
        <v>868.9</v>
      </c>
      <c r="N71" s="213">
        <v>837.3</v>
      </c>
      <c r="O71" s="213">
        <v>40091700</v>
      </c>
      <c r="P71" s="214">
        <v>1.6886731256146811E-2</v>
      </c>
    </row>
    <row r="72" spans="1:16" ht="12.75" customHeight="1">
      <c r="A72" s="206">
        <v>62</v>
      </c>
      <c r="B72" s="218" t="s">
        <v>42</v>
      </c>
      <c r="C72" s="210" t="s">
        <v>107</v>
      </c>
      <c r="D72" s="211">
        <v>45561</v>
      </c>
      <c r="E72" s="210">
        <v>6676.4</v>
      </c>
      <c r="F72" s="210">
        <v>6686.8</v>
      </c>
      <c r="G72" s="212">
        <v>6656</v>
      </c>
      <c r="H72" s="212">
        <v>6635.5999999999995</v>
      </c>
      <c r="I72" s="212">
        <v>6604.7999999999993</v>
      </c>
      <c r="J72" s="212">
        <v>6707.2000000000007</v>
      </c>
      <c r="K72" s="212">
        <v>6738.0000000000018</v>
      </c>
      <c r="L72" s="212">
        <v>6758.4000000000015</v>
      </c>
      <c r="M72" s="213">
        <v>6717.6</v>
      </c>
      <c r="N72" s="213">
        <v>6666.4</v>
      </c>
      <c r="O72" s="213">
        <v>2990625</v>
      </c>
      <c r="P72" s="214">
        <v>2.3398066558302677E-2</v>
      </c>
    </row>
    <row r="73" spans="1:16" ht="12.75" customHeight="1">
      <c r="A73" s="206">
        <v>63</v>
      </c>
      <c r="B73" s="218" t="s">
        <v>54</v>
      </c>
      <c r="C73" s="210" t="s">
        <v>108</v>
      </c>
      <c r="D73" s="211">
        <v>45561</v>
      </c>
      <c r="E73" s="210">
        <v>4846.7</v>
      </c>
      <c r="F73" s="210">
        <v>4844.4000000000005</v>
      </c>
      <c r="G73" s="212">
        <v>4819.3000000000011</v>
      </c>
      <c r="H73" s="212">
        <v>4791.9000000000005</v>
      </c>
      <c r="I73" s="212">
        <v>4766.8000000000011</v>
      </c>
      <c r="J73" s="212">
        <v>4871.8000000000011</v>
      </c>
      <c r="K73" s="212">
        <v>4896.9000000000015</v>
      </c>
      <c r="L73" s="212">
        <v>4924.3000000000011</v>
      </c>
      <c r="M73" s="213">
        <v>4869.5</v>
      </c>
      <c r="N73" s="213">
        <v>4817</v>
      </c>
      <c r="O73" s="213">
        <v>3932600</v>
      </c>
      <c r="P73" s="214">
        <v>1.2754067330659336E-2</v>
      </c>
    </row>
    <row r="74" spans="1:16" ht="12.75" customHeight="1">
      <c r="A74" s="206">
        <v>64</v>
      </c>
      <c r="B74" s="218" t="s">
        <v>54</v>
      </c>
      <c r="C74" s="210" t="s">
        <v>109</v>
      </c>
      <c r="D74" s="211">
        <v>45561</v>
      </c>
      <c r="E74" s="210">
        <v>3824.25</v>
      </c>
      <c r="F74" s="210">
        <v>3818.4166666666665</v>
      </c>
      <c r="G74" s="212">
        <v>3797.833333333333</v>
      </c>
      <c r="H74" s="212">
        <v>3771.4166666666665</v>
      </c>
      <c r="I74" s="212">
        <v>3750.833333333333</v>
      </c>
      <c r="J74" s="212">
        <v>3844.833333333333</v>
      </c>
      <c r="K74" s="212">
        <v>3865.4166666666661</v>
      </c>
      <c r="L74" s="212">
        <v>3891.833333333333</v>
      </c>
      <c r="M74" s="213">
        <v>3839</v>
      </c>
      <c r="N74" s="213">
        <v>3792</v>
      </c>
      <c r="O74" s="213">
        <v>1847725</v>
      </c>
      <c r="P74" s="214">
        <v>2.5801526717557251E-2</v>
      </c>
    </row>
    <row r="75" spans="1:16" ht="12.75" customHeight="1">
      <c r="A75" s="206">
        <v>65</v>
      </c>
      <c r="B75" s="218" t="s">
        <v>54</v>
      </c>
      <c r="C75" s="210" t="s">
        <v>110</v>
      </c>
      <c r="D75" s="211">
        <v>45561</v>
      </c>
      <c r="E75" s="210">
        <v>486.85</v>
      </c>
      <c r="F75" s="210">
        <v>485.26666666666671</v>
      </c>
      <c r="G75" s="212">
        <v>480.23333333333341</v>
      </c>
      <c r="H75" s="212">
        <v>473.61666666666667</v>
      </c>
      <c r="I75" s="212">
        <v>468.58333333333337</v>
      </c>
      <c r="J75" s="212">
        <v>491.88333333333344</v>
      </c>
      <c r="K75" s="212">
        <v>496.91666666666674</v>
      </c>
      <c r="L75" s="212">
        <v>503.53333333333347</v>
      </c>
      <c r="M75" s="213">
        <v>490.3</v>
      </c>
      <c r="N75" s="213">
        <v>478.65</v>
      </c>
      <c r="O75" s="213">
        <v>35695800</v>
      </c>
      <c r="P75" s="214">
        <v>2.5599917252792717E-2</v>
      </c>
    </row>
    <row r="76" spans="1:16" ht="12.75" customHeight="1">
      <c r="A76" s="206">
        <v>66</v>
      </c>
      <c r="B76" s="218" t="s">
        <v>61</v>
      </c>
      <c r="C76" s="210" t="s">
        <v>111</v>
      </c>
      <c r="D76" s="211">
        <v>45561</v>
      </c>
      <c r="E76" s="210">
        <v>186.65</v>
      </c>
      <c r="F76" s="210">
        <v>185.93999999999997</v>
      </c>
      <c r="G76" s="212">
        <v>184.13999999999993</v>
      </c>
      <c r="H76" s="212">
        <v>181.62999999999997</v>
      </c>
      <c r="I76" s="212">
        <v>179.82999999999993</v>
      </c>
      <c r="J76" s="212">
        <v>188.44999999999993</v>
      </c>
      <c r="K76" s="212">
        <v>190.24999999999994</v>
      </c>
      <c r="L76" s="212">
        <v>192.75999999999993</v>
      </c>
      <c r="M76" s="213">
        <v>187.74</v>
      </c>
      <c r="N76" s="213">
        <v>183.43</v>
      </c>
      <c r="O76" s="213">
        <v>93455000</v>
      </c>
      <c r="P76" s="214">
        <v>-1.7555847568988172E-2</v>
      </c>
    </row>
    <row r="77" spans="1:16" ht="12.75" customHeight="1">
      <c r="A77" s="206">
        <v>67</v>
      </c>
      <c r="B77" s="218" t="s">
        <v>82</v>
      </c>
      <c r="C77" s="210" t="s">
        <v>112</v>
      </c>
      <c r="D77" s="211">
        <v>45561</v>
      </c>
      <c r="E77" s="210">
        <v>218.89</v>
      </c>
      <c r="F77" s="210">
        <v>219.77333333333334</v>
      </c>
      <c r="G77" s="212">
        <v>217.44666666666669</v>
      </c>
      <c r="H77" s="212">
        <v>216.00333333333336</v>
      </c>
      <c r="I77" s="212">
        <v>213.6766666666667</v>
      </c>
      <c r="J77" s="212">
        <v>221.21666666666667</v>
      </c>
      <c r="K77" s="212">
        <v>223.54333333333332</v>
      </c>
      <c r="L77" s="212">
        <v>224.98666666666665</v>
      </c>
      <c r="M77" s="213">
        <v>222.1</v>
      </c>
      <c r="N77" s="213">
        <v>218.33</v>
      </c>
      <c r="O77" s="213">
        <v>113373075</v>
      </c>
      <c r="P77" s="214">
        <v>1.3537832310838447E-2</v>
      </c>
    </row>
    <row r="78" spans="1:16" ht="12.75" customHeight="1">
      <c r="A78" s="206">
        <v>68</v>
      </c>
      <c r="B78" s="218" t="s">
        <v>42</v>
      </c>
      <c r="C78" s="210" t="s">
        <v>113</v>
      </c>
      <c r="D78" s="211">
        <v>45561</v>
      </c>
      <c r="E78" s="210">
        <v>1753.9</v>
      </c>
      <c r="F78" s="210">
        <v>1747.8666666666668</v>
      </c>
      <c r="G78" s="212">
        <v>1737.5333333333335</v>
      </c>
      <c r="H78" s="212">
        <v>1721.1666666666667</v>
      </c>
      <c r="I78" s="212">
        <v>1710.8333333333335</v>
      </c>
      <c r="J78" s="212">
        <v>1764.2333333333336</v>
      </c>
      <c r="K78" s="212">
        <v>1774.5666666666666</v>
      </c>
      <c r="L78" s="212">
        <v>1790.9333333333336</v>
      </c>
      <c r="M78" s="213">
        <v>1758.2</v>
      </c>
      <c r="N78" s="213">
        <v>1731.5</v>
      </c>
      <c r="O78" s="213">
        <v>5972550</v>
      </c>
      <c r="P78" s="214">
        <v>-1.3649425287356323E-2</v>
      </c>
    </row>
    <row r="79" spans="1:16" ht="12.75" customHeight="1">
      <c r="A79" s="206">
        <v>69</v>
      </c>
      <c r="B79" s="218" t="s">
        <v>114</v>
      </c>
      <c r="C79" s="210" t="s">
        <v>115</v>
      </c>
      <c r="D79" s="211">
        <v>45561</v>
      </c>
      <c r="E79" s="210">
        <v>96.34</v>
      </c>
      <c r="F79" s="210">
        <v>96.04</v>
      </c>
      <c r="G79" s="212">
        <v>94.88000000000001</v>
      </c>
      <c r="H79" s="212">
        <v>93.42</v>
      </c>
      <c r="I79" s="212">
        <v>92.26</v>
      </c>
      <c r="J79" s="212">
        <v>97.500000000000014</v>
      </c>
      <c r="K79" s="212">
        <v>98.660000000000011</v>
      </c>
      <c r="L79" s="212">
        <v>100.12000000000002</v>
      </c>
      <c r="M79" s="213">
        <v>97.2</v>
      </c>
      <c r="N79" s="213">
        <v>94.58</v>
      </c>
      <c r="O79" s="213">
        <v>344981250</v>
      </c>
      <c r="P79" s="214">
        <v>-1.7430869300522286E-2</v>
      </c>
    </row>
    <row r="80" spans="1:16" ht="12.75" customHeight="1">
      <c r="A80" s="206">
        <v>70</v>
      </c>
      <c r="B80" s="218" t="s">
        <v>831</v>
      </c>
      <c r="C80" s="216" t="s">
        <v>116</v>
      </c>
      <c r="D80" s="211">
        <v>45561</v>
      </c>
      <c r="E80" s="210">
        <v>662.1</v>
      </c>
      <c r="F80" s="210">
        <v>662.6</v>
      </c>
      <c r="G80" s="212">
        <v>656</v>
      </c>
      <c r="H80" s="212">
        <v>649.9</v>
      </c>
      <c r="I80" s="212">
        <v>643.29999999999995</v>
      </c>
      <c r="J80" s="212">
        <v>668.7</v>
      </c>
      <c r="K80" s="212">
        <v>675.30000000000018</v>
      </c>
      <c r="L80" s="212">
        <v>681.40000000000009</v>
      </c>
      <c r="M80" s="213">
        <v>669.2</v>
      </c>
      <c r="N80" s="213">
        <v>656.5</v>
      </c>
      <c r="O80" s="213">
        <v>7690800</v>
      </c>
      <c r="P80" s="214">
        <v>1.0073416424790848E-2</v>
      </c>
    </row>
    <row r="81" spans="1:16" ht="12.75" customHeight="1">
      <c r="A81" s="206">
        <v>71</v>
      </c>
      <c r="B81" s="218" t="s">
        <v>57</v>
      </c>
      <c r="C81" s="210" t="s">
        <v>117</v>
      </c>
      <c r="D81" s="211">
        <v>45561</v>
      </c>
      <c r="E81" s="210">
        <v>1482.2</v>
      </c>
      <c r="F81" s="210">
        <v>1485.8666666666668</v>
      </c>
      <c r="G81" s="212">
        <v>1465.3333333333335</v>
      </c>
      <c r="H81" s="212">
        <v>1448.4666666666667</v>
      </c>
      <c r="I81" s="212">
        <v>1427.9333333333334</v>
      </c>
      <c r="J81" s="212">
        <v>1502.7333333333336</v>
      </c>
      <c r="K81" s="212">
        <v>1523.2666666666669</v>
      </c>
      <c r="L81" s="212">
        <v>1540.1333333333337</v>
      </c>
      <c r="M81" s="213">
        <v>1506.4</v>
      </c>
      <c r="N81" s="213">
        <v>1469</v>
      </c>
      <c r="O81" s="213">
        <v>8898500</v>
      </c>
      <c r="P81" s="214">
        <v>8.0570734669095326E-2</v>
      </c>
    </row>
    <row r="82" spans="1:16" ht="12.75" customHeight="1">
      <c r="A82" s="206">
        <v>72</v>
      </c>
      <c r="B82" s="218" t="s">
        <v>105</v>
      </c>
      <c r="C82" s="210" t="s">
        <v>118</v>
      </c>
      <c r="D82" s="211">
        <v>45561</v>
      </c>
      <c r="E82" s="210">
        <v>2952.3</v>
      </c>
      <c r="F82" s="210">
        <v>2939.7833333333333</v>
      </c>
      <c r="G82" s="212">
        <v>2903.5666666666666</v>
      </c>
      <c r="H82" s="212">
        <v>2854.8333333333335</v>
      </c>
      <c r="I82" s="212">
        <v>2818.6166666666668</v>
      </c>
      <c r="J82" s="212">
        <v>2988.5166666666664</v>
      </c>
      <c r="K82" s="212">
        <v>3024.7333333333327</v>
      </c>
      <c r="L82" s="212">
        <v>3073.4666666666662</v>
      </c>
      <c r="M82" s="213">
        <v>2976</v>
      </c>
      <c r="N82" s="213">
        <v>2891.05</v>
      </c>
      <c r="O82" s="213">
        <v>5315850</v>
      </c>
      <c r="P82" s="214">
        <v>-5.3048164365106093E-3</v>
      </c>
    </row>
    <row r="83" spans="1:16" ht="12.75" customHeight="1">
      <c r="A83" s="206">
        <v>73</v>
      </c>
      <c r="B83" s="218" t="s">
        <v>42</v>
      </c>
      <c r="C83" s="210" t="s">
        <v>119</v>
      </c>
      <c r="D83" s="211">
        <v>45561</v>
      </c>
      <c r="E83" s="210">
        <v>557.75</v>
      </c>
      <c r="F83" s="210">
        <v>560.5</v>
      </c>
      <c r="G83" s="212">
        <v>541.35</v>
      </c>
      <c r="H83" s="212">
        <v>524.95000000000005</v>
      </c>
      <c r="I83" s="212">
        <v>505.80000000000007</v>
      </c>
      <c r="J83" s="212">
        <v>576.9</v>
      </c>
      <c r="K83" s="212">
        <v>596.05000000000007</v>
      </c>
      <c r="L83" s="212">
        <v>612.44999999999993</v>
      </c>
      <c r="M83" s="213">
        <v>579.65</v>
      </c>
      <c r="N83" s="213">
        <v>544.1</v>
      </c>
      <c r="O83" s="213">
        <v>16758000</v>
      </c>
      <c r="P83" s="214">
        <v>-0.12003780718336483</v>
      </c>
    </row>
    <row r="84" spans="1:16" ht="12.75" customHeight="1">
      <c r="A84" s="206">
        <v>74</v>
      </c>
      <c r="B84" s="218" t="s">
        <v>47</v>
      </c>
      <c r="C84" s="210" t="s">
        <v>120</v>
      </c>
      <c r="D84" s="211">
        <v>45561</v>
      </c>
      <c r="E84" s="210">
        <v>2785.9</v>
      </c>
      <c r="F84" s="210">
        <v>2776.6333333333332</v>
      </c>
      <c r="G84" s="212">
        <v>2761.2666666666664</v>
      </c>
      <c r="H84" s="212">
        <v>2736.6333333333332</v>
      </c>
      <c r="I84" s="212">
        <v>2721.2666666666664</v>
      </c>
      <c r="J84" s="212">
        <v>2801.2666666666664</v>
      </c>
      <c r="K84" s="212">
        <v>2816.6333333333332</v>
      </c>
      <c r="L84" s="212">
        <v>2841.2666666666664</v>
      </c>
      <c r="M84" s="213">
        <v>2792</v>
      </c>
      <c r="N84" s="213">
        <v>2752</v>
      </c>
      <c r="O84" s="213">
        <v>7960250</v>
      </c>
      <c r="P84" s="214">
        <v>1.4782663395609234E-3</v>
      </c>
    </row>
    <row r="85" spans="1:16" ht="12.75" customHeight="1">
      <c r="A85" s="206">
        <v>75</v>
      </c>
      <c r="B85" s="218" t="s">
        <v>82</v>
      </c>
      <c r="C85" s="210" t="s">
        <v>121</v>
      </c>
      <c r="D85" s="211">
        <v>45561</v>
      </c>
      <c r="E85" s="210">
        <v>633.70000000000005</v>
      </c>
      <c r="F85" s="210">
        <v>636.53333333333342</v>
      </c>
      <c r="G85" s="212">
        <v>629.61666666666679</v>
      </c>
      <c r="H85" s="212">
        <v>625.53333333333342</v>
      </c>
      <c r="I85" s="212">
        <v>618.61666666666679</v>
      </c>
      <c r="J85" s="212">
        <v>640.61666666666679</v>
      </c>
      <c r="K85" s="212">
        <v>647.53333333333353</v>
      </c>
      <c r="L85" s="212">
        <v>651.61666666666679</v>
      </c>
      <c r="M85" s="213">
        <v>643.45000000000005</v>
      </c>
      <c r="N85" s="213">
        <v>632.45000000000005</v>
      </c>
      <c r="O85" s="213">
        <v>9266250</v>
      </c>
      <c r="P85" s="214">
        <v>3.9399887829500845E-2</v>
      </c>
    </row>
    <row r="86" spans="1:16" ht="12.75" customHeight="1">
      <c r="A86" s="206">
        <v>76</v>
      </c>
      <c r="B86" s="218" t="s">
        <v>40</v>
      </c>
      <c r="C86" s="217" t="s">
        <v>122</v>
      </c>
      <c r="D86" s="211">
        <v>45561</v>
      </c>
      <c r="E86" s="210">
        <v>4652.3</v>
      </c>
      <c r="F86" s="210">
        <v>4665.8666666666659</v>
      </c>
      <c r="G86" s="212">
        <v>4632.7333333333318</v>
      </c>
      <c r="H86" s="212">
        <v>4613.1666666666661</v>
      </c>
      <c r="I86" s="212">
        <v>4580.0333333333319</v>
      </c>
      <c r="J86" s="212">
        <v>4685.4333333333316</v>
      </c>
      <c r="K86" s="212">
        <v>4718.5666666666648</v>
      </c>
      <c r="L86" s="212">
        <v>4738.1333333333314</v>
      </c>
      <c r="M86" s="213">
        <v>4699</v>
      </c>
      <c r="N86" s="213">
        <v>4646.3</v>
      </c>
      <c r="O86" s="213">
        <v>13608600</v>
      </c>
      <c r="P86" s="214">
        <v>4.3548275782741723E-2</v>
      </c>
    </row>
    <row r="87" spans="1:16" ht="12.75" customHeight="1">
      <c r="A87" s="206">
        <v>77</v>
      </c>
      <c r="B87" s="218" t="s">
        <v>40</v>
      </c>
      <c r="C87" s="210" t="s">
        <v>123</v>
      </c>
      <c r="D87" s="211">
        <v>45561</v>
      </c>
      <c r="E87" s="210">
        <v>1991.9</v>
      </c>
      <c r="F87" s="210">
        <v>1997.05</v>
      </c>
      <c r="G87" s="212">
        <v>1970.1</v>
      </c>
      <c r="H87" s="212">
        <v>1948.3</v>
      </c>
      <c r="I87" s="212">
        <v>1921.35</v>
      </c>
      <c r="J87" s="212">
        <v>2018.85</v>
      </c>
      <c r="K87" s="212">
        <v>2045.8000000000002</v>
      </c>
      <c r="L87" s="212">
        <v>2067.6</v>
      </c>
      <c r="M87" s="213">
        <v>2024</v>
      </c>
      <c r="N87" s="213">
        <v>1975.25</v>
      </c>
      <c r="O87" s="213">
        <v>8133000</v>
      </c>
      <c r="P87" s="214">
        <v>-1.8701737451737453E-2</v>
      </c>
    </row>
    <row r="88" spans="1:16" ht="12.75" customHeight="1">
      <c r="A88" s="206">
        <v>78</v>
      </c>
      <c r="B88" s="218" t="s">
        <v>85</v>
      </c>
      <c r="C88" s="210" t="s">
        <v>124</v>
      </c>
      <c r="D88" s="211">
        <v>45561</v>
      </c>
      <c r="E88" s="210">
        <v>1810.55</v>
      </c>
      <c r="F88" s="210">
        <v>1809.5666666666666</v>
      </c>
      <c r="G88" s="212">
        <v>1799.5333333333333</v>
      </c>
      <c r="H88" s="212">
        <v>1788.5166666666667</v>
      </c>
      <c r="I88" s="212">
        <v>1778.4833333333333</v>
      </c>
      <c r="J88" s="212">
        <v>1820.5833333333333</v>
      </c>
      <c r="K88" s="212">
        <v>1830.6166666666666</v>
      </c>
      <c r="L88" s="212">
        <v>1841.6333333333332</v>
      </c>
      <c r="M88" s="213">
        <v>1819.6</v>
      </c>
      <c r="N88" s="213">
        <v>1798.55</v>
      </c>
      <c r="O88" s="213">
        <v>15410150</v>
      </c>
      <c r="P88" s="214">
        <v>-1.9333140298906384E-2</v>
      </c>
    </row>
    <row r="89" spans="1:16" ht="12.75" customHeight="1">
      <c r="A89" s="206">
        <v>79</v>
      </c>
      <c r="B89" s="218" t="s">
        <v>66</v>
      </c>
      <c r="C89" s="210" t="s">
        <v>125</v>
      </c>
      <c r="D89" s="211">
        <v>45561</v>
      </c>
      <c r="E89" s="210">
        <v>4425.2</v>
      </c>
      <c r="F89" s="210">
        <v>4428.1833333333334</v>
      </c>
      <c r="G89" s="212">
        <v>4390.916666666667</v>
      </c>
      <c r="H89" s="212">
        <v>4356.6333333333332</v>
      </c>
      <c r="I89" s="212">
        <v>4319.3666666666668</v>
      </c>
      <c r="J89" s="212">
        <v>4462.4666666666672</v>
      </c>
      <c r="K89" s="212">
        <v>4499.7333333333336</v>
      </c>
      <c r="L89" s="212">
        <v>4534.0166666666673</v>
      </c>
      <c r="M89" s="213">
        <v>4465.45</v>
      </c>
      <c r="N89" s="213">
        <v>4393.8999999999996</v>
      </c>
      <c r="O89" s="213">
        <v>2563800</v>
      </c>
      <c r="P89" s="214">
        <v>1.6957220205866604E-2</v>
      </c>
    </row>
    <row r="90" spans="1:16" ht="12.75" customHeight="1">
      <c r="A90" s="206">
        <v>80</v>
      </c>
      <c r="B90" s="218" t="s">
        <v>61</v>
      </c>
      <c r="C90" s="210" t="s">
        <v>126</v>
      </c>
      <c r="D90" s="211">
        <v>45561</v>
      </c>
      <c r="E90" s="210">
        <v>1666.85</v>
      </c>
      <c r="F90" s="210">
        <v>1668.2333333333333</v>
      </c>
      <c r="G90" s="212">
        <v>1660.4666666666667</v>
      </c>
      <c r="H90" s="212">
        <v>1654.0833333333333</v>
      </c>
      <c r="I90" s="212">
        <v>1646.3166666666666</v>
      </c>
      <c r="J90" s="212">
        <v>1674.6166666666668</v>
      </c>
      <c r="K90" s="212">
        <v>1682.3833333333337</v>
      </c>
      <c r="L90" s="212">
        <v>1688.7666666666669</v>
      </c>
      <c r="M90" s="213">
        <v>1676</v>
      </c>
      <c r="N90" s="213">
        <v>1661.85</v>
      </c>
      <c r="O90" s="213">
        <v>154503250</v>
      </c>
      <c r="P90" s="214">
        <v>-1.1583106679286576E-2</v>
      </c>
    </row>
    <row r="91" spans="1:16" ht="12.75" customHeight="1">
      <c r="A91" s="206">
        <v>81</v>
      </c>
      <c r="B91" s="218" t="s">
        <v>66</v>
      </c>
      <c r="C91" s="210" t="s">
        <v>127</v>
      </c>
      <c r="D91" s="211">
        <v>45561</v>
      </c>
      <c r="E91" s="210">
        <v>706.05</v>
      </c>
      <c r="F91" s="210">
        <v>708.75</v>
      </c>
      <c r="G91" s="212">
        <v>702.3</v>
      </c>
      <c r="H91" s="212">
        <v>698.55</v>
      </c>
      <c r="I91" s="212">
        <v>692.09999999999991</v>
      </c>
      <c r="J91" s="212">
        <v>712.5</v>
      </c>
      <c r="K91" s="212">
        <v>718.95</v>
      </c>
      <c r="L91" s="212">
        <v>722.7</v>
      </c>
      <c r="M91" s="213">
        <v>715.2</v>
      </c>
      <c r="N91" s="213">
        <v>705</v>
      </c>
      <c r="O91" s="213">
        <v>23129700</v>
      </c>
      <c r="P91" s="214">
        <v>2.9372888823615804E-2</v>
      </c>
    </row>
    <row r="92" spans="1:16" ht="12.75" customHeight="1">
      <c r="A92" s="206">
        <v>82</v>
      </c>
      <c r="B92" s="218" t="s">
        <v>54</v>
      </c>
      <c r="C92" s="210" t="s">
        <v>128</v>
      </c>
      <c r="D92" s="211">
        <v>45561</v>
      </c>
      <c r="E92" s="210">
        <v>5808.25</v>
      </c>
      <c r="F92" s="210">
        <v>5810.4000000000005</v>
      </c>
      <c r="G92" s="212">
        <v>5772.0500000000011</v>
      </c>
      <c r="H92" s="212">
        <v>5735.85</v>
      </c>
      <c r="I92" s="212">
        <v>5697.5000000000009</v>
      </c>
      <c r="J92" s="212">
        <v>5846.6000000000013</v>
      </c>
      <c r="K92" s="212">
        <v>5884.9500000000016</v>
      </c>
      <c r="L92" s="212">
        <v>5921.1500000000015</v>
      </c>
      <c r="M92" s="213">
        <v>5848.75</v>
      </c>
      <c r="N92" s="213">
        <v>5774.2</v>
      </c>
      <c r="O92" s="213">
        <v>4088550</v>
      </c>
      <c r="P92" s="214">
        <v>-2.5979130931961119E-2</v>
      </c>
    </row>
    <row r="93" spans="1:16" ht="12.75" customHeight="1">
      <c r="A93" s="206">
        <v>83</v>
      </c>
      <c r="B93" s="218" t="s">
        <v>129</v>
      </c>
      <c r="C93" s="210" t="s">
        <v>130</v>
      </c>
      <c r="D93" s="211">
        <v>45561</v>
      </c>
      <c r="E93" s="210">
        <v>675</v>
      </c>
      <c r="F93" s="210">
        <v>678.01666666666677</v>
      </c>
      <c r="G93" s="212">
        <v>669.08333333333348</v>
      </c>
      <c r="H93" s="212">
        <v>663.16666666666674</v>
      </c>
      <c r="I93" s="212">
        <v>654.23333333333346</v>
      </c>
      <c r="J93" s="212">
        <v>683.93333333333351</v>
      </c>
      <c r="K93" s="212">
        <v>692.86666666666667</v>
      </c>
      <c r="L93" s="212">
        <v>698.78333333333353</v>
      </c>
      <c r="M93" s="213">
        <v>686.95</v>
      </c>
      <c r="N93" s="213">
        <v>672.1</v>
      </c>
      <c r="O93" s="213">
        <v>43253000</v>
      </c>
      <c r="P93" s="214">
        <v>-6.4693514475173866E-4</v>
      </c>
    </row>
    <row r="94" spans="1:16" ht="12.75" customHeight="1">
      <c r="A94" s="206">
        <v>84</v>
      </c>
      <c r="B94" s="218" t="s">
        <v>129</v>
      </c>
      <c r="C94" s="216" t="s">
        <v>131</v>
      </c>
      <c r="D94" s="211">
        <v>45561</v>
      </c>
      <c r="E94" s="210">
        <v>316.05</v>
      </c>
      <c r="F94" s="210">
        <v>316.7</v>
      </c>
      <c r="G94" s="212">
        <v>313.39999999999998</v>
      </c>
      <c r="H94" s="212">
        <v>310.75</v>
      </c>
      <c r="I94" s="212">
        <v>307.45</v>
      </c>
      <c r="J94" s="212">
        <v>319.34999999999997</v>
      </c>
      <c r="K94" s="212">
        <v>322.65000000000003</v>
      </c>
      <c r="L94" s="212">
        <v>325.29999999999995</v>
      </c>
      <c r="M94" s="213">
        <v>320</v>
      </c>
      <c r="N94" s="213">
        <v>314.05</v>
      </c>
      <c r="O94" s="213">
        <v>39018600</v>
      </c>
      <c r="P94" s="214">
        <v>-7.0137577555975184E-3</v>
      </c>
    </row>
    <row r="95" spans="1:16" ht="12.75" customHeight="1">
      <c r="A95" s="206">
        <v>85</v>
      </c>
      <c r="B95" s="218" t="s">
        <v>82</v>
      </c>
      <c r="C95" s="210" t="s">
        <v>132</v>
      </c>
      <c r="D95" s="211">
        <v>45561</v>
      </c>
      <c r="E95" s="210">
        <v>411.45</v>
      </c>
      <c r="F95" s="210">
        <v>412.56666666666666</v>
      </c>
      <c r="G95" s="212">
        <v>406.33333333333331</v>
      </c>
      <c r="H95" s="212">
        <v>401.21666666666664</v>
      </c>
      <c r="I95" s="212">
        <v>394.98333333333329</v>
      </c>
      <c r="J95" s="212">
        <v>417.68333333333334</v>
      </c>
      <c r="K95" s="212">
        <v>423.91666666666669</v>
      </c>
      <c r="L95" s="212">
        <v>429.03333333333336</v>
      </c>
      <c r="M95" s="213">
        <v>418.8</v>
      </c>
      <c r="N95" s="213">
        <v>407.45</v>
      </c>
      <c r="O95" s="213">
        <v>60456375</v>
      </c>
      <c r="P95" s="214">
        <v>1.2445740640260446E-2</v>
      </c>
    </row>
    <row r="96" spans="1:16" ht="12.75" customHeight="1">
      <c r="A96" s="206">
        <v>86</v>
      </c>
      <c r="B96" s="218" t="s">
        <v>57</v>
      </c>
      <c r="C96" s="210" t="s">
        <v>133</v>
      </c>
      <c r="D96" s="211">
        <v>45561</v>
      </c>
      <c r="E96" s="210">
        <v>2938.75</v>
      </c>
      <c r="F96" s="210">
        <v>2941.6333333333332</v>
      </c>
      <c r="G96" s="212">
        <v>2922.4666666666662</v>
      </c>
      <c r="H96" s="212">
        <v>2906.1833333333329</v>
      </c>
      <c r="I96" s="212">
        <v>2887.016666666666</v>
      </c>
      <c r="J96" s="212">
        <v>2957.9166666666665</v>
      </c>
      <c r="K96" s="212">
        <v>2977.0833333333335</v>
      </c>
      <c r="L96" s="212">
        <v>2993.3666666666668</v>
      </c>
      <c r="M96" s="213">
        <v>2960.8</v>
      </c>
      <c r="N96" s="213">
        <v>2925.35</v>
      </c>
      <c r="O96" s="213">
        <v>15159900</v>
      </c>
      <c r="P96" s="214">
        <v>7.2554764894656064E-3</v>
      </c>
    </row>
    <row r="97" spans="1:16" ht="12.75" customHeight="1">
      <c r="A97" s="206">
        <v>87</v>
      </c>
      <c r="B97" s="218" t="s">
        <v>61</v>
      </c>
      <c r="C97" s="210" t="s">
        <v>134</v>
      </c>
      <c r="D97" s="211">
        <v>45561</v>
      </c>
      <c r="E97" s="210">
        <v>1245.5999999999999</v>
      </c>
      <c r="F97" s="210">
        <v>1245.6666666666667</v>
      </c>
      <c r="G97" s="212">
        <v>1238.9333333333334</v>
      </c>
      <c r="H97" s="212">
        <v>1232.2666666666667</v>
      </c>
      <c r="I97" s="212">
        <v>1225.5333333333333</v>
      </c>
      <c r="J97" s="212">
        <v>1252.3333333333335</v>
      </c>
      <c r="K97" s="212">
        <v>1259.0666666666666</v>
      </c>
      <c r="L97" s="212">
        <v>1265.7333333333336</v>
      </c>
      <c r="M97" s="213">
        <v>1252.4000000000001</v>
      </c>
      <c r="N97" s="213">
        <v>1239</v>
      </c>
      <c r="O97" s="213">
        <v>79130800</v>
      </c>
      <c r="P97" s="214">
        <v>2.7233818277645008E-2</v>
      </c>
    </row>
    <row r="98" spans="1:16" ht="12.75" customHeight="1">
      <c r="A98" s="206">
        <v>88</v>
      </c>
      <c r="B98" s="218" t="s">
        <v>66</v>
      </c>
      <c r="C98" s="210" t="s">
        <v>135</v>
      </c>
      <c r="D98" s="211">
        <v>45561</v>
      </c>
      <c r="E98" s="210">
        <v>2111.9499999999998</v>
      </c>
      <c r="F98" s="210">
        <v>2120.3166666666666</v>
      </c>
      <c r="G98" s="212">
        <v>2100.6333333333332</v>
      </c>
      <c r="H98" s="212">
        <v>2089.3166666666666</v>
      </c>
      <c r="I98" s="212">
        <v>2069.6333333333332</v>
      </c>
      <c r="J98" s="212">
        <v>2131.6333333333332</v>
      </c>
      <c r="K98" s="212">
        <v>2151.3166666666666</v>
      </c>
      <c r="L98" s="212">
        <v>2162.6333333333332</v>
      </c>
      <c r="M98" s="213">
        <v>2140</v>
      </c>
      <c r="N98" s="213">
        <v>2109</v>
      </c>
      <c r="O98" s="213">
        <v>5076500</v>
      </c>
      <c r="P98" s="214">
        <v>1.9889502762430938E-2</v>
      </c>
    </row>
    <row r="99" spans="1:16" ht="12.75" customHeight="1">
      <c r="A99" s="206">
        <v>89</v>
      </c>
      <c r="B99" s="218" t="s">
        <v>66</v>
      </c>
      <c r="C99" s="210" t="s">
        <v>136</v>
      </c>
      <c r="D99" s="211">
        <v>45561</v>
      </c>
      <c r="E99" s="210">
        <v>757.5</v>
      </c>
      <c r="F99" s="210">
        <v>760.26666666666677</v>
      </c>
      <c r="G99" s="212">
        <v>752.88333333333355</v>
      </c>
      <c r="H99" s="212">
        <v>748.26666666666677</v>
      </c>
      <c r="I99" s="212">
        <v>740.88333333333355</v>
      </c>
      <c r="J99" s="212">
        <v>764.88333333333355</v>
      </c>
      <c r="K99" s="212">
        <v>772.26666666666677</v>
      </c>
      <c r="L99" s="212">
        <v>776.88333333333355</v>
      </c>
      <c r="M99" s="213">
        <v>767.65</v>
      </c>
      <c r="N99" s="213">
        <v>755.65</v>
      </c>
      <c r="O99" s="213">
        <v>12760500</v>
      </c>
      <c r="P99" s="214">
        <v>-4.7964436125409451E-3</v>
      </c>
    </row>
    <row r="100" spans="1:16" ht="12.75" customHeight="1">
      <c r="A100" s="206">
        <v>90</v>
      </c>
      <c r="B100" s="218" t="s">
        <v>77</v>
      </c>
      <c r="C100" s="210" t="s">
        <v>137</v>
      </c>
      <c r="D100" s="211">
        <v>45561</v>
      </c>
      <c r="E100" s="210">
        <v>13.43</v>
      </c>
      <c r="F100" s="210">
        <v>13.5</v>
      </c>
      <c r="G100" s="212">
        <v>13.3</v>
      </c>
      <c r="H100" s="212">
        <v>13.17</v>
      </c>
      <c r="I100" s="212">
        <v>12.97</v>
      </c>
      <c r="J100" s="212">
        <v>13.63</v>
      </c>
      <c r="K100" s="212">
        <v>13.83</v>
      </c>
      <c r="L100" s="212">
        <v>13.96</v>
      </c>
      <c r="M100" s="213">
        <v>13.7</v>
      </c>
      <c r="N100" s="213">
        <v>13.37</v>
      </c>
      <c r="O100" s="213">
        <v>4774000000</v>
      </c>
      <c r="P100" s="214">
        <v>-3.073890308892564E-3</v>
      </c>
    </row>
    <row r="101" spans="1:16" ht="12.75" customHeight="1">
      <c r="A101" s="206">
        <v>91</v>
      </c>
      <c r="B101" s="218" t="s">
        <v>66</v>
      </c>
      <c r="C101" s="210" t="s">
        <v>138</v>
      </c>
      <c r="D101" s="211">
        <v>45561</v>
      </c>
      <c r="E101" s="210">
        <v>111.75</v>
      </c>
      <c r="F101" s="210">
        <v>111.48333333333333</v>
      </c>
      <c r="G101" s="212">
        <v>110.24666666666667</v>
      </c>
      <c r="H101" s="212">
        <v>108.74333333333334</v>
      </c>
      <c r="I101" s="212">
        <v>107.50666666666667</v>
      </c>
      <c r="J101" s="212">
        <v>112.98666666666666</v>
      </c>
      <c r="K101" s="212">
        <v>114.22333333333331</v>
      </c>
      <c r="L101" s="212">
        <v>115.72666666666666</v>
      </c>
      <c r="M101" s="213">
        <v>112.72</v>
      </c>
      <c r="N101" s="213">
        <v>109.98</v>
      </c>
      <c r="O101" s="213">
        <v>114895000</v>
      </c>
      <c r="P101" s="214">
        <v>1.636516431509576E-2</v>
      </c>
    </row>
    <row r="102" spans="1:16" ht="12.75" customHeight="1">
      <c r="A102" s="206">
        <v>92</v>
      </c>
      <c r="B102" s="218" t="s">
        <v>61</v>
      </c>
      <c r="C102" s="216" t="s">
        <v>139</v>
      </c>
      <c r="D102" s="211">
        <v>45561</v>
      </c>
      <c r="E102" s="210">
        <v>73.45</v>
      </c>
      <c r="F102" s="210">
        <v>73.313333333333347</v>
      </c>
      <c r="G102" s="212">
        <v>72.476666666666688</v>
      </c>
      <c r="H102" s="212">
        <v>71.503333333333345</v>
      </c>
      <c r="I102" s="212">
        <v>70.666666666666686</v>
      </c>
      <c r="J102" s="212">
        <v>74.28666666666669</v>
      </c>
      <c r="K102" s="212">
        <v>75.123333333333363</v>
      </c>
      <c r="L102" s="212">
        <v>76.096666666666692</v>
      </c>
      <c r="M102" s="213">
        <v>74.150000000000006</v>
      </c>
      <c r="N102" s="213">
        <v>72.34</v>
      </c>
      <c r="O102" s="213">
        <v>514822500</v>
      </c>
      <c r="P102" s="214">
        <v>-3.9179835444691129E-3</v>
      </c>
    </row>
    <row r="103" spans="1:16" ht="12.75" customHeight="1">
      <c r="A103" s="206">
        <v>93</v>
      </c>
      <c r="B103" s="218" t="s">
        <v>185</v>
      </c>
      <c r="C103" s="210" t="s">
        <v>140</v>
      </c>
      <c r="D103" s="211">
        <v>45561</v>
      </c>
      <c r="E103" s="210">
        <v>219.49</v>
      </c>
      <c r="F103" s="210">
        <v>219.03666666666666</v>
      </c>
      <c r="G103" s="212">
        <v>216.72333333333333</v>
      </c>
      <c r="H103" s="212">
        <v>213.95666666666668</v>
      </c>
      <c r="I103" s="212">
        <v>211.64333333333335</v>
      </c>
      <c r="J103" s="212">
        <v>221.80333333333331</v>
      </c>
      <c r="K103" s="212">
        <v>224.11666666666665</v>
      </c>
      <c r="L103" s="212">
        <v>226.8833333333333</v>
      </c>
      <c r="M103" s="213">
        <v>221.35</v>
      </c>
      <c r="N103" s="213">
        <v>216.27</v>
      </c>
      <c r="O103" s="213">
        <v>67353750</v>
      </c>
      <c r="P103" s="214">
        <v>5.4862005262273977E-3</v>
      </c>
    </row>
    <row r="104" spans="1:16" ht="12.75" customHeight="1">
      <c r="A104" s="206">
        <v>94</v>
      </c>
      <c r="B104" s="218" t="s">
        <v>82</v>
      </c>
      <c r="C104" s="217" t="s">
        <v>141</v>
      </c>
      <c r="D104" s="211">
        <v>45561</v>
      </c>
      <c r="E104" s="210">
        <v>517.5</v>
      </c>
      <c r="F104" s="210">
        <v>519.81666666666672</v>
      </c>
      <c r="G104" s="212">
        <v>514.18333333333339</v>
      </c>
      <c r="H104" s="212">
        <v>510.86666666666667</v>
      </c>
      <c r="I104" s="212">
        <v>505.23333333333335</v>
      </c>
      <c r="J104" s="212">
        <v>523.13333333333344</v>
      </c>
      <c r="K104" s="212">
        <v>528.76666666666688</v>
      </c>
      <c r="L104" s="212">
        <v>532.08333333333348</v>
      </c>
      <c r="M104" s="213">
        <v>525.45000000000005</v>
      </c>
      <c r="N104" s="213">
        <v>516.5</v>
      </c>
      <c r="O104" s="213">
        <v>14051125</v>
      </c>
      <c r="P104" s="214">
        <v>4.5101247698915936E-2</v>
      </c>
    </row>
    <row r="105" spans="1:16" ht="12.75" customHeight="1">
      <c r="A105" s="206">
        <v>95</v>
      </c>
      <c r="B105" s="218" t="s">
        <v>114</v>
      </c>
      <c r="C105" s="210" t="s">
        <v>142</v>
      </c>
      <c r="D105" s="211">
        <v>45561</v>
      </c>
      <c r="E105" s="210">
        <v>690.95</v>
      </c>
      <c r="F105" s="210">
        <v>694.25</v>
      </c>
      <c r="G105" s="212">
        <v>685.8</v>
      </c>
      <c r="H105" s="212">
        <v>680.65</v>
      </c>
      <c r="I105" s="212">
        <v>672.19999999999993</v>
      </c>
      <c r="J105" s="212">
        <v>699.4</v>
      </c>
      <c r="K105" s="212">
        <v>707.85</v>
      </c>
      <c r="L105" s="212">
        <v>713</v>
      </c>
      <c r="M105" s="213">
        <v>702.7</v>
      </c>
      <c r="N105" s="213">
        <v>689.1</v>
      </c>
      <c r="O105" s="213">
        <v>19257000</v>
      </c>
      <c r="P105" s="214">
        <v>-9.9737802683666655E-3</v>
      </c>
    </row>
    <row r="106" spans="1:16" ht="12.75" customHeight="1">
      <c r="A106" s="206">
        <v>96</v>
      </c>
      <c r="B106" s="218" t="s">
        <v>57</v>
      </c>
      <c r="C106" s="215" t="s">
        <v>143</v>
      </c>
      <c r="D106" s="211" t="e">
        <v>#N/A</v>
      </c>
      <c r="E106" s="210" t="e">
        <v>#N/A</v>
      </c>
      <c r="F106" s="210" t="e">
        <v>#N/A</v>
      </c>
      <c r="G106" s="212" t="e">
        <v>#N/A</v>
      </c>
      <c r="H106" s="212" t="e">
        <v>#N/A</v>
      </c>
      <c r="I106" s="212" t="e">
        <v>#N/A</v>
      </c>
      <c r="J106" s="212" t="e">
        <v>#N/A</v>
      </c>
      <c r="K106" s="212" t="e">
        <v>#N/A</v>
      </c>
      <c r="L106" s="212" t="e">
        <v>#N/A</v>
      </c>
      <c r="M106" s="213" t="e">
        <v>#N/A</v>
      </c>
      <c r="N106" s="213" t="e">
        <v>#N/A</v>
      </c>
      <c r="O106" s="213" t="e">
        <v>#N/A</v>
      </c>
      <c r="P106" s="214" t="e">
        <v>#N/A</v>
      </c>
    </row>
    <row r="107" spans="1:16" ht="12.75" customHeight="1">
      <c r="A107" s="206">
        <v>97</v>
      </c>
      <c r="B107" s="218" t="s">
        <v>114</v>
      </c>
      <c r="C107" s="217" t="s">
        <v>144</v>
      </c>
      <c r="D107" s="211">
        <v>45561</v>
      </c>
      <c r="E107" s="210">
        <v>3136.85</v>
      </c>
      <c r="F107" s="210">
        <v>3151.9166666666665</v>
      </c>
      <c r="G107" s="212">
        <v>3117.3833333333332</v>
      </c>
      <c r="H107" s="212">
        <v>3097.9166666666665</v>
      </c>
      <c r="I107" s="212">
        <v>3063.3833333333332</v>
      </c>
      <c r="J107" s="212">
        <v>3171.3833333333332</v>
      </c>
      <c r="K107" s="212">
        <v>3205.916666666667</v>
      </c>
      <c r="L107" s="212">
        <v>3225.3833333333332</v>
      </c>
      <c r="M107" s="213">
        <v>3186.45</v>
      </c>
      <c r="N107" s="213">
        <v>3132.45</v>
      </c>
      <c r="O107" s="213">
        <v>1550700</v>
      </c>
      <c r="P107" s="214">
        <v>3.6893203883495147E-3</v>
      </c>
    </row>
    <row r="108" spans="1:16" ht="12.75" customHeight="1">
      <c r="A108" s="206">
        <v>98</v>
      </c>
      <c r="B108" s="218" t="s">
        <v>61</v>
      </c>
      <c r="C108" s="210" t="s">
        <v>145</v>
      </c>
      <c r="D108" s="211">
        <v>45561</v>
      </c>
      <c r="E108" s="210">
        <v>4951.55</v>
      </c>
      <c r="F108" s="210">
        <v>4970.1333333333341</v>
      </c>
      <c r="G108" s="212">
        <v>4927.9666666666681</v>
      </c>
      <c r="H108" s="212">
        <v>4904.3833333333341</v>
      </c>
      <c r="I108" s="212">
        <v>4862.2166666666681</v>
      </c>
      <c r="J108" s="212">
        <v>4993.7166666666681</v>
      </c>
      <c r="K108" s="212">
        <v>5035.8833333333341</v>
      </c>
      <c r="L108" s="212">
        <v>5059.4666666666681</v>
      </c>
      <c r="M108" s="213">
        <v>5012.3</v>
      </c>
      <c r="N108" s="213">
        <v>4946.55</v>
      </c>
      <c r="O108" s="213">
        <v>10101000</v>
      </c>
      <c r="P108" s="214">
        <v>-7.1229298984982494E-4</v>
      </c>
    </row>
    <row r="109" spans="1:16" ht="12.75" customHeight="1">
      <c r="A109" s="206">
        <v>99</v>
      </c>
      <c r="B109" s="218" t="s">
        <v>77</v>
      </c>
      <c r="C109" s="210" t="s">
        <v>146</v>
      </c>
      <c r="D109" s="211">
        <v>45561</v>
      </c>
      <c r="E109" s="210">
        <v>1467.25</v>
      </c>
      <c r="F109" s="210">
        <v>1461.1666666666667</v>
      </c>
      <c r="G109" s="212">
        <v>1446.6333333333334</v>
      </c>
      <c r="H109" s="212">
        <v>1426.0166666666667</v>
      </c>
      <c r="I109" s="212">
        <v>1411.4833333333333</v>
      </c>
      <c r="J109" s="212">
        <v>1481.7833333333335</v>
      </c>
      <c r="K109" s="212">
        <v>1496.3166666666668</v>
      </c>
      <c r="L109" s="212">
        <v>1516.9333333333336</v>
      </c>
      <c r="M109" s="213">
        <v>1475.7</v>
      </c>
      <c r="N109" s="213">
        <v>1440.55</v>
      </c>
      <c r="O109" s="213">
        <v>34871000</v>
      </c>
      <c r="P109" s="214">
        <v>-7.909186605593331E-3</v>
      </c>
    </row>
    <row r="110" spans="1:16" ht="12.75" customHeight="1">
      <c r="A110" s="206">
        <v>100</v>
      </c>
      <c r="B110" s="218" t="s">
        <v>85</v>
      </c>
      <c r="C110" s="210" t="s">
        <v>147</v>
      </c>
      <c r="D110" s="211">
        <v>45561</v>
      </c>
      <c r="E110" s="210">
        <v>429.05</v>
      </c>
      <c r="F110" s="210">
        <v>431.95</v>
      </c>
      <c r="G110" s="212">
        <v>425.09999999999997</v>
      </c>
      <c r="H110" s="212">
        <v>421.15</v>
      </c>
      <c r="I110" s="212">
        <v>414.29999999999995</v>
      </c>
      <c r="J110" s="212">
        <v>435.9</v>
      </c>
      <c r="K110" s="212">
        <v>442.75</v>
      </c>
      <c r="L110" s="212">
        <v>446.7</v>
      </c>
      <c r="M110" s="213">
        <v>438.8</v>
      </c>
      <c r="N110" s="213">
        <v>428</v>
      </c>
      <c r="O110" s="213">
        <v>80138000</v>
      </c>
      <c r="P110" s="214">
        <v>9.8110620796024155E-3</v>
      </c>
    </row>
    <row r="111" spans="1:16" ht="12.75" customHeight="1">
      <c r="A111" s="206">
        <v>101</v>
      </c>
      <c r="B111" s="218" t="s">
        <v>82</v>
      </c>
      <c r="C111" s="210" t="s">
        <v>148</v>
      </c>
      <c r="D111" s="211">
        <v>45561</v>
      </c>
      <c r="E111" s="210">
        <v>1948.45</v>
      </c>
      <c r="F111" s="210">
        <v>1949.95</v>
      </c>
      <c r="G111" s="212">
        <v>1939.4</v>
      </c>
      <c r="H111" s="212">
        <v>1930.3500000000001</v>
      </c>
      <c r="I111" s="212">
        <v>1919.8000000000002</v>
      </c>
      <c r="J111" s="212">
        <v>1959</v>
      </c>
      <c r="K111" s="212">
        <v>1969.5499999999997</v>
      </c>
      <c r="L111" s="212">
        <v>1978.6</v>
      </c>
      <c r="M111" s="213">
        <v>1960.5</v>
      </c>
      <c r="N111" s="213">
        <v>1940.9</v>
      </c>
      <c r="O111" s="213">
        <v>45092400</v>
      </c>
      <c r="P111" s="214">
        <v>-6.775330396475771E-3</v>
      </c>
    </row>
    <row r="112" spans="1:16" ht="12.75" customHeight="1">
      <c r="A112" s="206">
        <v>102</v>
      </c>
      <c r="B112" s="218" t="s">
        <v>42</v>
      </c>
      <c r="C112" s="210" t="s">
        <v>150</v>
      </c>
      <c r="D112" s="211">
        <v>45561</v>
      </c>
      <c r="E112" s="210">
        <v>173.21</v>
      </c>
      <c r="F112" s="210">
        <v>174.08666666666667</v>
      </c>
      <c r="G112" s="212">
        <v>171.77333333333334</v>
      </c>
      <c r="H112" s="212">
        <v>170.33666666666667</v>
      </c>
      <c r="I112" s="212">
        <v>168.02333333333334</v>
      </c>
      <c r="J112" s="212">
        <v>175.52333333333334</v>
      </c>
      <c r="K112" s="212">
        <v>177.83666666666667</v>
      </c>
      <c r="L112" s="212">
        <v>179.27333333333334</v>
      </c>
      <c r="M112" s="213">
        <v>176.4</v>
      </c>
      <c r="N112" s="213">
        <v>172.65</v>
      </c>
      <c r="O112" s="213">
        <v>192504000</v>
      </c>
      <c r="P112" s="214">
        <v>-2.817906627617946E-2</v>
      </c>
    </row>
    <row r="113" spans="1:16" ht="12.75" customHeight="1">
      <c r="A113" s="206">
        <v>103</v>
      </c>
      <c r="B113" s="218" t="s">
        <v>114</v>
      </c>
      <c r="C113" s="217" t="s">
        <v>151</v>
      </c>
      <c r="D113" s="211">
        <v>45561</v>
      </c>
      <c r="E113" s="210">
        <v>1474.7</v>
      </c>
      <c r="F113" s="210">
        <v>1466.4166666666667</v>
      </c>
      <c r="G113" s="212">
        <v>1453.4833333333336</v>
      </c>
      <c r="H113" s="212">
        <v>1432.2666666666669</v>
      </c>
      <c r="I113" s="212">
        <v>1419.3333333333337</v>
      </c>
      <c r="J113" s="212">
        <v>1487.6333333333334</v>
      </c>
      <c r="K113" s="212">
        <v>1500.5666666666664</v>
      </c>
      <c r="L113" s="212">
        <v>1521.7833333333333</v>
      </c>
      <c r="M113" s="213">
        <v>1479.35</v>
      </c>
      <c r="N113" s="213">
        <v>1445.2</v>
      </c>
      <c r="O113" s="213">
        <v>2681250</v>
      </c>
      <c r="P113" s="214">
        <v>8.0645161290322578E-3</v>
      </c>
    </row>
    <row r="114" spans="1:16" ht="12.75" customHeight="1">
      <c r="A114" s="206">
        <v>104</v>
      </c>
      <c r="B114" s="218" t="s">
        <v>57</v>
      </c>
      <c r="C114" s="210" t="s">
        <v>152</v>
      </c>
      <c r="D114" s="211">
        <v>45561</v>
      </c>
      <c r="E114" s="210">
        <v>937.3</v>
      </c>
      <c r="F114" s="210">
        <v>943.93333333333339</v>
      </c>
      <c r="G114" s="212">
        <v>928.86666666666679</v>
      </c>
      <c r="H114" s="212">
        <v>920.43333333333339</v>
      </c>
      <c r="I114" s="212">
        <v>905.36666666666679</v>
      </c>
      <c r="J114" s="212">
        <v>952.36666666666679</v>
      </c>
      <c r="K114" s="212">
        <v>967.43333333333339</v>
      </c>
      <c r="L114" s="212">
        <v>975.86666666666679</v>
      </c>
      <c r="M114" s="213">
        <v>959</v>
      </c>
      <c r="N114" s="213">
        <v>935.5</v>
      </c>
      <c r="O114" s="213">
        <v>22620500</v>
      </c>
      <c r="P114" s="214">
        <v>0.10843373493975904</v>
      </c>
    </row>
    <row r="115" spans="1:16" ht="12.75" customHeight="1">
      <c r="A115" s="206">
        <v>105</v>
      </c>
      <c r="B115" s="218" t="s">
        <v>129</v>
      </c>
      <c r="C115" s="210" t="s">
        <v>153</v>
      </c>
      <c r="D115" s="211">
        <v>45561</v>
      </c>
      <c r="E115" s="210">
        <v>515.20000000000005</v>
      </c>
      <c r="F115" s="210">
        <v>515.95000000000005</v>
      </c>
      <c r="G115" s="212">
        <v>512.30000000000007</v>
      </c>
      <c r="H115" s="212">
        <v>509.4</v>
      </c>
      <c r="I115" s="212">
        <v>505.75</v>
      </c>
      <c r="J115" s="212">
        <v>518.85000000000014</v>
      </c>
      <c r="K115" s="212">
        <v>522.50000000000023</v>
      </c>
      <c r="L115" s="212">
        <v>525.4000000000002</v>
      </c>
      <c r="M115" s="213">
        <v>519.6</v>
      </c>
      <c r="N115" s="213">
        <v>513.04999999999995</v>
      </c>
      <c r="O115" s="213">
        <v>105464000</v>
      </c>
      <c r="P115" s="214">
        <v>-9.0354200493114444E-3</v>
      </c>
    </row>
    <row r="116" spans="1:16" ht="12.75" customHeight="1">
      <c r="A116" s="206">
        <v>106</v>
      </c>
      <c r="B116" s="218" t="s">
        <v>47</v>
      </c>
      <c r="C116" s="210" t="s">
        <v>154</v>
      </c>
      <c r="D116" s="211">
        <v>45561</v>
      </c>
      <c r="E116" s="210">
        <v>1031.6500000000001</v>
      </c>
      <c r="F116" s="210">
        <v>1025.7</v>
      </c>
      <c r="G116" s="212">
        <v>1015.3500000000001</v>
      </c>
      <c r="H116" s="212">
        <v>999.05000000000007</v>
      </c>
      <c r="I116" s="212">
        <v>988.70000000000016</v>
      </c>
      <c r="J116" s="212">
        <v>1042</v>
      </c>
      <c r="K116" s="212">
        <v>1052.3499999999999</v>
      </c>
      <c r="L116" s="212">
        <v>1068.6500000000001</v>
      </c>
      <c r="M116" s="213">
        <v>1036.05</v>
      </c>
      <c r="N116" s="213">
        <v>1009.4</v>
      </c>
      <c r="O116" s="213">
        <v>13142500</v>
      </c>
      <c r="P116" s="214">
        <v>7.7155317007715531E-3</v>
      </c>
    </row>
    <row r="117" spans="1:16" ht="12.75" customHeight="1">
      <c r="A117" s="206">
        <v>107</v>
      </c>
      <c r="B117" s="218" t="s">
        <v>129</v>
      </c>
      <c r="C117" s="215" t="s">
        <v>155</v>
      </c>
      <c r="D117" s="211">
        <v>45561</v>
      </c>
      <c r="E117" s="210">
        <v>4720.55</v>
      </c>
      <c r="F117" s="210">
        <v>4703.2333333333336</v>
      </c>
      <c r="G117" s="212">
        <v>4663.916666666667</v>
      </c>
      <c r="H117" s="212">
        <v>4607.2833333333338</v>
      </c>
      <c r="I117" s="212">
        <v>4567.9666666666672</v>
      </c>
      <c r="J117" s="212">
        <v>4759.8666666666668</v>
      </c>
      <c r="K117" s="212">
        <v>4799.1833333333325</v>
      </c>
      <c r="L117" s="212">
        <v>4855.8166666666666</v>
      </c>
      <c r="M117" s="213">
        <v>4742.55</v>
      </c>
      <c r="N117" s="213">
        <v>4646.6000000000004</v>
      </c>
      <c r="O117" s="213">
        <v>916875</v>
      </c>
      <c r="P117" s="214">
        <v>2.7742749054224466E-2</v>
      </c>
    </row>
    <row r="118" spans="1:16" ht="12.75" customHeight="1">
      <c r="A118" s="206">
        <v>108</v>
      </c>
      <c r="B118" s="218" t="s">
        <v>57</v>
      </c>
      <c r="C118" s="210" t="s">
        <v>156</v>
      </c>
      <c r="D118" s="211">
        <v>45561</v>
      </c>
      <c r="E118" s="210">
        <v>957.25</v>
      </c>
      <c r="F118" s="210">
        <v>962.23333333333323</v>
      </c>
      <c r="G118" s="212">
        <v>949.46666666666647</v>
      </c>
      <c r="H118" s="212">
        <v>941.68333333333328</v>
      </c>
      <c r="I118" s="212">
        <v>928.91666666666652</v>
      </c>
      <c r="J118" s="212">
        <v>970.01666666666642</v>
      </c>
      <c r="K118" s="212">
        <v>982.78333333333308</v>
      </c>
      <c r="L118" s="212">
        <v>990.56666666666638</v>
      </c>
      <c r="M118" s="213">
        <v>975</v>
      </c>
      <c r="N118" s="213">
        <v>954.45</v>
      </c>
      <c r="O118" s="213">
        <v>19255725</v>
      </c>
      <c r="P118" s="214">
        <v>5.2505461977588276E-3</v>
      </c>
    </row>
    <row r="119" spans="1:16" ht="12.75" customHeight="1">
      <c r="A119" s="206">
        <v>109</v>
      </c>
      <c r="B119" s="218" t="s">
        <v>61</v>
      </c>
      <c r="C119" s="210" t="s">
        <v>157</v>
      </c>
      <c r="D119" s="211">
        <v>45561</v>
      </c>
      <c r="E119" s="210">
        <v>679.05</v>
      </c>
      <c r="F119" s="210">
        <v>678.08333333333337</v>
      </c>
      <c r="G119" s="212">
        <v>670.9666666666667</v>
      </c>
      <c r="H119" s="212">
        <v>662.88333333333333</v>
      </c>
      <c r="I119" s="212">
        <v>655.76666666666665</v>
      </c>
      <c r="J119" s="212">
        <v>686.16666666666674</v>
      </c>
      <c r="K119" s="212">
        <v>693.2833333333333</v>
      </c>
      <c r="L119" s="212">
        <v>701.36666666666679</v>
      </c>
      <c r="M119" s="213">
        <v>685.2</v>
      </c>
      <c r="N119" s="213">
        <v>670</v>
      </c>
      <c r="O119" s="213">
        <v>17180000</v>
      </c>
      <c r="P119" s="214">
        <v>-1.1080731040437473E-2</v>
      </c>
    </row>
    <row r="120" spans="1:16" ht="12.75" customHeight="1">
      <c r="A120" s="206">
        <v>110</v>
      </c>
      <c r="B120" s="218" t="s">
        <v>66</v>
      </c>
      <c r="C120" s="210" t="s">
        <v>158</v>
      </c>
      <c r="D120" s="211">
        <v>45561</v>
      </c>
      <c r="E120" s="210">
        <v>1822.5</v>
      </c>
      <c r="F120" s="210">
        <v>1826.9666666666665</v>
      </c>
      <c r="G120" s="212">
        <v>1814.583333333333</v>
      </c>
      <c r="H120" s="212">
        <v>1806.6666666666665</v>
      </c>
      <c r="I120" s="212">
        <v>1794.2833333333331</v>
      </c>
      <c r="J120" s="212">
        <v>1834.883333333333</v>
      </c>
      <c r="K120" s="212">
        <v>1847.2666666666667</v>
      </c>
      <c r="L120" s="212">
        <v>1855.1833333333329</v>
      </c>
      <c r="M120" s="213">
        <v>1839.35</v>
      </c>
      <c r="N120" s="213">
        <v>1819.05</v>
      </c>
      <c r="O120" s="213">
        <v>34966400</v>
      </c>
      <c r="P120" s="214">
        <v>-1.8448444289740511E-2</v>
      </c>
    </row>
    <row r="121" spans="1:16" ht="12.75" customHeight="1">
      <c r="A121" s="206">
        <v>111</v>
      </c>
      <c r="B121" s="218" t="s">
        <v>42</v>
      </c>
      <c r="C121" s="210" t="s">
        <v>833</v>
      </c>
      <c r="D121" s="211">
        <v>45561</v>
      </c>
      <c r="E121" s="210">
        <v>177.91</v>
      </c>
      <c r="F121" s="210">
        <v>177.36</v>
      </c>
      <c r="G121" s="212">
        <v>175.28000000000003</v>
      </c>
      <c r="H121" s="212">
        <v>172.65</v>
      </c>
      <c r="I121" s="212">
        <v>170.57000000000002</v>
      </c>
      <c r="J121" s="212">
        <v>179.99000000000004</v>
      </c>
      <c r="K121" s="212">
        <v>182.07000000000002</v>
      </c>
      <c r="L121" s="212">
        <v>184.70000000000005</v>
      </c>
      <c r="M121" s="213">
        <v>179.44</v>
      </c>
      <c r="N121" s="213">
        <v>174.73</v>
      </c>
      <c r="O121" s="213">
        <v>84769076</v>
      </c>
      <c r="P121" s="214">
        <v>-1.580065274827747E-2</v>
      </c>
    </row>
    <row r="122" spans="1:16" ht="12.75" customHeight="1">
      <c r="A122" s="206">
        <v>112</v>
      </c>
      <c r="B122" s="218" t="s">
        <v>42</v>
      </c>
      <c r="C122" s="210" t="s">
        <v>159</v>
      </c>
      <c r="D122" s="211">
        <v>45561</v>
      </c>
      <c r="E122" s="210">
        <v>3391.5</v>
      </c>
      <c r="F122" s="210">
        <v>3403.1166666666668</v>
      </c>
      <c r="G122" s="212">
        <v>3374.9333333333334</v>
      </c>
      <c r="H122" s="212">
        <v>3358.3666666666668</v>
      </c>
      <c r="I122" s="212">
        <v>3330.1833333333334</v>
      </c>
      <c r="J122" s="212">
        <v>3419.6833333333334</v>
      </c>
      <c r="K122" s="212">
        <v>3447.8666666666668</v>
      </c>
      <c r="L122" s="212">
        <v>3464.4333333333334</v>
      </c>
      <c r="M122" s="213">
        <v>3431.3</v>
      </c>
      <c r="N122" s="213">
        <v>3386.55</v>
      </c>
      <c r="O122" s="213">
        <v>909600</v>
      </c>
      <c r="P122" s="214">
        <v>6.6401062416998674E-3</v>
      </c>
    </row>
    <row r="123" spans="1:16" ht="12.75" customHeight="1">
      <c r="A123" s="206">
        <v>113</v>
      </c>
      <c r="B123" s="218" t="s">
        <v>66</v>
      </c>
      <c r="C123" s="215" t="s">
        <v>160</v>
      </c>
      <c r="D123" s="211">
        <v>45561</v>
      </c>
      <c r="E123" s="210">
        <v>506.05</v>
      </c>
      <c r="F123" s="210">
        <v>506.86666666666673</v>
      </c>
      <c r="G123" s="212">
        <v>502.38333333333344</v>
      </c>
      <c r="H123" s="212">
        <v>498.7166666666667</v>
      </c>
      <c r="I123" s="212">
        <v>494.23333333333341</v>
      </c>
      <c r="J123" s="212">
        <v>510.53333333333347</v>
      </c>
      <c r="K123" s="212">
        <v>515.01666666666665</v>
      </c>
      <c r="L123" s="212">
        <v>518.68333333333351</v>
      </c>
      <c r="M123" s="213">
        <v>511.35</v>
      </c>
      <c r="N123" s="213">
        <v>503.2</v>
      </c>
      <c r="O123" s="213">
        <v>24769000</v>
      </c>
      <c r="P123" s="214">
        <v>8.2347242405369867E-3</v>
      </c>
    </row>
    <row r="124" spans="1:16" ht="12.75" customHeight="1">
      <c r="A124" s="206">
        <v>114</v>
      </c>
      <c r="B124" s="218" t="s">
        <v>40</v>
      </c>
      <c r="C124" s="210" t="s">
        <v>161</v>
      </c>
      <c r="D124" s="211">
        <v>45561</v>
      </c>
      <c r="E124" s="210">
        <v>725.2</v>
      </c>
      <c r="F124" s="210">
        <v>719.91666666666663</v>
      </c>
      <c r="G124" s="212">
        <v>708.83333333333326</v>
      </c>
      <c r="H124" s="212">
        <v>692.46666666666658</v>
      </c>
      <c r="I124" s="212">
        <v>681.38333333333321</v>
      </c>
      <c r="J124" s="212">
        <v>736.2833333333333</v>
      </c>
      <c r="K124" s="212">
        <v>747.36666666666656</v>
      </c>
      <c r="L124" s="212">
        <v>763.73333333333335</v>
      </c>
      <c r="M124" s="213">
        <v>731</v>
      </c>
      <c r="N124" s="213">
        <v>703.55</v>
      </c>
      <c r="O124" s="213">
        <v>29246000</v>
      </c>
      <c r="P124" s="214">
        <v>-2.2856752976495071E-3</v>
      </c>
    </row>
    <row r="125" spans="1:16" ht="12.75" customHeight="1">
      <c r="A125" s="206">
        <v>115</v>
      </c>
      <c r="B125" s="218" t="s">
        <v>85</v>
      </c>
      <c r="C125" s="210" t="s">
        <v>162</v>
      </c>
      <c r="D125" s="211">
        <v>45561</v>
      </c>
      <c r="E125" s="210">
        <v>3618.8</v>
      </c>
      <c r="F125" s="210">
        <v>3622</v>
      </c>
      <c r="G125" s="212">
        <v>3602.6</v>
      </c>
      <c r="H125" s="212">
        <v>3586.4</v>
      </c>
      <c r="I125" s="212">
        <v>3567</v>
      </c>
      <c r="J125" s="212">
        <v>3638.2</v>
      </c>
      <c r="K125" s="212">
        <v>3657.5999999999995</v>
      </c>
      <c r="L125" s="212">
        <v>3673.7999999999997</v>
      </c>
      <c r="M125" s="213">
        <v>3641.4</v>
      </c>
      <c r="N125" s="213">
        <v>3605.8</v>
      </c>
      <c r="O125" s="213">
        <v>17956200</v>
      </c>
      <c r="P125" s="214">
        <v>1.0919224760376642E-2</v>
      </c>
    </row>
    <row r="126" spans="1:16" ht="12.75" customHeight="1">
      <c r="A126" s="206">
        <v>116</v>
      </c>
      <c r="B126" s="218" t="s">
        <v>85</v>
      </c>
      <c r="C126" s="210" t="s">
        <v>163</v>
      </c>
      <c r="D126" s="211">
        <v>45561</v>
      </c>
      <c r="E126" s="210">
        <v>6434.65</v>
      </c>
      <c r="F126" s="210">
        <v>6419.1166666666659</v>
      </c>
      <c r="G126" s="212">
        <v>6370.5333333333319</v>
      </c>
      <c r="H126" s="212">
        <v>6306.4166666666661</v>
      </c>
      <c r="I126" s="212">
        <v>6257.8333333333321</v>
      </c>
      <c r="J126" s="212">
        <v>6483.2333333333318</v>
      </c>
      <c r="K126" s="212">
        <v>6531.8166666666657</v>
      </c>
      <c r="L126" s="212">
        <v>6595.9333333333316</v>
      </c>
      <c r="M126" s="213">
        <v>6467.7</v>
      </c>
      <c r="N126" s="213">
        <v>6355</v>
      </c>
      <c r="O126" s="213">
        <v>3106950</v>
      </c>
      <c r="P126" s="214">
        <v>7.637672698968671E-3</v>
      </c>
    </row>
    <row r="127" spans="1:16" ht="12.75" customHeight="1">
      <c r="A127" s="206">
        <v>117</v>
      </c>
      <c r="B127" s="218" t="s">
        <v>42</v>
      </c>
      <c r="C127" s="210" t="s">
        <v>164</v>
      </c>
      <c r="D127" s="211">
        <v>45561</v>
      </c>
      <c r="E127" s="210">
        <v>5791.65</v>
      </c>
      <c r="F127" s="210">
        <v>5772.916666666667</v>
      </c>
      <c r="G127" s="212">
        <v>5720.8333333333339</v>
      </c>
      <c r="H127" s="212">
        <v>5650.0166666666673</v>
      </c>
      <c r="I127" s="212">
        <v>5597.9333333333343</v>
      </c>
      <c r="J127" s="212">
        <v>5843.7333333333336</v>
      </c>
      <c r="K127" s="212">
        <v>5895.8166666666675</v>
      </c>
      <c r="L127" s="212">
        <v>5966.6333333333332</v>
      </c>
      <c r="M127" s="213">
        <v>5825</v>
      </c>
      <c r="N127" s="213">
        <v>5702.1</v>
      </c>
      <c r="O127" s="213">
        <v>1089500</v>
      </c>
      <c r="P127" s="214">
        <v>1.160631383472609E-2</v>
      </c>
    </row>
    <row r="128" spans="1:16" ht="12.75" customHeight="1">
      <c r="A128" s="206">
        <v>118</v>
      </c>
      <c r="B128" s="218" t="s">
        <v>54</v>
      </c>
      <c r="C128" s="210" t="s">
        <v>165</v>
      </c>
      <c r="D128" s="211">
        <v>45561</v>
      </c>
      <c r="E128" s="210">
        <v>2261.65</v>
      </c>
      <c r="F128" s="210">
        <v>2266.1833333333334</v>
      </c>
      <c r="G128" s="212">
        <v>2249.7666666666669</v>
      </c>
      <c r="H128" s="212">
        <v>2237.8833333333337</v>
      </c>
      <c r="I128" s="212">
        <v>2221.4666666666672</v>
      </c>
      <c r="J128" s="212">
        <v>2278.0666666666666</v>
      </c>
      <c r="K128" s="212">
        <v>2294.4833333333327</v>
      </c>
      <c r="L128" s="212">
        <v>2306.3666666666663</v>
      </c>
      <c r="M128" s="213">
        <v>2282.6</v>
      </c>
      <c r="N128" s="213">
        <v>2254.3000000000002</v>
      </c>
      <c r="O128" s="213">
        <v>12973125</v>
      </c>
      <c r="P128" s="214">
        <v>3.7156385637248453E-3</v>
      </c>
    </row>
    <row r="129" spans="1:16" ht="12.75" customHeight="1">
      <c r="A129" s="206">
        <v>119</v>
      </c>
      <c r="B129" s="218" t="s">
        <v>66</v>
      </c>
      <c r="C129" s="210" t="s">
        <v>166</v>
      </c>
      <c r="D129" s="211">
        <v>45561</v>
      </c>
      <c r="E129" s="210">
        <v>2741.05</v>
      </c>
      <c r="F129" s="210">
        <v>2744.5500000000006</v>
      </c>
      <c r="G129" s="212">
        <v>2717.0500000000011</v>
      </c>
      <c r="H129" s="212">
        <v>2693.0500000000006</v>
      </c>
      <c r="I129" s="212">
        <v>2665.5500000000011</v>
      </c>
      <c r="J129" s="212">
        <v>2768.5500000000011</v>
      </c>
      <c r="K129" s="212">
        <v>2796.05</v>
      </c>
      <c r="L129" s="212">
        <v>2820.0500000000011</v>
      </c>
      <c r="M129" s="213">
        <v>2772.05</v>
      </c>
      <c r="N129" s="213">
        <v>2720.55</v>
      </c>
      <c r="O129" s="213">
        <v>16138850</v>
      </c>
      <c r="P129" s="214">
        <v>7.9127412621040893E-3</v>
      </c>
    </row>
    <row r="130" spans="1:16" ht="12.75" customHeight="1">
      <c r="A130" s="206">
        <v>120</v>
      </c>
      <c r="B130" s="218" t="s">
        <v>66</v>
      </c>
      <c r="C130" s="210" t="s">
        <v>167</v>
      </c>
      <c r="D130" s="211">
        <v>45561</v>
      </c>
      <c r="E130" s="210">
        <v>333.95</v>
      </c>
      <c r="F130" s="210">
        <v>333.5333333333333</v>
      </c>
      <c r="G130" s="212">
        <v>329.66666666666663</v>
      </c>
      <c r="H130" s="212">
        <v>325.38333333333333</v>
      </c>
      <c r="I130" s="212">
        <v>321.51666666666665</v>
      </c>
      <c r="J130" s="212">
        <v>337.81666666666661</v>
      </c>
      <c r="K130" s="212">
        <v>341.68333333333328</v>
      </c>
      <c r="L130" s="212">
        <v>345.96666666666658</v>
      </c>
      <c r="M130" s="213">
        <v>337.4</v>
      </c>
      <c r="N130" s="213">
        <v>329.25</v>
      </c>
      <c r="O130" s="213">
        <v>36582000</v>
      </c>
      <c r="P130" s="214">
        <v>1.5038845726970033E-2</v>
      </c>
    </row>
    <row r="131" spans="1:16" ht="12.75" customHeight="1">
      <c r="A131" s="206">
        <v>121</v>
      </c>
      <c r="B131" s="218" t="s">
        <v>57</v>
      </c>
      <c r="C131" s="210" t="s">
        <v>168</v>
      </c>
      <c r="D131" s="211">
        <v>45561</v>
      </c>
      <c r="E131" s="210">
        <v>211.79</v>
      </c>
      <c r="F131" s="210">
        <v>212.43333333333331</v>
      </c>
      <c r="G131" s="212">
        <v>207.7566666666666</v>
      </c>
      <c r="H131" s="212">
        <v>203.7233333333333</v>
      </c>
      <c r="I131" s="212">
        <v>199.0466666666666</v>
      </c>
      <c r="J131" s="212">
        <v>216.46666666666661</v>
      </c>
      <c r="K131" s="212">
        <v>221.14333333333329</v>
      </c>
      <c r="L131" s="212">
        <v>225.17666666666662</v>
      </c>
      <c r="M131" s="213">
        <v>217.11</v>
      </c>
      <c r="N131" s="213">
        <v>208.4</v>
      </c>
      <c r="O131" s="213">
        <v>61578000</v>
      </c>
      <c r="P131" s="214">
        <v>3.0008028904054598E-2</v>
      </c>
    </row>
    <row r="132" spans="1:16" ht="12.75" customHeight="1">
      <c r="A132" s="206">
        <v>122</v>
      </c>
      <c r="B132" s="218" t="s">
        <v>54</v>
      </c>
      <c r="C132" s="210" t="s">
        <v>169</v>
      </c>
      <c r="D132" s="211">
        <v>45561</v>
      </c>
      <c r="E132" s="210">
        <v>683.85</v>
      </c>
      <c r="F132" s="210">
        <v>685.30000000000007</v>
      </c>
      <c r="G132" s="212">
        <v>678.75000000000011</v>
      </c>
      <c r="H132" s="212">
        <v>673.65000000000009</v>
      </c>
      <c r="I132" s="212">
        <v>667.10000000000014</v>
      </c>
      <c r="J132" s="212">
        <v>690.40000000000009</v>
      </c>
      <c r="K132" s="212">
        <v>696.95</v>
      </c>
      <c r="L132" s="212">
        <v>702.05000000000007</v>
      </c>
      <c r="M132" s="213">
        <v>691.85</v>
      </c>
      <c r="N132" s="213">
        <v>680.2</v>
      </c>
      <c r="O132" s="213">
        <v>13436400</v>
      </c>
      <c r="P132" s="214">
        <v>-8.5886311315742873E-3</v>
      </c>
    </row>
    <row r="133" spans="1:16" ht="12.75" customHeight="1">
      <c r="A133" s="206">
        <v>123</v>
      </c>
      <c r="B133" s="218" t="s">
        <v>57</v>
      </c>
      <c r="C133" s="210" t="s">
        <v>170</v>
      </c>
      <c r="D133" s="211">
        <v>45561</v>
      </c>
      <c r="E133" s="210">
        <v>12346.9</v>
      </c>
      <c r="F133" s="210">
        <v>12358.616666666667</v>
      </c>
      <c r="G133" s="212">
        <v>12314.533333333333</v>
      </c>
      <c r="H133" s="212">
        <v>12282.166666666666</v>
      </c>
      <c r="I133" s="212">
        <v>12238.083333333332</v>
      </c>
      <c r="J133" s="212">
        <v>12390.983333333334</v>
      </c>
      <c r="K133" s="212">
        <v>12435.066666666666</v>
      </c>
      <c r="L133" s="212">
        <v>12467.433333333334</v>
      </c>
      <c r="M133" s="213">
        <v>12402.7</v>
      </c>
      <c r="N133" s="213">
        <v>12326.25</v>
      </c>
      <c r="O133" s="213">
        <v>3282250</v>
      </c>
      <c r="P133" s="214">
        <v>5.9919698409292921E-3</v>
      </c>
    </row>
    <row r="134" spans="1:16" ht="12.75" customHeight="1">
      <c r="A134" s="206">
        <v>124</v>
      </c>
      <c r="B134" s="218" t="s">
        <v>85</v>
      </c>
      <c r="C134" s="210" t="s">
        <v>874</v>
      </c>
      <c r="D134" s="211">
        <v>45561</v>
      </c>
      <c r="E134" s="210">
        <v>1525.65</v>
      </c>
      <c r="F134" s="210">
        <v>1529.3</v>
      </c>
      <c r="G134" s="212">
        <v>1515.6</v>
      </c>
      <c r="H134" s="212">
        <v>1505.55</v>
      </c>
      <c r="I134" s="212">
        <v>1491.85</v>
      </c>
      <c r="J134" s="212">
        <v>1539.35</v>
      </c>
      <c r="K134" s="212">
        <v>1553.0500000000002</v>
      </c>
      <c r="L134" s="212">
        <v>1563.1</v>
      </c>
      <c r="M134" s="213">
        <v>1543</v>
      </c>
      <c r="N134" s="213">
        <v>1519.25</v>
      </c>
      <c r="O134" s="213">
        <v>9609600</v>
      </c>
      <c r="P134" s="214">
        <v>-1.1449557139771008E-2</v>
      </c>
    </row>
    <row r="135" spans="1:16" ht="12.75" customHeight="1">
      <c r="A135" s="206">
        <v>125</v>
      </c>
      <c r="B135" s="218" t="s">
        <v>42</v>
      </c>
      <c r="C135" s="217" t="s">
        <v>172</v>
      </c>
      <c r="D135" s="211">
        <v>45561</v>
      </c>
      <c r="E135" s="210">
        <v>5317.5</v>
      </c>
      <c r="F135" s="210">
        <v>5322.833333333333</v>
      </c>
      <c r="G135" s="212">
        <v>5284.6666666666661</v>
      </c>
      <c r="H135" s="212">
        <v>5251.833333333333</v>
      </c>
      <c r="I135" s="212">
        <v>5213.6666666666661</v>
      </c>
      <c r="J135" s="212">
        <v>5355.6666666666661</v>
      </c>
      <c r="K135" s="212">
        <v>5393.8333333333321</v>
      </c>
      <c r="L135" s="212">
        <v>5426.6666666666661</v>
      </c>
      <c r="M135" s="213">
        <v>5361</v>
      </c>
      <c r="N135" s="213">
        <v>5290</v>
      </c>
      <c r="O135" s="213">
        <v>2259200</v>
      </c>
      <c r="P135" s="214">
        <v>5.9666933832042031E-3</v>
      </c>
    </row>
    <row r="136" spans="1:16" ht="12.75" customHeight="1">
      <c r="A136" s="206">
        <v>126</v>
      </c>
      <c r="B136" s="218" t="s">
        <v>66</v>
      </c>
      <c r="C136" s="217" t="s">
        <v>173</v>
      </c>
      <c r="D136" s="211">
        <v>45561</v>
      </c>
      <c r="E136" s="210">
        <v>2174.4</v>
      </c>
      <c r="F136" s="210">
        <v>2176.0499999999997</v>
      </c>
      <c r="G136" s="212">
        <v>2166.3499999999995</v>
      </c>
      <c r="H136" s="212">
        <v>2158.2999999999997</v>
      </c>
      <c r="I136" s="212">
        <v>2148.5999999999995</v>
      </c>
      <c r="J136" s="212">
        <v>2184.0999999999995</v>
      </c>
      <c r="K136" s="212">
        <v>2193.7999999999993</v>
      </c>
      <c r="L136" s="212">
        <v>2201.8499999999995</v>
      </c>
      <c r="M136" s="213">
        <v>2185.75</v>
      </c>
      <c r="N136" s="213">
        <v>2168</v>
      </c>
      <c r="O136" s="213">
        <v>1521600</v>
      </c>
      <c r="P136" s="214">
        <v>-5.2548607461902258E-4</v>
      </c>
    </row>
    <row r="137" spans="1:16" ht="12.75" customHeight="1">
      <c r="A137" s="206">
        <v>127</v>
      </c>
      <c r="B137" s="218" t="s">
        <v>82</v>
      </c>
      <c r="C137" s="210" t="s">
        <v>174</v>
      </c>
      <c r="D137" s="211">
        <v>45561</v>
      </c>
      <c r="E137" s="210">
        <v>1140.2</v>
      </c>
      <c r="F137" s="210">
        <v>1144.0666666666666</v>
      </c>
      <c r="G137" s="212">
        <v>1133.3333333333333</v>
      </c>
      <c r="H137" s="212">
        <v>1126.4666666666667</v>
      </c>
      <c r="I137" s="212">
        <v>1115.7333333333333</v>
      </c>
      <c r="J137" s="212">
        <v>1150.9333333333332</v>
      </c>
      <c r="K137" s="212">
        <v>1161.6666666666667</v>
      </c>
      <c r="L137" s="212">
        <v>1168.5333333333331</v>
      </c>
      <c r="M137" s="213">
        <v>1154.8</v>
      </c>
      <c r="N137" s="213">
        <v>1137.2</v>
      </c>
      <c r="O137" s="213">
        <v>8420000</v>
      </c>
      <c r="P137" s="214">
        <v>-3.8373686614892648E-2</v>
      </c>
    </row>
    <row r="138" spans="1:16" ht="12.75" customHeight="1">
      <c r="A138" s="206">
        <v>128</v>
      </c>
      <c r="B138" s="218" t="s">
        <v>54</v>
      </c>
      <c r="C138" s="210" t="s">
        <v>175</v>
      </c>
      <c r="D138" s="211">
        <v>45561</v>
      </c>
      <c r="E138" s="210">
        <v>1798.05</v>
      </c>
      <c r="F138" s="210">
        <v>1810.5</v>
      </c>
      <c r="G138" s="212">
        <v>1778</v>
      </c>
      <c r="H138" s="212">
        <v>1757.95</v>
      </c>
      <c r="I138" s="212">
        <v>1725.45</v>
      </c>
      <c r="J138" s="212">
        <v>1830.55</v>
      </c>
      <c r="K138" s="212">
        <v>1863.05</v>
      </c>
      <c r="L138" s="212">
        <v>1883.1</v>
      </c>
      <c r="M138" s="213">
        <v>1843</v>
      </c>
      <c r="N138" s="213">
        <v>1790.45</v>
      </c>
      <c r="O138" s="213">
        <v>1726800</v>
      </c>
      <c r="P138" s="214">
        <v>1.6241299303944316E-3</v>
      </c>
    </row>
    <row r="139" spans="1:16" ht="12.75" customHeight="1">
      <c r="A139" s="206">
        <v>129</v>
      </c>
      <c r="B139" s="218" t="s">
        <v>85</v>
      </c>
      <c r="C139" s="215" t="s">
        <v>176</v>
      </c>
      <c r="D139" s="211">
        <v>45561</v>
      </c>
      <c r="E139" s="210">
        <v>191.02</v>
      </c>
      <c r="F139" s="210">
        <v>188.63333333333333</v>
      </c>
      <c r="G139" s="212">
        <v>184.72666666666666</v>
      </c>
      <c r="H139" s="212">
        <v>178.43333333333334</v>
      </c>
      <c r="I139" s="212">
        <v>174.52666666666667</v>
      </c>
      <c r="J139" s="212">
        <v>194.92666666666665</v>
      </c>
      <c r="K139" s="212">
        <v>198.83333333333329</v>
      </c>
      <c r="L139" s="212">
        <v>205.12666666666664</v>
      </c>
      <c r="M139" s="213">
        <v>192.54</v>
      </c>
      <c r="N139" s="213">
        <v>182.34</v>
      </c>
      <c r="O139" s="213">
        <v>128921800</v>
      </c>
      <c r="P139" s="214">
        <v>2.919004704415349E-2</v>
      </c>
    </row>
    <row r="140" spans="1:16" ht="12.75" customHeight="1">
      <c r="A140" s="206">
        <v>130</v>
      </c>
      <c r="B140" s="218" t="s">
        <v>54</v>
      </c>
      <c r="C140" s="210" t="s">
        <v>177</v>
      </c>
      <c r="D140" s="211">
        <v>45561</v>
      </c>
      <c r="E140" s="210">
        <v>3152.3</v>
      </c>
      <c r="F140" s="210">
        <v>3148.8666666666668</v>
      </c>
      <c r="G140" s="212">
        <v>3109.8333333333335</v>
      </c>
      <c r="H140" s="212">
        <v>3067.3666666666668</v>
      </c>
      <c r="I140" s="212">
        <v>3028.3333333333335</v>
      </c>
      <c r="J140" s="212">
        <v>3191.3333333333335</v>
      </c>
      <c r="K140" s="212">
        <v>3230.3666666666663</v>
      </c>
      <c r="L140" s="212">
        <v>3272.8333333333335</v>
      </c>
      <c r="M140" s="213">
        <v>3187.9</v>
      </c>
      <c r="N140" s="213">
        <v>3106.4</v>
      </c>
      <c r="O140" s="213">
        <v>3728450</v>
      </c>
      <c r="P140" s="214">
        <v>7.4305245950364099E-3</v>
      </c>
    </row>
    <row r="141" spans="1:16" ht="12.75" customHeight="1">
      <c r="A141" s="206">
        <v>131</v>
      </c>
      <c r="B141" s="218" t="s">
        <v>66</v>
      </c>
      <c r="C141" s="210" t="s">
        <v>178</v>
      </c>
      <c r="D141" s="211">
        <v>45561</v>
      </c>
      <c r="E141" s="210">
        <v>137678.95000000001</v>
      </c>
      <c r="F141" s="210">
        <v>137259.48333333334</v>
      </c>
      <c r="G141" s="212">
        <v>136419.46666666667</v>
      </c>
      <c r="H141" s="212">
        <v>135159.98333333334</v>
      </c>
      <c r="I141" s="212">
        <v>134319.96666666667</v>
      </c>
      <c r="J141" s="212">
        <v>138518.96666666667</v>
      </c>
      <c r="K141" s="212">
        <v>139358.98333333334</v>
      </c>
      <c r="L141" s="212">
        <v>140618.46666666667</v>
      </c>
      <c r="M141" s="213">
        <v>138099.5</v>
      </c>
      <c r="N141" s="213">
        <v>136000</v>
      </c>
      <c r="O141" s="213">
        <v>65920</v>
      </c>
      <c r="P141" s="214">
        <v>-6.480783722682743E-3</v>
      </c>
    </row>
    <row r="142" spans="1:16" ht="12.75" customHeight="1">
      <c r="A142" s="206">
        <v>132</v>
      </c>
      <c r="B142" s="218" t="s">
        <v>129</v>
      </c>
      <c r="C142" s="210" t="s">
        <v>179</v>
      </c>
      <c r="D142" s="211">
        <v>45561</v>
      </c>
      <c r="E142" s="210">
        <v>2017.5</v>
      </c>
      <c r="F142" s="210">
        <v>2034.3499999999997</v>
      </c>
      <c r="G142" s="212">
        <v>1983.7999999999993</v>
      </c>
      <c r="H142" s="212">
        <v>1950.0999999999997</v>
      </c>
      <c r="I142" s="212">
        <v>1899.5499999999993</v>
      </c>
      <c r="J142" s="212">
        <v>2068.0499999999993</v>
      </c>
      <c r="K142" s="212">
        <v>2118.6</v>
      </c>
      <c r="L142" s="212">
        <v>2152.2999999999993</v>
      </c>
      <c r="M142" s="213">
        <v>2084.9</v>
      </c>
      <c r="N142" s="213">
        <v>2000.65</v>
      </c>
      <c r="O142" s="213">
        <v>4131600</v>
      </c>
      <c r="P142" s="214">
        <v>0.1982772371989153</v>
      </c>
    </row>
    <row r="143" spans="1:16" ht="12.75" customHeight="1">
      <c r="A143" s="206">
        <v>133</v>
      </c>
      <c r="B143" s="218" t="s">
        <v>85</v>
      </c>
      <c r="C143" s="210" t="s">
        <v>180</v>
      </c>
      <c r="D143" s="211">
        <v>45561</v>
      </c>
      <c r="E143" s="210">
        <v>180.76</v>
      </c>
      <c r="F143" s="210">
        <v>181.14</v>
      </c>
      <c r="G143" s="212">
        <v>178.28999999999996</v>
      </c>
      <c r="H143" s="212">
        <v>175.81999999999996</v>
      </c>
      <c r="I143" s="212">
        <v>172.96999999999994</v>
      </c>
      <c r="J143" s="212">
        <v>183.60999999999999</v>
      </c>
      <c r="K143" s="212">
        <v>186.46</v>
      </c>
      <c r="L143" s="212">
        <v>188.93</v>
      </c>
      <c r="M143" s="213">
        <v>183.99</v>
      </c>
      <c r="N143" s="213">
        <v>178.67</v>
      </c>
      <c r="O143" s="213">
        <v>90326250</v>
      </c>
      <c r="P143" s="214">
        <v>-5.2448996448335675E-3</v>
      </c>
    </row>
    <row r="144" spans="1:16" ht="12.75" customHeight="1">
      <c r="A144" s="206">
        <v>134</v>
      </c>
      <c r="B144" s="218" t="s">
        <v>831</v>
      </c>
      <c r="C144" s="210" t="s">
        <v>181</v>
      </c>
      <c r="D144" s="211">
        <v>45561</v>
      </c>
      <c r="E144" s="210">
        <v>7746.9</v>
      </c>
      <c r="F144" s="210">
        <v>7767.3</v>
      </c>
      <c r="G144" s="212">
        <v>7711.6</v>
      </c>
      <c r="H144" s="212">
        <v>7676.3</v>
      </c>
      <c r="I144" s="212">
        <v>7620.6</v>
      </c>
      <c r="J144" s="212">
        <v>7802.6</v>
      </c>
      <c r="K144" s="212">
        <v>7858.2999999999993</v>
      </c>
      <c r="L144" s="212">
        <v>7893.6</v>
      </c>
      <c r="M144" s="213">
        <v>7823</v>
      </c>
      <c r="N144" s="213">
        <v>7732</v>
      </c>
      <c r="O144" s="213">
        <v>1427850</v>
      </c>
      <c r="P144" s="214">
        <v>-3.8719129342821264E-3</v>
      </c>
    </row>
    <row r="145" spans="1:16" ht="12.75" customHeight="1">
      <c r="A145" s="206">
        <v>135</v>
      </c>
      <c r="B145" s="218" t="s">
        <v>57</v>
      </c>
      <c r="C145" s="210" t="s">
        <v>182</v>
      </c>
      <c r="D145" s="211">
        <v>45561</v>
      </c>
      <c r="E145" s="210">
        <v>3279.75</v>
      </c>
      <c r="F145" s="210">
        <v>3293.7833333333333</v>
      </c>
      <c r="G145" s="212">
        <v>3259.5666666666666</v>
      </c>
      <c r="H145" s="212">
        <v>3239.3833333333332</v>
      </c>
      <c r="I145" s="212">
        <v>3205.1666666666665</v>
      </c>
      <c r="J145" s="212">
        <v>3313.9666666666667</v>
      </c>
      <c r="K145" s="212">
        <v>3348.1833333333329</v>
      </c>
      <c r="L145" s="212">
        <v>3368.3666666666668</v>
      </c>
      <c r="M145" s="213">
        <v>3328</v>
      </c>
      <c r="N145" s="213">
        <v>3273.6</v>
      </c>
      <c r="O145" s="213">
        <v>2535575</v>
      </c>
      <c r="P145" s="214">
        <v>3.9383070301291248E-2</v>
      </c>
    </row>
    <row r="146" spans="1:16" ht="12.75" customHeight="1">
      <c r="A146" s="206">
        <v>136</v>
      </c>
      <c r="B146" s="218" t="s">
        <v>129</v>
      </c>
      <c r="C146" s="210" t="s">
        <v>183</v>
      </c>
      <c r="D146" s="211">
        <v>45561</v>
      </c>
      <c r="E146" s="210">
        <v>2537.25</v>
      </c>
      <c r="F146" s="210">
        <v>2543.6833333333334</v>
      </c>
      <c r="G146" s="212">
        <v>2522.7666666666669</v>
      </c>
      <c r="H146" s="212">
        <v>2508.2833333333333</v>
      </c>
      <c r="I146" s="212">
        <v>2487.3666666666668</v>
      </c>
      <c r="J146" s="212">
        <v>2558.166666666667</v>
      </c>
      <c r="K146" s="212">
        <v>2579.083333333333</v>
      </c>
      <c r="L146" s="212">
        <v>2593.5666666666671</v>
      </c>
      <c r="M146" s="213">
        <v>2564.6</v>
      </c>
      <c r="N146" s="213">
        <v>2529.1999999999998</v>
      </c>
      <c r="O146" s="213">
        <v>7059200</v>
      </c>
      <c r="P146" s="214">
        <v>1.4398620491449922E-2</v>
      </c>
    </row>
    <row r="147" spans="1:16" ht="12.75" customHeight="1">
      <c r="A147" s="206">
        <v>137</v>
      </c>
      <c r="B147" s="218" t="s">
        <v>185</v>
      </c>
      <c r="C147" s="210" t="s">
        <v>184</v>
      </c>
      <c r="D147" s="211">
        <v>45561</v>
      </c>
      <c r="E147" s="210">
        <v>219.36</v>
      </c>
      <c r="F147" s="210">
        <v>218.58666666666667</v>
      </c>
      <c r="G147" s="212">
        <v>216.67333333333335</v>
      </c>
      <c r="H147" s="212">
        <v>213.98666666666668</v>
      </c>
      <c r="I147" s="212">
        <v>212.07333333333335</v>
      </c>
      <c r="J147" s="212">
        <v>221.27333333333334</v>
      </c>
      <c r="K147" s="212">
        <v>223.1866666666667</v>
      </c>
      <c r="L147" s="212">
        <v>225.87333333333333</v>
      </c>
      <c r="M147" s="213">
        <v>220.5</v>
      </c>
      <c r="N147" s="213">
        <v>215.9</v>
      </c>
      <c r="O147" s="213">
        <v>113823000</v>
      </c>
      <c r="P147" s="214">
        <v>-5.7600596125186289E-2</v>
      </c>
    </row>
    <row r="148" spans="1:16" ht="12.75" customHeight="1">
      <c r="A148" s="206">
        <v>138</v>
      </c>
      <c r="B148" s="218" t="s">
        <v>105</v>
      </c>
      <c r="C148" s="210" t="s">
        <v>186</v>
      </c>
      <c r="D148" s="211">
        <v>45561</v>
      </c>
      <c r="E148" s="210">
        <v>402.1</v>
      </c>
      <c r="F148" s="210">
        <v>403.01666666666665</v>
      </c>
      <c r="G148" s="212">
        <v>398.63333333333333</v>
      </c>
      <c r="H148" s="212">
        <v>395.16666666666669</v>
      </c>
      <c r="I148" s="212">
        <v>390.78333333333336</v>
      </c>
      <c r="J148" s="212">
        <v>406.48333333333329</v>
      </c>
      <c r="K148" s="212">
        <v>410.86666666666662</v>
      </c>
      <c r="L148" s="212">
        <v>414.33333333333326</v>
      </c>
      <c r="M148" s="213">
        <v>407.4</v>
      </c>
      <c r="N148" s="213">
        <v>399.55</v>
      </c>
      <c r="O148" s="213">
        <v>111127500</v>
      </c>
      <c r="P148" s="214">
        <v>-1.758364164379202E-2</v>
      </c>
    </row>
    <row r="149" spans="1:16" ht="12.75" customHeight="1">
      <c r="A149" s="206">
        <v>139</v>
      </c>
      <c r="B149" s="218" t="s">
        <v>85</v>
      </c>
      <c r="C149" s="215" t="s">
        <v>187</v>
      </c>
      <c r="D149" s="211">
        <v>45561</v>
      </c>
      <c r="E149" s="210">
        <v>1815.3</v>
      </c>
      <c r="F149" s="210">
        <v>1804.3500000000001</v>
      </c>
      <c r="G149" s="212">
        <v>1785.5000000000002</v>
      </c>
      <c r="H149" s="212">
        <v>1755.7</v>
      </c>
      <c r="I149" s="212">
        <v>1736.8500000000001</v>
      </c>
      <c r="J149" s="212">
        <v>1834.1500000000003</v>
      </c>
      <c r="K149" s="212">
        <v>1853.0000000000002</v>
      </c>
      <c r="L149" s="212">
        <v>1882.8000000000004</v>
      </c>
      <c r="M149" s="213">
        <v>1823.2</v>
      </c>
      <c r="N149" s="213">
        <v>1774.55</v>
      </c>
      <c r="O149" s="213">
        <v>8927800</v>
      </c>
      <c r="P149" s="214">
        <v>-3.9828192112456072E-3</v>
      </c>
    </row>
    <row r="150" spans="1:16" ht="12.75" customHeight="1">
      <c r="A150" s="206">
        <v>140</v>
      </c>
      <c r="B150" s="218" t="s">
        <v>82</v>
      </c>
      <c r="C150" s="217" t="s">
        <v>188</v>
      </c>
      <c r="D150" s="211">
        <v>45561</v>
      </c>
      <c r="E150" s="210">
        <v>12283.45</v>
      </c>
      <c r="F150" s="210">
        <v>12080.783333333333</v>
      </c>
      <c r="G150" s="212">
        <v>11816.666666666666</v>
      </c>
      <c r="H150" s="212">
        <v>11349.883333333333</v>
      </c>
      <c r="I150" s="212">
        <v>11085.766666666666</v>
      </c>
      <c r="J150" s="212">
        <v>12547.566666666666</v>
      </c>
      <c r="K150" s="212">
        <v>12811.683333333334</v>
      </c>
      <c r="L150" s="212">
        <v>13278.466666666665</v>
      </c>
      <c r="M150" s="213">
        <v>12344.9</v>
      </c>
      <c r="N150" s="213">
        <v>11614</v>
      </c>
      <c r="O150" s="213">
        <v>1441400</v>
      </c>
      <c r="P150" s="214">
        <v>9.9633811412877638E-2</v>
      </c>
    </row>
    <row r="151" spans="1:16" ht="12.75" customHeight="1">
      <c r="A151" s="206">
        <v>141</v>
      </c>
      <c r="B151" s="218" t="s">
        <v>45</v>
      </c>
      <c r="C151" s="210" t="s">
        <v>189</v>
      </c>
      <c r="D151" s="211">
        <v>45561</v>
      </c>
      <c r="E151" s="210">
        <v>291.95</v>
      </c>
      <c r="F151" s="210">
        <v>293.75</v>
      </c>
      <c r="G151" s="212">
        <v>289.64999999999998</v>
      </c>
      <c r="H151" s="212">
        <v>287.34999999999997</v>
      </c>
      <c r="I151" s="212">
        <v>283.24999999999994</v>
      </c>
      <c r="J151" s="212">
        <v>296.05</v>
      </c>
      <c r="K151" s="212">
        <v>300.15000000000003</v>
      </c>
      <c r="L151" s="212">
        <v>302.45000000000005</v>
      </c>
      <c r="M151" s="213">
        <v>297.85000000000002</v>
      </c>
      <c r="N151" s="213">
        <v>291.45</v>
      </c>
      <c r="O151" s="213">
        <v>132407275</v>
      </c>
      <c r="P151" s="214">
        <v>1.6762997235731495E-2</v>
      </c>
    </row>
    <row r="152" spans="1:16" ht="12.75" customHeight="1">
      <c r="A152" s="206">
        <v>142</v>
      </c>
      <c r="B152" s="218" t="s">
        <v>42</v>
      </c>
      <c r="C152" s="210" t="s">
        <v>190</v>
      </c>
      <c r="D152" s="211">
        <v>45561</v>
      </c>
      <c r="E152" s="210">
        <v>43451.25</v>
      </c>
      <c r="F152" s="210">
        <v>43477.65</v>
      </c>
      <c r="G152" s="212">
        <v>43080.75</v>
      </c>
      <c r="H152" s="212">
        <v>42710.25</v>
      </c>
      <c r="I152" s="212">
        <v>42313.35</v>
      </c>
      <c r="J152" s="212">
        <v>43848.15</v>
      </c>
      <c r="K152" s="212">
        <v>44245.05000000001</v>
      </c>
      <c r="L152" s="212">
        <v>44615.55</v>
      </c>
      <c r="M152" s="213">
        <v>43874.55</v>
      </c>
      <c r="N152" s="213">
        <v>43107.15</v>
      </c>
      <c r="O152" s="213">
        <v>199875</v>
      </c>
      <c r="P152" s="214">
        <v>-5.8937630558042377E-3</v>
      </c>
    </row>
    <row r="153" spans="1:16" ht="12.75" customHeight="1">
      <c r="A153" s="206">
        <v>143</v>
      </c>
      <c r="B153" s="218" t="s">
        <v>85</v>
      </c>
      <c r="C153" s="210" t="s">
        <v>191</v>
      </c>
      <c r="D153" s="211">
        <v>45561</v>
      </c>
      <c r="E153" s="210">
        <v>1121.8</v>
      </c>
      <c r="F153" s="210">
        <v>1106.6166666666666</v>
      </c>
      <c r="G153" s="212">
        <v>1084.8833333333332</v>
      </c>
      <c r="H153" s="212">
        <v>1047.9666666666667</v>
      </c>
      <c r="I153" s="212">
        <v>1026.2333333333333</v>
      </c>
      <c r="J153" s="212">
        <v>1143.5333333333331</v>
      </c>
      <c r="K153" s="212">
        <v>1165.2666666666662</v>
      </c>
      <c r="L153" s="212">
        <v>1202.1833333333329</v>
      </c>
      <c r="M153" s="213">
        <v>1128.3499999999999</v>
      </c>
      <c r="N153" s="213">
        <v>1069.7</v>
      </c>
      <c r="O153" s="213">
        <v>10071750</v>
      </c>
      <c r="P153" s="214">
        <v>1.205818072198357E-2</v>
      </c>
    </row>
    <row r="154" spans="1:16" ht="12.75" customHeight="1">
      <c r="A154" s="206">
        <v>144</v>
      </c>
      <c r="B154" s="218" t="s">
        <v>82</v>
      </c>
      <c r="C154" s="215" t="s">
        <v>192</v>
      </c>
      <c r="D154" s="211">
        <v>45561</v>
      </c>
      <c r="E154" s="210">
        <v>5368.5</v>
      </c>
      <c r="F154" s="210">
        <v>5358.2333333333336</v>
      </c>
      <c r="G154" s="212">
        <v>5311.5166666666673</v>
      </c>
      <c r="H154" s="212">
        <v>5254.5333333333338</v>
      </c>
      <c r="I154" s="212">
        <v>5207.8166666666675</v>
      </c>
      <c r="J154" s="212">
        <v>5415.2166666666672</v>
      </c>
      <c r="K154" s="212">
        <v>5461.9333333333343</v>
      </c>
      <c r="L154" s="212">
        <v>5518.916666666667</v>
      </c>
      <c r="M154" s="213">
        <v>5404.95</v>
      </c>
      <c r="N154" s="213">
        <v>5301.25</v>
      </c>
      <c r="O154" s="213">
        <v>2097800</v>
      </c>
      <c r="P154" s="214">
        <v>1.4115827129459538E-2</v>
      </c>
    </row>
    <row r="155" spans="1:16" ht="12.75" customHeight="1">
      <c r="A155" s="206">
        <v>145</v>
      </c>
      <c r="B155" s="218" t="s">
        <v>66</v>
      </c>
      <c r="C155" s="210" t="s">
        <v>193</v>
      </c>
      <c r="D155" s="211">
        <v>45561</v>
      </c>
      <c r="E155" s="210">
        <v>335.55</v>
      </c>
      <c r="F155" s="210">
        <v>338.08333333333331</v>
      </c>
      <c r="G155" s="212">
        <v>332.36666666666662</v>
      </c>
      <c r="H155" s="212">
        <v>329.18333333333328</v>
      </c>
      <c r="I155" s="212">
        <v>323.46666666666658</v>
      </c>
      <c r="J155" s="212">
        <v>341.26666666666665</v>
      </c>
      <c r="K155" s="212">
        <v>346.98333333333335</v>
      </c>
      <c r="L155" s="212">
        <v>350.16666666666669</v>
      </c>
      <c r="M155" s="213">
        <v>343.8</v>
      </c>
      <c r="N155" s="213">
        <v>334.9</v>
      </c>
      <c r="O155" s="213">
        <v>33831000</v>
      </c>
      <c r="P155" s="214">
        <v>2.7236290763344873E-2</v>
      </c>
    </row>
    <row r="156" spans="1:16" ht="12.75" customHeight="1">
      <c r="A156" s="206">
        <v>146</v>
      </c>
      <c r="B156" s="218" t="s">
        <v>57</v>
      </c>
      <c r="C156" s="210" t="s">
        <v>194</v>
      </c>
      <c r="D156" s="211">
        <v>45561</v>
      </c>
      <c r="E156" s="210">
        <v>499.65</v>
      </c>
      <c r="F156" s="210">
        <v>503.34999999999997</v>
      </c>
      <c r="G156" s="212">
        <v>493.79999999999995</v>
      </c>
      <c r="H156" s="212">
        <v>487.95</v>
      </c>
      <c r="I156" s="212">
        <v>478.4</v>
      </c>
      <c r="J156" s="212">
        <v>509.19999999999993</v>
      </c>
      <c r="K156" s="212">
        <v>518.75</v>
      </c>
      <c r="L156" s="212">
        <v>524.59999999999991</v>
      </c>
      <c r="M156" s="213">
        <v>512.9</v>
      </c>
      <c r="N156" s="213">
        <v>497.5</v>
      </c>
      <c r="O156" s="213">
        <v>58490900</v>
      </c>
      <c r="P156" s="214">
        <v>4.98891611247229E-2</v>
      </c>
    </row>
    <row r="157" spans="1:16" ht="12.75" customHeight="1">
      <c r="A157" s="206">
        <v>147</v>
      </c>
      <c r="B157" s="218" t="s">
        <v>831</v>
      </c>
      <c r="C157" s="210" t="s">
        <v>195</v>
      </c>
      <c r="D157" s="211">
        <v>45561</v>
      </c>
      <c r="E157" s="210">
        <v>3313.7</v>
      </c>
      <c r="F157" s="210">
        <v>3297.2333333333336</v>
      </c>
      <c r="G157" s="212">
        <v>3261.4666666666672</v>
      </c>
      <c r="H157" s="212">
        <v>3209.2333333333336</v>
      </c>
      <c r="I157" s="212">
        <v>3173.4666666666672</v>
      </c>
      <c r="J157" s="212">
        <v>3349.4666666666672</v>
      </c>
      <c r="K157" s="212">
        <v>3385.2333333333336</v>
      </c>
      <c r="L157" s="212">
        <v>3437.4666666666672</v>
      </c>
      <c r="M157" s="213">
        <v>3333</v>
      </c>
      <c r="N157" s="213">
        <v>3245</v>
      </c>
      <c r="O157" s="213">
        <v>2720000</v>
      </c>
      <c r="P157" s="214">
        <v>1.596787748622654E-2</v>
      </c>
    </row>
    <row r="158" spans="1:16" ht="12.75" customHeight="1">
      <c r="A158" s="206">
        <v>148</v>
      </c>
      <c r="B158" s="218" t="s">
        <v>61</v>
      </c>
      <c r="C158" s="210" t="s">
        <v>196</v>
      </c>
      <c r="D158" s="211">
        <v>45561</v>
      </c>
      <c r="E158" s="210">
        <v>4663</v>
      </c>
      <c r="F158" s="210">
        <v>4664.5333333333338</v>
      </c>
      <c r="G158" s="212">
        <v>4637.8666666666677</v>
      </c>
      <c r="H158" s="212">
        <v>4612.7333333333336</v>
      </c>
      <c r="I158" s="212">
        <v>4586.0666666666675</v>
      </c>
      <c r="J158" s="212">
        <v>4689.6666666666679</v>
      </c>
      <c r="K158" s="212">
        <v>4716.3333333333339</v>
      </c>
      <c r="L158" s="212">
        <v>4741.4666666666681</v>
      </c>
      <c r="M158" s="213">
        <v>4691.2</v>
      </c>
      <c r="N158" s="213">
        <v>4639.3999999999996</v>
      </c>
      <c r="O158" s="213">
        <v>1781500</v>
      </c>
      <c r="P158" s="214">
        <v>-7.2443577598216777E-3</v>
      </c>
    </row>
    <row r="159" spans="1:16" ht="12.75" customHeight="1">
      <c r="A159" s="206">
        <v>149</v>
      </c>
      <c r="B159" s="218" t="s">
        <v>40</v>
      </c>
      <c r="C159" s="210" t="s">
        <v>197</v>
      </c>
      <c r="D159" s="211">
        <v>45561</v>
      </c>
      <c r="E159" s="210">
        <v>111.36</v>
      </c>
      <c r="F159" s="210">
        <v>111.08999999999999</v>
      </c>
      <c r="G159" s="212">
        <v>109.27999999999997</v>
      </c>
      <c r="H159" s="212">
        <v>107.19999999999999</v>
      </c>
      <c r="I159" s="212">
        <v>105.38999999999997</v>
      </c>
      <c r="J159" s="212">
        <v>113.16999999999997</v>
      </c>
      <c r="K159" s="212">
        <v>114.98</v>
      </c>
      <c r="L159" s="212">
        <v>117.05999999999997</v>
      </c>
      <c r="M159" s="213">
        <v>112.9</v>
      </c>
      <c r="N159" s="213">
        <v>109.01</v>
      </c>
      <c r="O159" s="213">
        <v>331024000</v>
      </c>
      <c r="P159" s="214">
        <v>-1.7849513410871112E-2</v>
      </c>
    </row>
    <row r="160" spans="1:16" ht="12.75" customHeight="1">
      <c r="A160" s="206">
        <v>150</v>
      </c>
      <c r="B160" s="218" t="s">
        <v>185</v>
      </c>
      <c r="C160" s="217" t="s">
        <v>198</v>
      </c>
      <c r="D160" s="211">
        <v>45561</v>
      </c>
      <c r="E160" s="210">
        <v>6774.7</v>
      </c>
      <c r="F160" s="210">
        <v>6830.666666666667</v>
      </c>
      <c r="G160" s="212">
        <v>6711.3333333333339</v>
      </c>
      <c r="H160" s="212">
        <v>6647.9666666666672</v>
      </c>
      <c r="I160" s="212">
        <v>6528.6333333333341</v>
      </c>
      <c r="J160" s="212">
        <v>6894.0333333333338</v>
      </c>
      <c r="K160" s="212">
        <v>7013.3666666666677</v>
      </c>
      <c r="L160" s="212">
        <v>7076.7333333333336</v>
      </c>
      <c r="M160" s="213">
        <v>6950</v>
      </c>
      <c r="N160" s="213">
        <v>6767.3</v>
      </c>
      <c r="O160" s="213">
        <v>2538250</v>
      </c>
      <c r="P160" s="214">
        <v>0.103886925795053</v>
      </c>
    </row>
    <row r="161" spans="1:16" ht="12.75" customHeight="1">
      <c r="A161" s="206">
        <v>151</v>
      </c>
      <c r="B161" s="218" t="s">
        <v>200</v>
      </c>
      <c r="C161" s="210" t="s">
        <v>199</v>
      </c>
      <c r="D161" s="211">
        <v>45561</v>
      </c>
      <c r="E161" s="210">
        <v>337.45</v>
      </c>
      <c r="F161" s="210">
        <v>338.3</v>
      </c>
      <c r="G161" s="212">
        <v>335.25</v>
      </c>
      <c r="H161" s="212">
        <v>333.05</v>
      </c>
      <c r="I161" s="212">
        <v>330</v>
      </c>
      <c r="J161" s="212">
        <v>340.5</v>
      </c>
      <c r="K161" s="212">
        <v>343.55000000000007</v>
      </c>
      <c r="L161" s="212">
        <v>345.75</v>
      </c>
      <c r="M161" s="213">
        <v>341.35</v>
      </c>
      <c r="N161" s="213">
        <v>336.1</v>
      </c>
      <c r="O161" s="213">
        <v>71049600</v>
      </c>
      <c r="P161" s="214">
        <v>-6.893775474261561E-3</v>
      </c>
    </row>
    <row r="162" spans="1:16" ht="12.75" customHeight="1">
      <c r="A162" s="206">
        <v>152</v>
      </c>
      <c r="B162" s="218" t="s">
        <v>47</v>
      </c>
      <c r="C162" s="210" t="s">
        <v>201</v>
      </c>
      <c r="D162" s="211">
        <v>45561</v>
      </c>
      <c r="E162" s="210">
        <v>1648.95</v>
      </c>
      <c r="F162" s="210">
        <v>1629.55</v>
      </c>
      <c r="G162" s="212">
        <v>1602.8999999999999</v>
      </c>
      <c r="H162" s="212">
        <v>1556.85</v>
      </c>
      <c r="I162" s="212">
        <v>1530.1999999999998</v>
      </c>
      <c r="J162" s="212">
        <v>1675.6</v>
      </c>
      <c r="K162" s="212">
        <v>1702.25</v>
      </c>
      <c r="L162" s="212">
        <v>1748.3</v>
      </c>
      <c r="M162" s="213">
        <v>1656.2</v>
      </c>
      <c r="N162" s="213">
        <v>1583.5</v>
      </c>
      <c r="O162" s="213">
        <v>3649162</v>
      </c>
      <c r="P162" s="214">
        <v>-7.0874861572535995E-3</v>
      </c>
    </row>
    <row r="163" spans="1:16" ht="12.75" customHeight="1">
      <c r="A163" s="206">
        <v>153</v>
      </c>
      <c r="B163" s="218" t="s">
        <v>61</v>
      </c>
      <c r="C163" s="210" t="s">
        <v>202</v>
      </c>
      <c r="D163" s="211">
        <v>45561</v>
      </c>
      <c r="E163" s="210">
        <v>852.45</v>
      </c>
      <c r="F163" s="210">
        <v>851.76666666666677</v>
      </c>
      <c r="G163" s="212">
        <v>845.83333333333348</v>
      </c>
      <c r="H163" s="212">
        <v>839.2166666666667</v>
      </c>
      <c r="I163" s="212">
        <v>833.28333333333342</v>
      </c>
      <c r="J163" s="212">
        <v>858.38333333333355</v>
      </c>
      <c r="K163" s="212">
        <v>864.31666666666672</v>
      </c>
      <c r="L163" s="212">
        <v>870.93333333333362</v>
      </c>
      <c r="M163" s="213">
        <v>857.7</v>
      </c>
      <c r="N163" s="213">
        <v>845.15</v>
      </c>
      <c r="O163" s="213">
        <v>10287550</v>
      </c>
      <c r="P163" s="214">
        <v>1.2633868808567603E-2</v>
      </c>
    </row>
    <row r="164" spans="1:16" ht="12.75" customHeight="1">
      <c r="A164" s="206">
        <v>154</v>
      </c>
      <c r="B164" s="218" t="s">
        <v>66</v>
      </c>
      <c r="C164" s="210" t="s">
        <v>203</v>
      </c>
      <c r="D164" s="211">
        <v>45561</v>
      </c>
      <c r="E164" s="210">
        <v>215.19</v>
      </c>
      <c r="F164" s="210">
        <v>215.5333333333333</v>
      </c>
      <c r="G164" s="212">
        <v>213.59666666666661</v>
      </c>
      <c r="H164" s="212">
        <v>212.0033333333333</v>
      </c>
      <c r="I164" s="212">
        <v>210.06666666666661</v>
      </c>
      <c r="J164" s="212">
        <v>217.12666666666661</v>
      </c>
      <c r="K164" s="212">
        <v>219.06333333333333</v>
      </c>
      <c r="L164" s="212">
        <v>220.65666666666661</v>
      </c>
      <c r="M164" s="213">
        <v>217.47</v>
      </c>
      <c r="N164" s="213">
        <v>213.94</v>
      </c>
      <c r="O164" s="213">
        <v>77740000</v>
      </c>
      <c r="P164" s="214">
        <v>-8.2602455748684422E-3</v>
      </c>
    </row>
    <row r="165" spans="1:16" ht="12.75" customHeight="1">
      <c r="A165" s="206">
        <v>155</v>
      </c>
      <c r="B165" s="218" t="s">
        <v>82</v>
      </c>
      <c r="C165" s="210" t="s">
        <v>204</v>
      </c>
      <c r="D165" s="211">
        <v>45561</v>
      </c>
      <c r="E165" s="210">
        <v>568.65</v>
      </c>
      <c r="F165" s="210">
        <v>570.91666666666663</v>
      </c>
      <c r="G165" s="212">
        <v>562.93333333333328</v>
      </c>
      <c r="H165" s="212">
        <v>557.2166666666667</v>
      </c>
      <c r="I165" s="212">
        <v>549.23333333333335</v>
      </c>
      <c r="J165" s="212">
        <v>576.63333333333321</v>
      </c>
      <c r="K165" s="212">
        <v>584.61666666666656</v>
      </c>
      <c r="L165" s="212">
        <v>590.33333333333314</v>
      </c>
      <c r="M165" s="213">
        <v>578.9</v>
      </c>
      <c r="N165" s="213">
        <v>565.20000000000005</v>
      </c>
      <c r="O165" s="213">
        <v>63600000</v>
      </c>
      <c r="P165" s="214">
        <v>3.5088861402252459E-2</v>
      </c>
    </row>
    <row r="166" spans="1:16" ht="12.75" customHeight="1">
      <c r="A166" s="206">
        <v>156</v>
      </c>
      <c r="B166" s="218" t="s">
        <v>129</v>
      </c>
      <c r="C166" s="210" t="s">
        <v>205</v>
      </c>
      <c r="D166" s="211">
        <v>45561</v>
      </c>
      <c r="E166" s="210">
        <v>2952.9</v>
      </c>
      <c r="F166" s="210">
        <v>2957.7666666666664</v>
      </c>
      <c r="G166" s="212">
        <v>2941.5333333333328</v>
      </c>
      <c r="H166" s="212">
        <v>2930.1666666666665</v>
      </c>
      <c r="I166" s="212">
        <v>2913.9333333333329</v>
      </c>
      <c r="J166" s="212">
        <v>2969.1333333333328</v>
      </c>
      <c r="K166" s="212">
        <v>2985.3666666666663</v>
      </c>
      <c r="L166" s="212">
        <v>2996.7333333333327</v>
      </c>
      <c r="M166" s="213">
        <v>2974</v>
      </c>
      <c r="N166" s="213">
        <v>2946.4</v>
      </c>
      <c r="O166" s="213">
        <v>55929500</v>
      </c>
      <c r="P166" s="214">
        <v>1.3132987347045983E-2</v>
      </c>
    </row>
    <row r="167" spans="1:16" ht="12.75" customHeight="1">
      <c r="A167" s="206">
        <v>157</v>
      </c>
      <c r="B167" s="218" t="s">
        <v>66</v>
      </c>
      <c r="C167" s="210" t="s">
        <v>206</v>
      </c>
      <c r="D167" s="211">
        <v>45561</v>
      </c>
      <c r="E167" s="210">
        <v>131.46</v>
      </c>
      <c r="F167" s="210">
        <v>131.91</v>
      </c>
      <c r="G167" s="212">
        <v>130.07999999999998</v>
      </c>
      <c r="H167" s="212">
        <v>128.69999999999999</v>
      </c>
      <c r="I167" s="212">
        <v>126.86999999999998</v>
      </c>
      <c r="J167" s="212">
        <v>133.29</v>
      </c>
      <c r="K167" s="212">
        <v>135.11999999999998</v>
      </c>
      <c r="L167" s="212">
        <v>136.5</v>
      </c>
      <c r="M167" s="213">
        <v>133.74</v>
      </c>
      <c r="N167" s="213">
        <v>130.53</v>
      </c>
      <c r="O167" s="213">
        <v>159772000</v>
      </c>
      <c r="P167" s="214">
        <v>1.1727456940222898E-2</v>
      </c>
    </row>
    <row r="168" spans="1:16" ht="12.75" customHeight="1">
      <c r="A168" s="206">
        <v>158</v>
      </c>
      <c r="B168" s="218" t="s">
        <v>66</v>
      </c>
      <c r="C168" s="215" t="s">
        <v>207</v>
      </c>
      <c r="D168" s="211">
        <v>45561</v>
      </c>
      <c r="E168" s="210">
        <v>807.4</v>
      </c>
      <c r="F168" s="210">
        <v>809.96666666666658</v>
      </c>
      <c r="G168" s="212">
        <v>801.73333333333312</v>
      </c>
      <c r="H168" s="212">
        <v>796.06666666666649</v>
      </c>
      <c r="I168" s="212">
        <v>787.83333333333303</v>
      </c>
      <c r="J168" s="212">
        <v>815.63333333333321</v>
      </c>
      <c r="K168" s="212">
        <v>823.86666666666656</v>
      </c>
      <c r="L168" s="212">
        <v>829.5333333333333</v>
      </c>
      <c r="M168" s="213">
        <v>818.2</v>
      </c>
      <c r="N168" s="213">
        <v>804.3</v>
      </c>
      <c r="O168" s="213">
        <v>19458400</v>
      </c>
      <c r="P168" s="214">
        <v>3.5858779438695115E-2</v>
      </c>
    </row>
    <row r="169" spans="1:16" ht="12.75" customHeight="1">
      <c r="A169" s="206">
        <v>159</v>
      </c>
      <c r="B169" s="218" t="s">
        <v>61</v>
      </c>
      <c r="C169" s="210" t="s">
        <v>208</v>
      </c>
      <c r="D169" s="211">
        <v>45561</v>
      </c>
      <c r="E169" s="210">
        <v>1851.2</v>
      </c>
      <c r="F169" s="210">
        <v>1858.25</v>
      </c>
      <c r="G169" s="212">
        <v>1840.15</v>
      </c>
      <c r="H169" s="212">
        <v>1829.1000000000001</v>
      </c>
      <c r="I169" s="212">
        <v>1811.0000000000002</v>
      </c>
      <c r="J169" s="212">
        <v>1869.3</v>
      </c>
      <c r="K169" s="212">
        <v>1887.3999999999999</v>
      </c>
      <c r="L169" s="212">
        <v>1898.4499999999998</v>
      </c>
      <c r="M169" s="213">
        <v>1876.35</v>
      </c>
      <c r="N169" s="213">
        <v>1847.2</v>
      </c>
      <c r="O169" s="213">
        <v>7741125</v>
      </c>
      <c r="P169" s="214">
        <v>3.230484572685903E-2</v>
      </c>
    </row>
    <row r="170" spans="1:16" ht="12.75" customHeight="1">
      <c r="A170" s="206">
        <v>160</v>
      </c>
      <c r="B170" s="218" t="s">
        <v>47</v>
      </c>
      <c r="C170" s="210" t="s">
        <v>209</v>
      </c>
      <c r="D170" s="211">
        <v>45561</v>
      </c>
      <c r="E170" s="210">
        <v>792.45</v>
      </c>
      <c r="F170" s="210">
        <v>791.9666666666667</v>
      </c>
      <c r="G170" s="212">
        <v>786.48333333333335</v>
      </c>
      <c r="H170" s="212">
        <v>780.51666666666665</v>
      </c>
      <c r="I170" s="212">
        <v>775.0333333333333</v>
      </c>
      <c r="J170" s="212">
        <v>797.93333333333339</v>
      </c>
      <c r="K170" s="212">
        <v>803.41666666666674</v>
      </c>
      <c r="L170" s="212">
        <v>809.38333333333344</v>
      </c>
      <c r="M170" s="213">
        <v>797.45</v>
      </c>
      <c r="N170" s="213">
        <v>786</v>
      </c>
      <c r="O170" s="213">
        <v>102021000</v>
      </c>
      <c r="P170" s="214">
        <v>4.8755983688907271E-3</v>
      </c>
    </row>
    <row r="171" spans="1:16" ht="12.75" customHeight="1">
      <c r="A171" s="206">
        <v>161</v>
      </c>
      <c r="B171" s="218" t="s">
        <v>40</v>
      </c>
      <c r="C171" s="210" t="s">
        <v>210</v>
      </c>
      <c r="D171" s="211">
        <v>45561</v>
      </c>
      <c r="E171" s="210">
        <v>25931.1</v>
      </c>
      <c r="F171" s="210">
        <v>26011.033333333336</v>
      </c>
      <c r="G171" s="212">
        <v>25821.066666666673</v>
      </c>
      <c r="H171" s="212">
        <v>25711.033333333336</v>
      </c>
      <c r="I171" s="212">
        <v>25521.066666666673</v>
      </c>
      <c r="J171" s="212">
        <v>26121.066666666673</v>
      </c>
      <c r="K171" s="212">
        <v>26311.03333333334</v>
      </c>
      <c r="L171" s="212">
        <v>26421.066666666673</v>
      </c>
      <c r="M171" s="213">
        <v>26201</v>
      </c>
      <c r="N171" s="213">
        <v>25901</v>
      </c>
      <c r="O171" s="213">
        <v>225175</v>
      </c>
      <c r="P171" s="214">
        <v>1.6132671480144405E-2</v>
      </c>
    </row>
    <row r="172" spans="1:16" ht="12.75" customHeight="1">
      <c r="A172" s="206">
        <v>162</v>
      </c>
      <c r="B172" s="218" t="s">
        <v>45</v>
      </c>
      <c r="C172" s="210" t="s">
        <v>211</v>
      </c>
      <c r="D172" s="211">
        <v>45561</v>
      </c>
      <c r="E172" s="210">
        <v>6721.7</v>
      </c>
      <c r="F172" s="210">
        <v>6720.5666666666666</v>
      </c>
      <c r="G172" s="212">
        <v>6677.1333333333332</v>
      </c>
      <c r="H172" s="212">
        <v>6632.5666666666666</v>
      </c>
      <c r="I172" s="212">
        <v>6589.1333333333332</v>
      </c>
      <c r="J172" s="212">
        <v>6765.1333333333332</v>
      </c>
      <c r="K172" s="212">
        <v>6808.5666666666657</v>
      </c>
      <c r="L172" s="212">
        <v>6853.1333333333332</v>
      </c>
      <c r="M172" s="213">
        <v>6764</v>
      </c>
      <c r="N172" s="213">
        <v>6676</v>
      </c>
      <c r="O172" s="213">
        <v>2729850</v>
      </c>
      <c r="P172" s="214">
        <v>-2.8246475865014952E-2</v>
      </c>
    </row>
    <row r="173" spans="1:16" ht="12.75" customHeight="1">
      <c r="A173" s="206">
        <v>163</v>
      </c>
      <c r="B173" s="218" t="s">
        <v>66</v>
      </c>
      <c r="C173" s="210" t="s">
        <v>212</v>
      </c>
      <c r="D173" s="211">
        <v>45561</v>
      </c>
      <c r="E173" s="210">
        <v>2472.6999999999998</v>
      </c>
      <c r="F173" s="210">
        <v>2485.75</v>
      </c>
      <c r="G173" s="212">
        <v>2455</v>
      </c>
      <c r="H173" s="212">
        <v>2437.3000000000002</v>
      </c>
      <c r="I173" s="212">
        <v>2406.5500000000002</v>
      </c>
      <c r="J173" s="212">
        <v>2503.4499999999998</v>
      </c>
      <c r="K173" s="212">
        <v>2534.1999999999998</v>
      </c>
      <c r="L173" s="212">
        <v>2551.8999999999996</v>
      </c>
      <c r="M173" s="213">
        <v>2516.5</v>
      </c>
      <c r="N173" s="213">
        <v>2468.0500000000002</v>
      </c>
      <c r="O173" s="213">
        <v>6014250</v>
      </c>
      <c r="P173" s="214">
        <v>1.4806378132118452E-2</v>
      </c>
    </row>
    <row r="174" spans="1:16" ht="12.75" customHeight="1">
      <c r="A174" s="206">
        <v>164</v>
      </c>
      <c r="B174" s="218" t="s">
        <v>42</v>
      </c>
      <c r="C174" s="210" t="s">
        <v>213</v>
      </c>
      <c r="D174" s="211">
        <v>45561</v>
      </c>
      <c r="E174" s="210">
        <v>3378.2</v>
      </c>
      <c r="F174" s="210">
        <v>3393.6999999999994</v>
      </c>
      <c r="G174" s="212">
        <v>3359.4499999999989</v>
      </c>
      <c r="H174" s="212">
        <v>3340.6999999999994</v>
      </c>
      <c r="I174" s="212">
        <v>3306.4499999999989</v>
      </c>
      <c r="J174" s="212">
        <v>3412.4499999999989</v>
      </c>
      <c r="K174" s="212">
        <v>3446.7</v>
      </c>
      <c r="L174" s="212">
        <v>3465.4499999999989</v>
      </c>
      <c r="M174" s="213">
        <v>3427.95</v>
      </c>
      <c r="N174" s="213">
        <v>3374.95</v>
      </c>
      <c r="O174" s="213">
        <v>5770500</v>
      </c>
      <c r="P174" s="214">
        <v>-3.8730634682658673E-2</v>
      </c>
    </row>
    <row r="175" spans="1:16" ht="12.75" customHeight="1">
      <c r="A175" s="206">
        <v>165</v>
      </c>
      <c r="B175" s="218" t="s">
        <v>200</v>
      </c>
      <c r="C175" s="210" t="s">
        <v>214</v>
      </c>
      <c r="D175" s="211">
        <v>45561</v>
      </c>
      <c r="E175" s="210">
        <v>1858.5</v>
      </c>
      <c r="F175" s="210">
        <v>1860.1333333333332</v>
      </c>
      <c r="G175" s="212">
        <v>1854.0166666666664</v>
      </c>
      <c r="H175" s="212">
        <v>1849.5333333333333</v>
      </c>
      <c r="I175" s="212">
        <v>1843.4166666666665</v>
      </c>
      <c r="J175" s="212">
        <v>1864.6166666666663</v>
      </c>
      <c r="K175" s="212">
        <v>1870.7333333333331</v>
      </c>
      <c r="L175" s="212">
        <v>1875.2166666666662</v>
      </c>
      <c r="M175" s="213">
        <v>1866.25</v>
      </c>
      <c r="N175" s="213">
        <v>1855.65</v>
      </c>
      <c r="O175" s="213">
        <v>15771700</v>
      </c>
      <c r="P175" s="214">
        <v>-1.3636861114151253E-2</v>
      </c>
    </row>
    <row r="176" spans="1:16" ht="12.75" customHeight="1">
      <c r="A176" s="206">
        <v>166</v>
      </c>
      <c r="B176" s="218" t="s">
        <v>42</v>
      </c>
      <c r="C176" s="210" t="s">
        <v>215</v>
      </c>
      <c r="D176" s="211">
        <v>45561</v>
      </c>
      <c r="E176" s="210">
        <v>821</v>
      </c>
      <c r="F176" s="210">
        <v>817.69999999999993</v>
      </c>
      <c r="G176" s="212">
        <v>810.89999999999986</v>
      </c>
      <c r="H176" s="212">
        <v>800.8</v>
      </c>
      <c r="I176" s="212">
        <v>793.99999999999989</v>
      </c>
      <c r="J176" s="212">
        <v>827.79999999999984</v>
      </c>
      <c r="K176" s="212">
        <v>834.5999999999998</v>
      </c>
      <c r="L176" s="212">
        <v>844.69999999999982</v>
      </c>
      <c r="M176" s="213">
        <v>824.5</v>
      </c>
      <c r="N176" s="213">
        <v>807.6</v>
      </c>
      <c r="O176" s="213">
        <v>5827500</v>
      </c>
      <c r="P176" s="214">
        <v>0</v>
      </c>
    </row>
    <row r="177" spans="1:16" ht="12.75" customHeight="1">
      <c r="A177" s="206">
        <v>167</v>
      </c>
      <c r="B177" s="218" t="s">
        <v>831</v>
      </c>
      <c r="C177" s="217" t="s">
        <v>216</v>
      </c>
      <c r="D177" s="211">
        <v>45561</v>
      </c>
      <c r="E177" s="210">
        <v>925.8</v>
      </c>
      <c r="F177" s="210">
        <v>923.06666666666661</v>
      </c>
      <c r="G177" s="212">
        <v>916.68333333333317</v>
      </c>
      <c r="H177" s="212">
        <v>907.56666666666661</v>
      </c>
      <c r="I177" s="212">
        <v>901.18333333333317</v>
      </c>
      <c r="J177" s="212">
        <v>932.18333333333317</v>
      </c>
      <c r="K177" s="212">
        <v>938.56666666666661</v>
      </c>
      <c r="L177" s="212">
        <v>947.68333333333317</v>
      </c>
      <c r="M177" s="213">
        <v>929.45</v>
      </c>
      <c r="N177" s="213">
        <v>913.95</v>
      </c>
      <c r="O177" s="213">
        <v>6884000</v>
      </c>
      <c r="P177" s="214">
        <v>3.487672880336741E-2</v>
      </c>
    </row>
    <row r="178" spans="1:16" ht="12.75" customHeight="1">
      <c r="A178" s="206">
        <v>168</v>
      </c>
      <c r="B178" s="218" t="s">
        <v>77</v>
      </c>
      <c r="C178" s="210" t="s">
        <v>217</v>
      </c>
      <c r="D178" s="211">
        <v>45561</v>
      </c>
      <c r="E178" s="210">
        <v>1056.8</v>
      </c>
      <c r="F178" s="210">
        <v>1056.7666666666667</v>
      </c>
      <c r="G178" s="212">
        <v>1044.0833333333333</v>
      </c>
      <c r="H178" s="212">
        <v>1031.3666666666666</v>
      </c>
      <c r="I178" s="212">
        <v>1018.6833333333332</v>
      </c>
      <c r="J178" s="212">
        <v>1069.4833333333333</v>
      </c>
      <c r="K178" s="212">
        <v>1082.1666666666667</v>
      </c>
      <c r="L178" s="212">
        <v>1094.8833333333334</v>
      </c>
      <c r="M178" s="213">
        <v>1069.45</v>
      </c>
      <c r="N178" s="213">
        <v>1044.05</v>
      </c>
      <c r="O178" s="213">
        <v>11254100</v>
      </c>
      <c r="P178" s="214">
        <v>-5.861092116831103E-4</v>
      </c>
    </row>
    <row r="179" spans="1:16" ht="12.75" customHeight="1">
      <c r="A179" s="206">
        <v>169</v>
      </c>
      <c r="B179" s="218" t="s">
        <v>57</v>
      </c>
      <c r="C179" s="216" t="s">
        <v>218</v>
      </c>
      <c r="D179" s="211">
        <v>45561</v>
      </c>
      <c r="E179" s="210">
        <v>2060.6</v>
      </c>
      <c r="F179" s="210">
        <v>2052.8666666666663</v>
      </c>
      <c r="G179" s="212">
        <v>2034.6833333333325</v>
      </c>
      <c r="H179" s="212">
        <v>2008.7666666666662</v>
      </c>
      <c r="I179" s="212">
        <v>1990.5833333333323</v>
      </c>
      <c r="J179" s="212">
        <v>2078.7833333333328</v>
      </c>
      <c r="K179" s="212">
        <v>2096.9666666666662</v>
      </c>
      <c r="L179" s="212">
        <v>2122.8833333333328</v>
      </c>
      <c r="M179" s="213">
        <v>2071.0500000000002</v>
      </c>
      <c r="N179" s="213">
        <v>2026.95</v>
      </c>
      <c r="O179" s="213">
        <v>7045500</v>
      </c>
      <c r="P179" s="214">
        <v>-1.5579153276512506E-2</v>
      </c>
    </row>
    <row r="180" spans="1:16" ht="12.75" customHeight="1">
      <c r="A180" s="206">
        <v>170</v>
      </c>
      <c r="B180" s="218" t="s">
        <v>54</v>
      </c>
      <c r="C180" s="210" t="s">
        <v>219</v>
      </c>
      <c r="D180" s="211">
        <v>45561</v>
      </c>
      <c r="E180" s="210">
        <v>1213.25</v>
      </c>
      <c r="F180" s="210">
        <v>1217.9333333333332</v>
      </c>
      <c r="G180" s="212">
        <v>1206.4166666666663</v>
      </c>
      <c r="H180" s="212">
        <v>1199.583333333333</v>
      </c>
      <c r="I180" s="212">
        <v>1188.0666666666662</v>
      </c>
      <c r="J180" s="212">
        <v>1224.7666666666664</v>
      </c>
      <c r="K180" s="212">
        <v>1236.2833333333333</v>
      </c>
      <c r="L180" s="212">
        <v>1243.1166666666666</v>
      </c>
      <c r="M180" s="213">
        <v>1229.45</v>
      </c>
      <c r="N180" s="213">
        <v>1211.0999999999999</v>
      </c>
      <c r="O180" s="213">
        <v>12869232</v>
      </c>
      <c r="P180" s="214">
        <v>3.2298182084202057E-2</v>
      </c>
    </row>
    <row r="181" spans="1:16" ht="12.75" customHeight="1">
      <c r="A181" s="206">
        <v>171</v>
      </c>
      <c r="B181" s="218" t="s">
        <v>185</v>
      </c>
      <c r="C181" s="210" t="s">
        <v>220</v>
      </c>
      <c r="D181" s="211">
        <v>45561</v>
      </c>
      <c r="E181" s="210">
        <v>989.35</v>
      </c>
      <c r="F181" s="210">
        <v>991.41666666666663</v>
      </c>
      <c r="G181" s="212">
        <v>982.93333333333328</v>
      </c>
      <c r="H181" s="212">
        <v>976.51666666666665</v>
      </c>
      <c r="I181" s="212">
        <v>968.0333333333333</v>
      </c>
      <c r="J181" s="212">
        <v>997.83333333333326</v>
      </c>
      <c r="K181" s="212">
        <v>1006.3166666666666</v>
      </c>
      <c r="L181" s="212">
        <v>1012.7333333333332</v>
      </c>
      <c r="M181" s="213">
        <v>999.9</v>
      </c>
      <c r="N181" s="213">
        <v>985</v>
      </c>
      <c r="O181" s="213">
        <v>107770850</v>
      </c>
      <c r="P181" s="214">
        <v>7.6519986218174527E-3</v>
      </c>
    </row>
    <row r="182" spans="1:16" ht="12.75" customHeight="1">
      <c r="A182" s="206">
        <v>172</v>
      </c>
      <c r="B182" s="218" t="s">
        <v>129</v>
      </c>
      <c r="C182" s="210" t="s">
        <v>221</v>
      </c>
      <c r="D182" s="211">
        <v>45561</v>
      </c>
      <c r="E182" s="210">
        <v>443.05</v>
      </c>
      <c r="F182" s="210">
        <v>445.45</v>
      </c>
      <c r="G182" s="212">
        <v>439.9</v>
      </c>
      <c r="H182" s="212">
        <v>436.75</v>
      </c>
      <c r="I182" s="212">
        <v>431.2</v>
      </c>
      <c r="J182" s="212">
        <v>448.59999999999997</v>
      </c>
      <c r="K182" s="212">
        <v>454.15000000000003</v>
      </c>
      <c r="L182" s="212">
        <v>457.29999999999995</v>
      </c>
      <c r="M182" s="213">
        <v>451</v>
      </c>
      <c r="N182" s="213">
        <v>442.3</v>
      </c>
      <c r="O182" s="213">
        <v>80042850</v>
      </c>
      <c r="P182" s="214">
        <v>2.5653888735123167E-2</v>
      </c>
    </row>
    <row r="183" spans="1:16" ht="12.75" customHeight="1">
      <c r="A183" s="206">
        <v>173</v>
      </c>
      <c r="B183" s="218" t="s">
        <v>85</v>
      </c>
      <c r="C183" s="210" t="s">
        <v>222</v>
      </c>
      <c r="D183" s="211">
        <v>45561</v>
      </c>
      <c r="E183" s="210">
        <v>153.91</v>
      </c>
      <c r="F183" s="210">
        <v>154.22333333333336</v>
      </c>
      <c r="G183" s="212">
        <v>152.6466666666667</v>
      </c>
      <c r="H183" s="212">
        <v>151.38333333333335</v>
      </c>
      <c r="I183" s="212">
        <v>149.8066666666667</v>
      </c>
      <c r="J183" s="212">
        <v>155.48666666666671</v>
      </c>
      <c r="K183" s="212">
        <v>157.06333333333336</v>
      </c>
      <c r="L183" s="212">
        <v>158.32666666666671</v>
      </c>
      <c r="M183" s="213">
        <v>155.80000000000001</v>
      </c>
      <c r="N183" s="213">
        <v>152.96</v>
      </c>
      <c r="O183" s="213">
        <v>282298500</v>
      </c>
      <c r="P183" s="214">
        <v>-1.3871544121885147E-2</v>
      </c>
    </row>
    <row r="184" spans="1:16" ht="12.75" customHeight="1">
      <c r="A184" s="206">
        <v>174</v>
      </c>
      <c r="B184" s="218" t="s">
        <v>85</v>
      </c>
      <c r="C184" s="210" t="s">
        <v>223</v>
      </c>
      <c r="D184" s="211">
        <v>45561</v>
      </c>
      <c r="E184" s="210">
        <v>4533.25</v>
      </c>
      <c r="F184" s="210">
        <v>4536.416666666667</v>
      </c>
      <c r="G184" s="212">
        <v>4514.8333333333339</v>
      </c>
      <c r="H184" s="212">
        <v>4496.416666666667</v>
      </c>
      <c r="I184" s="212">
        <v>4474.8333333333339</v>
      </c>
      <c r="J184" s="212">
        <v>4554.8333333333339</v>
      </c>
      <c r="K184" s="212">
        <v>4576.4166666666679</v>
      </c>
      <c r="L184" s="212">
        <v>4594.8333333333339</v>
      </c>
      <c r="M184" s="213">
        <v>4558</v>
      </c>
      <c r="N184" s="213">
        <v>4518</v>
      </c>
      <c r="O184" s="213">
        <v>14215075</v>
      </c>
      <c r="P184" s="214">
        <v>-1.6223989380661497E-3</v>
      </c>
    </row>
    <row r="185" spans="1:16" ht="12.75" customHeight="1">
      <c r="A185" s="206">
        <v>175</v>
      </c>
      <c r="B185" s="218" t="s">
        <v>57</v>
      </c>
      <c r="C185" s="210" t="s">
        <v>224</v>
      </c>
      <c r="D185" s="211">
        <v>45561</v>
      </c>
      <c r="E185" s="210">
        <v>1654.4</v>
      </c>
      <c r="F185" s="210">
        <v>1650.2666666666667</v>
      </c>
      <c r="G185" s="212">
        <v>1641.5333333333333</v>
      </c>
      <c r="H185" s="212">
        <v>1628.6666666666667</v>
      </c>
      <c r="I185" s="212">
        <v>1619.9333333333334</v>
      </c>
      <c r="J185" s="212">
        <v>1663.1333333333332</v>
      </c>
      <c r="K185" s="212">
        <v>1671.8666666666663</v>
      </c>
      <c r="L185" s="212">
        <v>1684.7333333333331</v>
      </c>
      <c r="M185" s="213">
        <v>1659</v>
      </c>
      <c r="N185" s="213">
        <v>1637.4</v>
      </c>
      <c r="O185" s="213">
        <v>14221800</v>
      </c>
      <c r="P185" s="214">
        <v>-6.3301752326653813E-3</v>
      </c>
    </row>
    <row r="186" spans="1:16" ht="12.75" customHeight="1">
      <c r="A186" s="206">
        <v>176</v>
      </c>
      <c r="B186" s="218" t="s">
        <v>42</v>
      </c>
      <c r="C186" s="210" t="s">
        <v>225</v>
      </c>
      <c r="D186" s="211">
        <v>45561</v>
      </c>
      <c r="E186" s="210">
        <v>3771.95</v>
      </c>
      <c r="F186" s="210">
        <v>3776.2999999999997</v>
      </c>
      <c r="G186" s="212">
        <v>3746.1499999999996</v>
      </c>
      <c r="H186" s="212">
        <v>3720.35</v>
      </c>
      <c r="I186" s="212">
        <v>3690.2</v>
      </c>
      <c r="J186" s="212">
        <v>3802.0999999999995</v>
      </c>
      <c r="K186" s="212">
        <v>3832.25</v>
      </c>
      <c r="L186" s="212">
        <v>3858.0499999999993</v>
      </c>
      <c r="M186" s="213">
        <v>3806.45</v>
      </c>
      <c r="N186" s="213">
        <v>3750.5</v>
      </c>
      <c r="O186" s="213">
        <v>8066625</v>
      </c>
      <c r="P186" s="214">
        <v>-1.0072158749248347E-2</v>
      </c>
    </row>
    <row r="187" spans="1:16" ht="12.75" customHeight="1">
      <c r="A187" s="206">
        <v>177</v>
      </c>
      <c r="B187" s="218" t="s">
        <v>45</v>
      </c>
      <c r="C187" s="210" t="s">
        <v>226</v>
      </c>
      <c r="D187" s="211">
        <v>45561</v>
      </c>
      <c r="E187" s="210">
        <v>3456.4</v>
      </c>
      <c r="F187" s="210">
        <v>3459.9166666666665</v>
      </c>
      <c r="G187" s="212">
        <v>3421.8833333333332</v>
      </c>
      <c r="H187" s="212">
        <v>3387.3666666666668</v>
      </c>
      <c r="I187" s="212">
        <v>3349.3333333333335</v>
      </c>
      <c r="J187" s="212">
        <v>3494.4333333333329</v>
      </c>
      <c r="K187" s="212">
        <v>3532.4666666666667</v>
      </c>
      <c r="L187" s="212">
        <v>3566.9833333333327</v>
      </c>
      <c r="M187" s="213">
        <v>3497.95</v>
      </c>
      <c r="N187" s="213">
        <v>3425.4</v>
      </c>
      <c r="O187" s="213">
        <v>1721250</v>
      </c>
      <c r="P187" s="214">
        <v>1.8943318040550539E-2</v>
      </c>
    </row>
    <row r="188" spans="1:16" ht="12.75" customHeight="1">
      <c r="A188" s="206">
        <v>178</v>
      </c>
      <c r="B188" s="218" t="s">
        <v>54</v>
      </c>
      <c r="C188" s="210" t="s">
        <v>227</v>
      </c>
      <c r="D188" s="211">
        <v>45561</v>
      </c>
      <c r="E188" s="210">
        <v>7245.55</v>
      </c>
      <c r="F188" s="210">
        <v>7250.1333333333341</v>
      </c>
      <c r="G188" s="212">
        <v>7205.8166666666684</v>
      </c>
      <c r="H188" s="212">
        <v>7166.0833333333339</v>
      </c>
      <c r="I188" s="212">
        <v>7121.7666666666682</v>
      </c>
      <c r="J188" s="212">
        <v>7289.8666666666686</v>
      </c>
      <c r="K188" s="212">
        <v>7334.1833333333343</v>
      </c>
      <c r="L188" s="212">
        <v>7373.9166666666688</v>
      </c>
      <c r="M188" s="213">
        <v>7294.45</v>
      </c>
      <c r="N188" s="213">
        <v>7210.4</v>
      </c>
      <c r="O188" s="213">
        <v>3335600</v>
      </c>
      <c r="P188" s="214">
        <v>-8.2654456799667007E-3</v>
      </c>
    </row>
    <row r="189" spans="1:16" ht="12.75" customHeight="1">
      <c r="A189" s="206">
        <v>179</v>
      </c>
      <c r="B189" s="218" t="s">
        <v>57</v>
      </c>
      <c r="C189" s="210" t="s">
        <v>228</v>
      </c>
      <c r="D189" s="211">
        <v>45561</v>
      </c>
      <c r="E189" s="210">
        <v>2832.8</v>
      </c>
      <c r="F189" s="210">
        <v>2835.2000000000003</v>
      </c>
      <c r="G189" s="212">
        <v>2821.4000000000005</v>
      </c>
      <c r="H189" s="212">
        <v>2810.0000000000005</v>
      </c>
      <c r="I189" s="212">
        <v>2796.2000000000007</v>
      </c>
      <c r="J189" s="212">
        <v>2846.6000000000004</v>
      </c>
      <c r="K189" s="212">
        <v>2860.4000000000005</v>
      </c>
      <c r="L189" s="212">
        <v>2871.8</v>
      </c>
      <c r="M189" s="213">
        <v>2849</v>
      </c>
      <c r="N189" s="213">
        <v>2823.8</v>
      </c>
      <c r="O189" s="213">
        <v>7579250</v>
      </c>
      <c r="P189" s="214">
        <v>1.6046544362595599E-2</v>
      </c>
    </row>
    <row r="190" spans="1:16" ht="12.75" customHeight="1">
      <c r="A190" s="206">
        <v>180</v>
      </c>
      <c r="B190" s="218" t="s">
        <v>47</v>
      </c>
      <c r="C190" s="210" t="s">
        <v>229</v>
      </c>
      <c r="D190" s="211">
        <v>45561</v>
      </c>
      <c r="E190" s="210">
        <v>2083.5</v>
      </c>
      <c r="F190" s="210">
        <v>2080.4833333333336</v>
      </c>
      <c r="G190" s="212">
        <v>2069.1166666666672</v>
      </c>
      <c r="H190" s="212">
        <v>2054.7333333333336</v>
      </c>
      <c r="I190" s="212">
        <v>2043.3666666666672</v>
      </c>
      <c r="J190" s="212">
        <v>2094.8666666666672</v>
      </c>
      <c r="K190" s="212">
        <v>2106.233333333334</v>
      </c>
      <c r="L190" s="212">
        <v>2120.6166666666672</v>
      </c>
      <c r="M190" s="213">
        <v>2091.85</v>
      </c>
      <c r="N190" s="213">
        <v>2066.1</v>
      </c>
      <c r="O190" s="213">
        <v>1854000</v>
      </c>
      <c r="P190" s="214">
        <v>2.7033015732328827E-2</v>
      </c>
    </row>
    <row r="191" spans="1:16" ht="12.75" customHeight="1">
      <c r="A191" s="206">
        <v>181</v>
      </c>
      <c r="B191" s="218" t="s">
        <v>831</v>
      </c>
      <c r="C191" s="210" t="s">
        <v>230</v>
      </c>
      <c r="D191" s="211">
        <v>45561</v>
      </c>
      <c r="E191" s="210">
        <v>11732.95</v>
      </c>
      <c r="F191" s="210">
        <v>11725.516666666668</v>
      </c>
      <c r="G191" s="212">
        <v>11667.433333333336</v>
      </c>
      <c r="H191" s="212">
        <v>11601.916666666668</v>
      </c>
      <c r="I191" s="212">
        <v>11543.833333333336</v>
      </c>
      <c r="J191" s="212">
        <v>11791.033333333336</v>
      </c>
      <c r="K191" s="212">
        <v>11849.116666666669</v>
      </c>
      <c r="L191" s="212">
        <v>11914.633333333337</v>
      </c>
      <c r="M191" s="213">
        <v>11783.6</v>
      </c>
      <c r="N191" s="213">
        <v>11660</v>
      </c>
      <c r="O191" s="213">
        <v>2024700</v>
      </c>
      <c r="P191" s="214">
        <v>-1.5558905042057666E-2</v>
      </c>
    </row>
    <row r="192" spans="1:16" ht="12.75" customHeight="1">
      <c r="A192" s="206">
        <v>182</v>
      </c>
      <c r="B192" s="218" t="s">
        <v>129</v>
      </c>
      <c r="C192" s="210" t="s">
        <v>231</v>
      </c>
      <c r="D192" s="211">
        <v>45561</v>
      </c>
      <c r="E192" s="210">
        <v>613.35</v>
      </c>
      <c r="F192" s="210">
        <v>614.98333333333323</v>
      </c>
      <c r="G192" s="212">
        <v>610.96666666666647</v>
      </c>
      <c r="H192" s="212">
        <v>608.58333333333326</v>
      </c>
      <c r="I192" s="212">
        <v>604.56666666666649</v>
      </c>
      <c r="J192" s="212">
        <v>617.36666666666645</v>
      </c>
      <c r="K192" s="212">
        <v>621.3833333333331</v>
      </c>
      <c r="L192" s="212">
        <v>623.76666666666642</v>
      </c>
      <c r="M192" s="213">
        <v>619</v>
      </c>
      <c r="N192" s="213">
        <v>612.6</v>
      </c>
      <c r="O192" s="213">
        <v>36303800</v>
      </c>
      <c r="P192" s="214">
        <v>1.159168296747084E-2</v>
      </c>
    </row>
    <row r="193" spans="1:16" ht="12.75" customHeight="1">
      <c r="A193" s="206">
        <v>183</v>
      </c>
      <c r="B193" s="218" t="s">
        <v>40</v>
      </c>
      <c r="C193" s="210" t="s">
        <v>232</v>
      </c>
      <c r="D193" s="211">
        <v>45561</v>
      </c>
      <c r="E193" s="210">
        <v>455</v>
      </c>
      <c r="F193" s="210">
        <v>452</v>
      </c>
      <c r="G193" s="212">
        <v>446.25</v>
      </c>
      <c r="H193" s="212">
        <v>437.5</v>
      </c>
      <c r="I193" s="212">
        <v>431.75</v>
      </c>
      <c r="J193" s="212">
        <v>460.75</v>
      </c>
      <c r="K193" s="212">
        <v>466.5</v>
      </c>
      <c r="L193" s="212">
        <v>475.25</v>
      </c>
      <c r="M193" s="213">
        <v>457.75</v>
      </c>
      <c r="N193" s="213">
        <v>443.25</v>
      </c>
      <c r="O193" s="213">
        <v>128156000</v>
      </c>
      <c r="P193" s="214">
        <v>-2.9471190691841426E-2</v>
      </c>
    </row>
    <row r="194" spans="1:16" ht="12.75" customHeight="1">
      <c r="A194" s="206">
        <v>184</v>
      </c>
      <c r="B194" s="218" t="s">
        <v>85</v>
      </c>
      <c r="C194" s="210" t="s">
        <v>233</v>
      </c>
      <c r="D194" s="211">
        <v>45561</v>
      </c>
      <c r="E194" s="210">
        <v>1906.8</v>
      </c>
      <c r="F194" s="210">
        <v>1892.4166666666667</v>
      </c>
      <c r="G194" s="212">
        <v>1872.3333333333335</v>
      </c>
      <c r="H194" s="212">
        <v>1837.8666666666668</v>
      </c>
      <c r="I194" s="212">
        <v>1817.7833333333335</v>
      </c>
      <c r="J194" s="212">
        <v>1926.8833333333334</v>
      </c>
      <c r="K194" s="212">
        <v>1946.9666666666669</v>
      </c>
      <c r="L194" s="212">
        <v>1981.4333333333334</v>
      </c>
      <c r="M194" s="213">
        <v>1912.5</v>
      </c>
      <c r="N194" s="213">
        <v>1857.95</v>
      </c>
      <c r="O194" s="213">
        <v>8488200</v>
      </c>
      <c r="P194" s="214">
        <v>1.4267278462862059E-2</v>
      </c>
    </row>
    <row r="195" spans="1:16" ht="12.75" customHeight="1">
      <c r="A195" s="206">
        <v>185</v>
      </c>
      <c r="B195" s="218" t="s">
        <v>42</v>
      </c>
      <c r="C195" s="210" t="s">
        <v>234</v>
      </c>
      <c r="D195" s="211">
        <v>45561</v>
      </c>
      <c r="E195" s="210">
        <v>550.9</v>
      </c>
      <c r="F195" s="210">
        <v>545.06666666666661</v>
      </c>
      <c r="G195" s="212">
        <v>537.33333333333326</v>
      </c>
      <c r="H195" s="212">
        <v>523.76666666666665</v>
      </c>
      <c r="I195" s="212">
        <v>516.0333333333333</v>
      </c>
      <c r="J195" s="212">
        <v>558.63333333333321</v>
      </c>
      <c r="K195" s="212">
        <v>566.36666666666656</v>
      </c>
      <c r="L195" s="212">
        <v>579.93333333333317</v>
      </c>
      <c r="M195" s="213">
        <v>552.79999999999995</v>
      </c>
      <c r="N195" s="213">
        <v>531.5</v>
      </c>
      <c r="O195" s="213">
        <v>59080500</v>
      </c>
      <c r="P195" s="214">
        <v>-1.3993891753867721E-2</v>
      </c>
    </row>
    <row r="196" spans="1:16" ht="12.75" customHeight="1">
      <c r="A196" s="206"/>
      <c r="B196" s="218"/>
      <c r="C196" s="210" t="s">
        <v>236</v>
      </c>
      <c r="D196" s="211">
        <v>45561</v>
      </c>
      <c r="E196" s="210">
        <v>1120.8499999999999</v>
      </c>
      <c r="F196" s="210">
        <v>1119.7666666666667</v>
      </c>
      <c r="G196" s="212">
        <v>1114.5333333333333</v>
      </c>
      <c r="H196" s="212">
        <v>1108.2166666666667</v>
      </c>
      <c r="I196" s="212">
        <v>1102.9833333333333</v>
      </c>
      <c r="J196" s="212">
        <v>1126.0833333333333</v>
      </c>
      <c r="K196" s="212">
        <v>1131.3166666666664</v>
      </c>
      <c r="L196" s="212">
        <v>1137.6333333333332</v>
      </c>
      <c r="M196" s="213">
        <v>1125</v>
      </c>
      <c r="N196" s="213">
        <v>1113.45</v>
      </c>
      <c r="O196" s="213">
        <v>17434800</v>
      </c>
      <c r="P196" s="214">
        <v>3.5105530323270101E-2</v>
      </c>
    </row>
    <row r="197" spans="1:16" ht="12.75" customHeight="1">
      <c r="A197" s="206"/>
      <c r="B197" s="43"/>
      <c r="C197" s="200"/>
      <c r="D197" s="201"/>
      <c r="E197" s="202"/>
      <c r="F197" s="202"/>
      <c r="G197" s="203"/>
      <c r="H197" s="203"/>
      <c r="I197" s="203"/>
      <c r="J197" s="203"/>
      <c r="K197" s="203"/>
      <c r="L197" s="203"/>
      <c r="M197" s="200"/>
      <c r="N197" s="200"/>
      <c r="O197" s="204"/>
      <c r="P197" s="205"/>
    </row>
    <row r="198" spans="1:16" ht="12.75" customHeight="1">
      <c r="A198" s="200"/>
      <c r="B198" s="43"/>
      <c r="C198" s="37"/>
      <c r="D198" s="38"/>
      <c r="E198" s="39"/>
      <c r="F198" s="39"/>
      <c r="G198" s="40"/>
      <c r="H198" s="40"/>
      <c r="I198" s="40"/>
      <c r="J198" s="40"/>
      <c r="K198" s="40"/>
      <c r="L198" s="40"/>
      <c r="M198" s="37"/>
      <c r="N198" s="37"/>
      <c r="O198" s="41"/>
      <c r="P198" s="42"/>
    </row>
    <row r="199" spans="1:16" ht="12.75" customHeight="1">
      <c r="A199" s="200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1"/>
      <c r="M199" s="1"/>
      <c r="N199" s="1"/>
      <c r="O199" s="1"/>
      <c r="P199" s="1"/>
    </row>
    <row r="200" spans="1:16" ht="12.75" customHeight="1">
      <c r="A200" s="200"/>
      <c r="B200" s="4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200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0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0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44" t="s">
        <v>237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24" t="s">
        <v>242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5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2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45551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75" t="s">
        <v>16</v>
      </c>
      <c r="B8" s="377"/>
      <c r="C8" s="380" t="s">
        <v>20</v>
      </c>
      <c r="D8" s="380" t="s">
        <v>21</v>
      </c>
      <c r="E8" s="372" t="s">
        <v>22</v>
      </c>
      <c r="F8" s="373"/>
      <c r="G8" s="374"/>
      <c r="H8" s="372" t="s">
        <v>23</v>
      </c>
      <c r="I8" s="373"/>
      <c r="J8" s="374"/>
      <c r="K8" s="26"/>
      <c r="L8" s="48"/>
      <c r="M8" s="48"/>
      <c r="N8" s="1"/>
      <c r="O8" s="1"/>
    </row>
    <row r="9" spans="1:15" ht="36" customHeight="1">
      <c r="A9" s="376"/>
      <c r="B9" s="379"/>
      <c r="C9" s="379"/>
      <c r="D9" s="37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252</v>
      </c>
      <c r="N9" s="1"/>
      <c r="O9" s="1"/>
    </row>
    <row r="10" spans="1:15" ht="12.75" customHeight="1">
      <c r="A10" s="51">
        <v>1</v>
      </c>
      <c r="B10" s="34" t="s">
        <v>253</v>
      </c>
      <c r="C10" s="34">
        <v>25356.5</v>
      </c>
      <c r="D10" s="34">
        <v>25359.816666666666</v>
      </c>
      <c r="E10" s="34">
        <v>25289.133333333331</v>
      </c>
      <c r="F10" s="34">
        <v>25221.766666666666</v>
      </c>
      <c r="G10" s="34">
        <v>25151.083333333332</v>
      </c>
      <c r="H10" s="34">
        <v>25427.183333333331</v>
      </c>
      <c r="I10" s="34">
        <v>25497.866666666665</v>
      </c>
      <c r="J10" s="34">
        <v>25565.23333333333</v>
      </c>
      <c r="K10" s="34">
        <v>25430.5</v>
      </c>
      <c r="L10" s="34">
        <v>25292.45</v>
      </c>
      <c r="M10" s="52"/>
      <c r="N10" s="1"/>
      <c r="O10" s="1"/>
    </row>
    <row r="11" spans="1:15" ht="12.75" customHeight="1">
      <c r="A11" s="51">
        <v>2</v>
      </c>
      <c r="B11" s="35" t="s">
        <v>254</v>
      </c>
      <c r="C11" s="34">
        <v>51938.05</v>
      </c>
      <c r="D11" s="34">
        <v>51858.69999999999</v>
      </c>
      <c r="E11" s="34">
        <v>51723.299999999981</v>
      </c>
      <c r="F11" s="34">
        <v>51508.549999999988</v>
      </c>
      <c r="G11" s="34">
        <v>51373.14999999998</v>
      </c>
      <c r="H11" s="34">
        <v>52073.449999999983</v>
      </c>
      <c r="I11" s="34">
        <v>52208.849999999991</v>
      </c>
      <c r="J11" s="34">
        <v>52423.599999999984</v>
      </c>
      <c r="K11" s="34">
        <v>51994.1</v>
      </c>
      <c r="L11" s="34">
        <v>51643.95</v>
      </c>
      <c r="M11" s="52"/>
      <c r="N11" s="1"/>
      <c r="O11" s="1"/>
    </row>
    <row r="12" spans="1:15" ht="12.75" customHeight="1">
      <c r="A12" s="51">
        <v>3</v>
      </c>
      <c r="B12" s="31" t="s">
        <v>255</v>
      </c>
      <c r="C12" s="36">
        <v>6994.6</v>
      </c>
      <c r="D12" s="36">
        <v>7021.4000000000005</v>
      </c>
      <c r="E12" s="36">
        <v>6958.1500000000015</v>
      </c>
      <c r="F12" s="36">
        <v>6921.7000000000007</v>
      </c>
      <c r="G12" s="36">
        <v>6858.4500000000016</v>
      </c>
      <c r="H12" s="36">
        <v>7057.8500000000013</v>
      </c>
      <c r="I12" s="36">
        <v>7121.0999999999995</v>
      </c>
      <c r="J12" s="36">
        <v>7157.5500000000011</v>
      </c>
      <c r="K12" s="36">
        <v>7084.65</v>
      </c>
      <c r="L12" s="36">
        <v>6984.95</v>
      </c>
      <c r="M12" s="52"/>
      <c r="N12" s="1"/>
      <c r="O12" s="1"/>
    </row>
    <row r="13" spans="1:15" ht="12.75" customHeight="1">
      <c r="A13" s="51">
        <v>4</v>
      </c>
      <c r="B13" s="31" t="s">
        <v>256</v>
      </c>
      <c r="C13" s="36">
        <v>9333.75</v>
      </c>
      <c r="D13" s="36">
        <v>9347.0833333333339</v>
      </c>
      <c r="E13" s="36">
        <v>9309.6166666666686</v>
      </c>
      <c r="F13" s="36">
        <v>9285.4833333333354</v>
      </c>
      <c r="G13" s="36">
        <v>9248.0166666666701</v>
      </c>
      <c r="H13" s="36">
        <v>9371.2166666666672</v>
      </c>
      <c r="I13" s="36">
        <v>9408.6833333333307</v>
      </c>
      <c r="J13" s="36">
        <v>9432.8166666666657</v>
      </c>
      <c r="K13" s="36">
        <v>9384.5499999999993</v>
      </c>
      <c r="L13" s="36">
        <v>9322.9500000000007</v>
      </c>
      <c r="M13" s="52"/>
      <c r="N13" s="1"/>
      <c r="O13" s="1"/>
    </row>
    <row r="14" spans="1:15" ht="12.75" customHeight="1">
      <c r="A14" s="51">
        <v>5</v>
      </c>
      <c r="B14" s="31" t="s">
        <v>257</v>
      </c>
      <c r="C14" s="36">
        <v>43394.35</v>
      </c>
      <c r="D14" s="36">
        <v>43318.466666666667</v>
      </c>
      <c r="E14" s="36">
        <v>43065.283333333333</v>
      </c>
      <c r="F14" s="36">
        <v>42736.216666666667</v>
      </c>
      <c r="G14" s="36">
        <v>42483.033333333333</v>
      </c>
      <c r="H14" s="36">
        <v>43647.533333333333</v>
      </c>
      <c r="I14" s="36">
        <v>43900.716666666667</v>
      </c>
      <c r="J14" s="36">
        <v>44229.783333333333</v>
      </c>
      <c r="K14" s="36">
        <v>43571.65</v>
      </c>
      <c r="L14" s="36">
        <v>42989.4</v>
      </c>
      <c r="M14" s="52"/>
      <c r="N14" s="1"/>
      <c r="O14" s="1"/>
    </row>
    <row r="15" spans="1:15" ht="12.75" customHeight="1">
      <c r="A15" s="51">
        <v>6</v>
      </c>
      <c r="B15" s="31" t="s">
        <v>258</v>
      </c>
      <c r="C15" s="36">
        <v>10913.2</v>
      </c>
      <c r="D15" s="36">
        <v>10952.316666666666</v>
      </c>
      <c r="E15" s="36">
        <v>10858.233333333332</v>
      </c>
      <c r="F15" s="36">
        <v>10803.266666666666</v>
      </c>
      <c r="G15" s="36">
        <v>10709.183333333332</v>
      </c>
      <c r="H15" s="36">
        <v>11007.283333333331</v>
      </c>
      <c r="I15" s="36">
        <v>11101.366666666667</v>
      </c>
      <c r="J15" s="36">
        <v>11156.33333333333</v>
      </c>
      <c r="K15" s="36">
        <v>11046.4</v>
      </c>
      <c r="L15" s="36">
        <v>10897.35</v>
      </c>
      <c r="M15" s="52"/>
      <c r="N15" s="1"/>
      <c r="O15" s="1"/>
    </row>
    <row r="16" spans="1:15" ht="12.75" customHeight="1">
      <c r="A16" s="51">
        <v>7</v>
      </c>
      <c r="B16" s="31" t="s">
        <v>259</v>
      </c>
      <c r="C16" s="36">
        <v>16878</v>
      </c>
      <c r="D16" s="36">
        <v>16864.433333333334</v>
      </c>
      <c r="E16" s="36">
        <v>16802.76666666667</v>
      </c>
      <c r="F16" s="36">
        <v>16727.533333333336</v>
      </c>
      <c r="G16" s="36">
        <v>16665.866666666672</v>
      </c>
      <c r="H16" s="36">
        <v>16939.666666666668</v>
      </c>
      <c r="I16" s="36">
        <v>17001.333333333332</v>
      </c>
      <c r="J16" s="36">
        <v>17076.566666666666</v>
      </c>
      <c r="K16" s="36">
        <v>16926.099999999999</v>
      </c>
      <c r="L16" s="36">
        <v>16789.2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7684.4</v>
      </c>
      <c r="D17" s="36">
        <v>7735.5333333333328</v>
      </c>
      <c r="E17" s="36">
        <v>7601.1666666666661</v>
      </c>
      <c r="F17" s="36">
        <v>7517.9333333333334</v>
      </c>
      <c r="G17" s="36">
        <v>7383.5666666666666</v>
      </c>
      <c r="H17" s="36">
        <v>7818.7666666666655</v>
      </c>
      <c r="I17" s="36">
        <v>7953.1333333333323</v>
      </c>
      <c r="J17" s="36">
        <v>8036.366666666665</v>
      </c>
      <c r="K17" s="31">
        <v>7869.9</v>
      </c>
      <c r="L17" s="31">
        <v>7652.3</v>
      </c>
      <c r="M17" s="31">
        <v>2.8230300000000002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2517.4499999999998</v>
      </c>
      <c r="D18" s="36">
        <v>2498.5666666666666</v>
      </c>
      <c r="E18" s="36">
        <v>2472.1833333333334</v>
      </c>
      <c r="F18" s="36">
        <v>2426.916666666667</v>
      </c>
      <c r="G18" s="36">
        <v>2400.5333333333338</v>
      </c>
      <c r="H18" s="36">
        <v>2543.833333333333</v>
      </c>
      <c r="I18" s="36">
        <v>2570.2166666666662</v>
      </c>
      <c r="J18" s="36">
        <v>2615.4833333333327</v>
      </c>
      <c r="K18" s="31">
        <v>2524.9499999999998</v>
      </c>
      <c r="L18" s="31">
        <v>2453.3000000000002</v>
      </c>
      <c r="M18" s="31">
        <v>6.1130800000000001</v>
      </c>
      <c r="N18" s="1"/>
      <c r="O18" s="1"/>
    </row>
    <row r="19" spans="1:15" ht="12.75" customHeight="1">
      <c r="A19" s="51">
        <v>10</v>
      </c>
      <c r="B19" s="53" t="s">
        <v>309</v>
      </c>
      <c r="C19" s="31">
        <v>1459.05</v>
      </c>
      <c r="D19" s="36">
        <v>1456.4499999999998</v>
      </c>
      <c r="E19" s="36">
        <v>1426.5499999999997</v>
      </c>
      <c r="F19" s="36">
        <v>1394.05</v>
      </c>
      <c r="G19" s="36">
        <v>1364.1499999999999</v>
      </c>
      <c r="H19" s="36">
        <v>1488.9499999999996</v>
      </c>
      <c r="I19" s="36">
        <v>1518.8499999999997</v>
      </c>
      <c r="J19" s="36">
        <v>1551.3499999999995</v>
      </c>
      <c r="K19" s="31">
        <v>1486.35</v>
      </c>
      <c r="L19" s="31">
        <v>1423.95</v>
      </c>
      <c r="M19" s="31">
        <v>5.10419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722.9</v>
      </c>
      <c r="D20" s="36">
        <v>722.93333333333339</v>
      </c>
      <c r="E20" s="36">
        <v>717.21666666666681</v>
      </c>
      <c r="F20" s="36">
        <v>711.53333333333342</v>
      </c>
      <c r="G20" s="36">
        <v>705.81666666666683</v>
      </c>
      <c r="H20" s="36">
        <v>728.61666666666679</v>
      </c>
      <c r="I20" s="36">
        <v>734.33333333333348</v>
      </c>
      <c r="J20" s="36">
        <v>740.01666666666677</v>
      </c>
      <c r="K20" s="31">
        <v>728.65</v>
      </c>
      <c r="L20" s="31">
        <v>717.25</v>
      </c>
      <c r="M20" s="31">
        <v>12.307449999999999</v>
      </c>
      <c r="N20" s="1"/>
      <c r="O20" s="1"/>
    </row>
    <row r="21" spans="1:15" ht="12.75" customHeight="1">
      <c r="A21" s="51">
        <v>12</v>
      </c>
      <c r="B21" s="53" t="s">
        <v>816</v>
      </c>
      <c r="C21" s="31">
        <v>983.3</v>
      </c>
      <c r="D21" s="36">
        <v>990.76666666666677</v>
      </c>
      <c r="E21" s="36">
        <v>972.53333333333353</v>
      </c>
      <c r="F21" s="36">
        <v>961.76666666666677</v>
      </c>
      <c r="G21" s="36">
        <v>943.53333333333353</v>
      </c>
      <c r="H21" s="36">
        <v>1001.5333333333335</v>
      </c>
      <c r="I21" s="36">
        <v>1019.7666666666669</v>
      </c>
      <c r="J21" s="36">
        <v>1030.5333333333335</v>
      </c>
      <c r="K21" s="31">
        <v>1009</v>
      </c>
      <c r="L21" s="31">
        <v>980</v>
      </c>
      <c r="M21" s="31">
        <v>16.390989999999999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2968.35</v>
      </c>
      <c r="D22" s="36">
        <v>2975.4499999999994</v>
      </c>
      <c r="E22" s="36">
        <v>2948.9499999999989</v>
      </c>
      <c r="F22" s="36">
        <v>2929.5499999999997</v>
      </c>
      <c r="G22" s="36">
        <v>2903.0499999999993</v>
      </c>
      <c r="H22" s="36">
        <v>2994.8499999999985</v>
      </c>
      <c r="I22" s="36">
        <v>3021.3499999999995</v>
      </c>
      <c r="J22" s="36">
        <v>3040.7499999999982</v>
      </c>
      <c r="K22" s="31">
        <v>3001.95</v>
      </c>
      <c r="L22" s="31">
        <v>2956.05</v>
      </c>
      <c r="M22" s="31">
        <v>8.1594800000000003</v>
      </c>
      <c r="N22" s="1"/>
      <c r="O22" s="1"/>
    </row>
    <row r="23" spans="1:15" ht="12.75" customHeight="1">
      <c r="A23" s="51">
        <v>14</v>
      </c>
      <c r="B23" s="53" t="s">
        <v>260</v>
      </c>
      <c r="C23" s="31">
        <v>1788.2</v>
      </c>
      <c r="D23" s="36">
        <v>1796.1333333333332</v>
      </c>
      <c r="E23" s="36">
        <v>1772.4666666666665</v>
      </c>
      <c r="F23" s="36">
        <v>1756.7333333333333</v>
      </c>
      <c r="G23" s="36">
        <v>1733.0666666666666</v>
      </c>
      <c r="H23" s="36">
        <v>1811.8666666666663</v>
      </c>
      <c r="I23" s="36">
        <v>1835.5333333333333</v>
      </c>
      <c r="J23" s="36">
        <v>1851.2666666666662</v>
      </c>
      <c r="K23" s="31">
        <v>1819.8</v>
      </c>
      <c r="L23" s="31">
        <v>1780.4</v>
      </c>
      <c r="M23" s="31">
        <v>4.5236499999999999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1452.1</v>
      </c>
      <c r="D24" s="36">
        <v>1459.25</v>
      </c>
      <c r="E24" s="36">
        <v>1442.85</v>
      </c>
      <c r="F24" s="36">
        <v>1433.6</v>
      </c>
      <c r="G24" s="36">
        <v>1417.1999999999998</v>
      </c>
      <c r="H24" s="36">
        <v>1468.5</v>
      </c>
      <c r="I24" s="36">
        <v>1484.9</v>
      </c>
      <c r="J24" s="36">
        <v>1494.15</v>
      </c>
      <c r="K24" s="31">
        <v>1475.65</v>
      </c>
      <c r="L24" s="31">
        <v>1450</v>
      </c>
      <c r="M24" s="31">
        <v>16.835439999999998</v>
      </c>
      <c r="N24" s="1"/>
      <c r="O24" s="1"/>
    </row>
    <row r="25" spans="1:15" ht="12.75" customHeight="1">
      <c r="A25" s="51">
        <v>16</v>
      </c>
      <c r="B25" s="53" t="s">
        <v>784</v>
      </c>
      <c r="C25" s="31">
        <v>633.45000000000005</v>
      </c>
      <c r="D25" s="36">
        <v>637.01666666666677</v>
      </c>
      <c r="E25" s="36">
        <v>627.43333333333351</v>
      </c>
      <c r="F25" s="36">
        <v>621.41666666666674</v>
      </c>
      <c r="G25" s="36">
        <v>611.83333333333348</v>
      </c>
      <c r="H25" s="36">
        <v>643.03333333333353</v>
      </c>
      <c r="I25" s="36">
        <v>652.61666666666679</v>
      </c>
      <c r="J25" s="36">
        <v>658.63333333333355</v>
      </c>
      <c r="K25" s="31">
        <v>646.6</v>
      </c>
      <c r="L25" s="31">
        <v>631</v>
      </c>
      <c r="M25" s="31">
        <v>28.100300000000001</v>
      </c>
      <c r="N25" s="1"/>
      <c r="O25" s="1"/>
    </row>
    <row r="26" spans="1:15" ht="12.75" customHeight="1">
      <c r="A26" s="51">
        <v>17</v>
      </c>
      <c r="B26" s="53" t="s">
        <v>261</v>
      </c>
      <c r="C26" s="31">
        <v>800.75</v>
      </c>
      <c r="D26" s="36">
        <v>802.83333333333337</v>
      </c>
      <c r="E26" s="36">
        <v>795.91666666666674</v>
      </c>
      <c r="F26" s="36">
        <v>791.08333333333337</v>
      </c>
      <c r="G26" s="36">
        <v>784.16666666666674</v>
      </c>
      <c r="H26" s="36">
        <v>807.66666666666674</v>
      </c>
      <c r="I26" s="36">
        <v>814.58333333333348</v>
      </c>
      <c r="J26" s="36">
        <v>819.41666666666674</v>
      </c>
      <c r="K26" s="31">
        <v>809.75</v>
      </c>
      <c r="L26" s="31">
        <v>798</v>
      </c>
      <c r="M26" s="31">
        <v>5.5228400000000004</v>
      </c>
      <c r="N26" s="1"/>
      <c r="O26" s="1"/>
    </row>
    <row r="27" spans="1:15" ht="12.75" customHeight="1">
      <c r="A27" s="51">
        <v>18</v>
      </c>
      <c r="B27" s="53" t="s">
        <v>262</v>
      </c>
      <c r="C27" s="31">
        <v>360.4</v>
      </c>
      <c r="D27" s="36">
        <v>361.58333333333331</v>
      </c>
      <c r="E27" s="36">
        <v>353.31666666666661</v>
      </c>
      <c r="F27" s="36">
        <v>346.23333333333329</v>
      </c>
      <c r="G27" s="36">
        <v>337.96666666666658</v>
      </c>
      <c r="H27" s="36">
        <v>368.66666666666663</v>
      </c>
      <c r="I27" s="36">
        <v>376.93333333333339</v>
      </c>
      <c r="J27" s="36">
        <v>384.01666666666665</v>
      </c>
      <c r="K27" s="31">
        <v>369.85</v>
      </c>
      <c r="L27" s="31">
        <v>354.5</v>
      </c>
      <c r="M27" s="31">
        <v>19.572189999999999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226.1</v>
      </c>
      <c r="D28" s="36">
        <v>224.71666666666667</v>
      </c>
      <c r="E28" s="36">
        <v>222.25333333333333</v>
      </c>
      <c r="F28" s="36">
        <v>218.40666666666667</v>
      </c>
      <c r="G28" s="36">
        <v>215.94333333333333</v>
      </c>
      <c r="H28" s="36">
        <v>228.56333333333333</v>
      </c>
      <c r="I28" s="36">
        <v>231.02666666666664</v>
      </c>
      <c r="J28" s="36">
        <v>234.87333333333333</v>
      </c>
      <c r="K28" s="31">
        <v>227.18</v>
      </c>
      <c r="L28" s="31">
        <v>220.87</v>
      </c>
      <c r="M28" s="31">
        <v>54.822740000000003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328.55</v>
      </c>
      <c r="D29" s="36">
        <v>327.45</v>
      </c>
      <c r="E29" s="36">
        <v>324.7</v>
      </c>
      <c r="F29" s="36">
        <v>320.85000000000002</v>
      </c>
      <c r="G29" s="36">
        <v>318.10000000000002</v>
      </c>
      <c r="H29" s="36">
        <v>331.29999999999995</v>
      </c>
      <c r="I29" s="36">
        <v>334.04999999999995</v>
      </c>
      <c r="J29" s="36">
        <v>337.89999999999992</v>
      </c>
      <c r="K29" s="31">
        <v>330.2</v>
      </c>
      <c r="L29" s="31">
        <v>323.60000000000002</v>
      </c>
      <c r="M29" s="31">
        <v>65.152879999999996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6366.25</v>
      </c>
      <c r="D30" s="36">
        <v>6375.75</v>
      </c>
      <c r="E30" s="36">
        <v>6311.6</v>
      </c>
      <c r="F30" s="36">
        <v>6256.9500000000007</v>
      </c>
      <c r="G30" s="36">
        <v>6192.8000000000011</v>
      </c>
      <c r="H30" s="36">
        <v>6430.4</v>
      </c>
      <c r="I30" s="36">
        <v>6494.5499999999993</v>
      </c>
      <c r="J30" s="36">
        <v>6549.1999999999989</v>
      </c>
      <c r="K30" s="31">
        <v>6439.9</v>
      </c>
      <c r="L30" s="31">
        <v>6321.1</v>
      </c>
      <c r="M30" s="31">
        <v>1.3533299999999999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629.6</v>
      </c>
      <c r="D31" s="36">
        <v>630.2833333333333</v>
      </c>
      <c r="E31" s="36">
        <v>624.81666666666661</v>
      </c>
      <c r="F31" s="36">
        <v>620.0333333333333</v>
      </c>
      <c r="G31" s="36">
        <v>614.56666666666661</v>
      </c>
      <c r="H31" s="36">
        <v>635.06666666666661</v>
      </c>
      <c r="I31" s="36">
        <v>640.5333333333333</v>
      </c>
      <c r="J31" s="36">
        <v>645.31666666666661</v>
      </c>
      <c r="K31" s="31">
        <v>635.75</v>
      </c>
      <c r="L31" s="31">
        <v>625.5</v>
      </c>
      <c r="M31" s="31">
        <v>18.985849999999999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7019.15</v>
      </c>
      <c r="D32" s="36">
        <v>7042.3833333333323</v>
      </c>
      <c r="E32" s="36">
        <v>6984.8166666666648</v>
      </c>
      <c r="F32" s="36">
        <v>6950.4833333333327</v>
      </c>
      <c r="G32" s="36">
        <v>6892.9166666666652</v>
      </c>
      <c r="H32" s="36">
        <v>7076.7166666666644</v>
      </c>
      <c r="I32" s="36">
        <v>7134.2833333333319</v>
      </c>
      <c r="J32" s="36">
        <v>7168.6166666666641</v>
      </c>
      <c r="K32" s="31">
        <v>7099.95</v>
      </c>
      <c r="L32" s="31">
        <v>7008.05</v>
      </c>
      <c r="M32" s="31">
        <v>2.3803399999999999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526.70000000000005</v>
      </c>
      <c r="D33" s="36">
        <v>525.01666666666677</v>
      </c>
      <c r="E33" s="36">
        <v>518.68333333333351</v>
      </c>
      <c r="F33" s="36">
        <v>510.66666666666674</v>
      </c>
      <c r="G33" s="36">
        <v>504.33333333333348</v>
      </c>
      <c r="H33" s="36">
        <v>533.03333333333353</v>
      </c>
      <c r="I33" s="36">
        <v>539.36666666666679</v>
      </c>
      <c r="J33" s="36">
        <v>547.38333333333355</v>
      </c>
      <c r="K33" s="31">
        <v>531.35</v>
      </c>
      <c r="L33" s="31">
        <v>517</v>
      </c>
      <c r="M33" s="31">
        <v>19.26342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245.65</v>
      </c>
      <c r="D34" s="36">
        <v>246.4666666666667</v>
      </c>
      <c r="E34" s="36">
        <v>244.38333333333338</v>
      </c>
      <c r="F34" s="36">
        <v>243.11666666666667</v>
      </c>
      <c r="G34" s="36">
        <v>241.03333333333336</v>
      </c>
      <c r="H34" s="36">
        <v>247.73333333333341</v>
      </c>
      <c r="I34" s="36">
        <v>249.81666666666672</v>
      </c>
      <c r="J34" s="36">
        <v>251.08333333333343</v>
      </c>
      <c r="K34" s="31">
        <v>248.55</v>
      </c>
      <c r="L34" s="31">
        <v>245.2</v>
      </c>
      <c r="M34" s="31">
        <v>43.032440000000001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3358.05</v>
      </c>
      <c r="D35" s="36">
        <v>3349.5499999999997</v>
      </c>
      <c r="E35" s="36">
        <v>3329.3999999999996</v>
      </c>
      <c r="F35" s="36">
        <v>3300.75</v>
      </c>
      <c r="G35" s="36">
        <v>3280.6</v>
      </c>
      <c r="H35" s="36">
        <v>3378.1999999999994</v>
      </c>
      <c r="I35" s="36">
        <v>3398.35</v>
      </c>
      <c r="J35" s="36">
        <v>3426.9999999999991</v>
      </c>
      <c r="K35" s="31">
        <v>3369.7</v>
      </c>
      <c r="L35" s="31">
        <v>3320.9</v>
      </c>
      <c r="M35" s="31">
        <v>10.294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1934.45</v>
      </c>
      <c r="D36" s="36">
        <v>1940.1666666666667</v>
      </c>
      <c r="E36" s="36">
        <v>1924.2833333333335</v>
      </c>
      <c r="F36" s="36">
        <v>1914.1166666666668</v>
      </c>
      <c r="G36" s="36">
        <v>1898.2333333333336</v>
      </c>
      <c r="H36" s="36">
        <v>1950.3333333333335</v>
      </c>
      <c r="I36" s="36">
        <v>1966.2166666666667</v>
      </c>
      <c r="J36" s="36">
        <v>1976.3833333333334</v>
      </c>
      <c r="K36" s="31">
        <v>1956.05</v>
      </c>
      <c r="L36" s="31">
        <v>1930</v>
      </c>
      <c r="M36" s="31">
        <v>2.8616600000000001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1567.25</v>
      </c>
      <c r="D37" s="36">
        <v>1571.4166666666667</v>
      </c>
      <c r="E37" s="36">
        <v>1550.8333333333335</v>
      </c>
      <c r="F37" s="36">
        <v>1534.4166666666667</v>
      </c>
      <c r="G37" s="36">
        <v>1513.8333333333335</v>
      </c>
      <c r="H37" s="36">
        <v>1587.8333333333335</v>
      </c>
      <c r="I37" s="36">
        <v>1608.416666666667</v>
      </c>
      <c r="J37" s="36">
        <v>1624.8333333333335</v>
      </c>
      <c r="K37" s="31">
        <v>1592</v>
      </c>
      <c r="L37" s="31">
        <v>1555</v>
      </c>
      <c r="M37" s="31">
        <v>11.853120000000001</v>
      </c>
      <c r="N37" s="1"/>
      <c r="O37" s="1"/>
    </row>
    <row r="38" spans="1:15" ht="12.75" customHeight="1">
      <c r="A38" s="51">
        <v>29</v>
      </c>
      <c r="B38" s="53" t="s">
        <v>263</v>
      </c>
      <c r="C38" s="31">
        <v>5187.05</v>
      </c>
      <c r="D38" s="36">
        <v>5199.3</v>
      </c>
      <c r="E38" s="36">
        <v>5142.75</v>
      </c>
      <c r="F38" s="36">
        <v>5098.45</v>
      </c>
      <c r="G38" s="36">
        <v>5041.8999999999996</v>
      </c>
      <c r="H38" s="36">
        <v>5243.6</v>
      </c>
      <c r="I38" s="36">
        <v>5300.1500000000015</v>
      </c>
      <c r="J38" s="36">
        <v>5344.4500000000007</v>
      </c>
      <c r="K38" s="31">
        <v>5255.85</v>
      </c>
      <c r="L38" s="31">
        <v>5155</v>
      </c>
      <c r="M38" s="31">
        <v>3.9554499999999999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1217.45</v>
      </c>
      <c r="D39" s="36">
        <v>1212.6666666666667</v>
      </c>
      <c r="E39" s="36">
        <v>1205.7833333333335</v>
      </c>
      <c r="F39" s="36">
        <v>1194.1166666666668</v>
      </c>
      <c r="G39" s="36">
        <v>1187.2333333333336</v>
      </c>
      <c r="H39" s="36">
        <v>1224.3333333333335</v>
      </c>
      <c r="I39" s="36">
        <v>1231.2166666666667</v>
      </c>
      <c r="J39" s="36">
        <v>1242.8833333333334</v>
      </c>
      <c r="K39" s="31">
        <v>1219.55</v>
      </c>
      <c r="L39" s="31">
        <v>1201</v>
      </c>
      <c r="M39" s="31">
        <v>67.625659999999996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11737.15</v>
      </c>
      <c r="D40" s="36">
        <v>11773.166666666666</v>
      </c>
      <c r="E40" s="36">
        <v>11652.383333333331</v>
      </c>
      <c r="F40" s="36">
        <v>11567.616666666665</v>
      </c>
      <c r="G40" s="36">
        <v>11446.83333333333</v>
      </c>
      <c r="H40" s="36">
        <v>11857.933333333332</v>
      </c>
      <c r="I40" s="36">
        <v>11978.716666666669</v>
      </c>
      <c r="J40" s="36">
        <v>12063.483333333334</v>
      </c>
      <c r="K40" s="31">
        <v>11893.95</v>
      </c>
      <c r="L40" s="31">
        <v>11688.4</v>
      </c>
      <c r="M40" s="31">
        <v>4.1787799999999997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7598.5</v>
      </c>
      <c r="D41" s="36">
        <v>7536.833333333333</v>
      </c>
      <c r="E41" s="36">
        <v>7413.6666666666661</v>
      </c>
      <c r="F41" s="36">
        <v>7228.833333333333</v>
      </c>
      <c r="G41" s="36">
        <v>7105.6666666666661</v>
      </c>
      <c r="H41" s="36">
        <v>7721.6666666666661</v>
      </c>
      <c r="I41" s="36">
        <v>7844.8333333333321</v>
      </c>
      <c r="J41" s="36">
        <v>8029.6666666666661</v>
      </c>
      <c r="K41" s="31">
        <v>7660</v>
      </c>
      <c r="L41" s="31">
        <v>7352</v>
      </c>
      <c r="M41" s="31">
        <v>22.084379999999999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1894.45</v>
      </c>
      <c r="D42" s="36">
        <v>1882.6166666666668</v>
      </c>
      <c r="E42" s="36">
        <v>1858.3333333333335</v>
      </c>
      <c r="F42" s="36">
        <v>1822.2166666666667</v>
      </c>
      <c r="G42" s="36">
        <v>1797.9333333333334</v>
      </c>
      <c r="H42" s="36">
        <v>1918.7333333333336</v>
      </c>
      <c r="I42" s="36">
        <v>1943.0166666666669</v>
      </c>
      <c r="J42" s="36">
        <v>1979.1333333333337</v>
      </c>
      <c r="K42" s="31">
        <v>1906.9</v>
      </c>
      <c r="L42" s="31">
        <v>1846.5</v>
      </c>
      <c r="M42" s="31">
        <v>30.782160000000001</v>
      </c>
      <c r="N42" s="1"/>
      <c r="O42" s="1"/>
    </row>
    <row r="43" spans="1:15" ht="12.75" customHeight="1">
      <c r="A43" s="51">
        <v>34</v>
      </c>
      <c r="B43" s="53" t="s">
        <v>264</v>
      </c>
      <c r="C43" s="31">
        <v>10371.299999999999</v>
      </c>
      <c r="D43" s="36">
        <v>10395.533333333333</v>
      </c>
      <c r="E43" s="36">
        <v>10306.066666666666</v>
      </c>
      <c r="F43" s="36">
        <v>10240.833333333332</v>
      </c>
      <c r="G43" s="36">
        <v>10151.366666666665</v>
      </c>
      <c r="H43" s="36">
        <v>10460.766666666666</v>
      </c>
      <c r="I43" s="36">
        <v>10550.233333333334</v>
      </c>
      <c r="J43" s="36">
        <v>10615.466666666667</v>
      </c>
      <c r="K43" s="31">
        <v>10485</v>
      </c>
      <c r="L43" s="31">
        <v>10330.299999999999</v>
      </c>
      <c r="M43" s="31">
        <v>0.84443000000000001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3109.65</v>
      </c>
      <c r="D44" s="36">
        <v>3106.9</v>
      </c>
      <c r="E44" s="36">
        <v>3094.4</v>
      </c>
      <c r="F44" s="36">
        <v>3079.15</v>
      </c>
      <c r="G44" s="36">
        <v>3066.65</v>
      </c>
      <c r="H44" s="36">
        <v>3122.15</v>
      </c>
      <c r="I44" s="36">
        <v>3134.65</v>
      </c>
      <c r="J44" s="36">
        <v>3149.9</v>
      </c>
      <c r="K44" s="31">
        <v>3119.4</v>
      </c>
      <c r="L44" s="31">
        <v>3091.65</v>
      </c>
      <c r="M44" s="31">
        <v>2.3097599999999998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207.1</v>
      </c>
      <c r="D45" s="36">
        <v>204.30000000000004</v>
      </c>
      <c r="E45" s="36">
        <v>200.85000000000008</v>
      </c>
      <c r="F45" s="36">
        <v>194.60000000000005</v>
      </c>
      <c r="G45" s="36">
        <v>191.15000000000009</v>
      </c>
      <c r="H45" s="36">
        <v>210.55000000000007</v>
      </c>
      <c r="I45" s="36">
        <v>214.00000000000006</v>
      </c>
      <c r="J45" s="36">
        <v>220.25000000000006</v>
      </c>
      <c r="K45" s="31">
        <v>207.75</v>
      </c>
      <c r="L45" s="31">
        <v>198.05</v>
      </c>
      <c r="M45" s="31">
        <v>317.09762999999998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239.45</v>
      </c>
      <c r="D46" s="36">
        <v>239.1</v>
      </c>
      <c r="E46" s="36">
        <v>237.04999999999998</v>
      </c>
      <c r="F46" s="36">
        <v>234.64999999999998</v>
      </c>
      <c r="G46" s="36">
        <v>232.59999999999997</v>
      </c>
      <c r="H46" s="36">
        <v>241.5</v>
      </c>
      <c r="I46" s="36">
        <v>243.55</v>
      </c>
      <c r="J46" s="36">
        <v>245.95000000000002</v>
      </c>
      <c r="K46" s="31">
        <v>241.15</v>
      </c>
      <c r="L46" s="31">
        <v>236.7</v>
      </c>
      <c r="M46" s="31">
        <v>154.52771999999999</v>
      </c>
      <c r="N46" s="1"/>
      <c r="O46" s="1"/>
    </row>
    <row r="47" spans="1:15" ht="12.75" customHeight="1">
      <c r="A47" s="51">
        <v>38</v>
      </c>
      <c r="B47" s="53" t="s">
        <v>265</v>
      </c>
      <c r="C47" s="31">
        <v>112.36</v>
      </c>
      <c r="D47" s="36">
        <v>112.37666666666667</v>
      </c>
      <c r="E47" s="36">
        <v>110.90333333333334</v>
      </c>
      <c r="F47" s="36">
        <v>109.44666666666667</v>
      </c>
      <c r="G47" s="36">
        <v>107.97333333333334</v>
      </c>
      <c r="H47" s="36">
        <v>113.83333333333333</v>
      </c>
      <c r="I47" s="36">
        <v>115.30666666666666</v>
      </c>
      <c r="J47" s="36">
        <v>116.76333333333332</v>
      </c>
      <c r="K47" s="31">
        <v>113.85</v>
      </c>
      <c r="L47" s="31">
        <v>110.92</v>
      </c>
      <c r="M47" s="31">
        <v>52.785679999999999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1437.95</v>
      </c>
      <c r="D48" s="36">
        <v>1436.9166666666667</v>
      </c>
      <c r="E48" s="36">
        <v>1429.8333333333335</v>
      </c>
      <c r="F48" s="36">
        <v>1421.7166666666667</v>
      </c>
      <c r="G48" s="36">
        <v>1414.6333333333334</v>
      </c>
      <c r="H48" s="36">
        <v>1445.0333333333335</v>
      </c>
      <c r="I48" s="36">
        <v>1452.116666666667</v>
      </c>
      <c r="J48" s="36">
        <v>1460.2333333333336</v>
      </c>
      <c r="K48" s="31">
        <v>1444</v>
      </c>
      <c r="L48" s="31">
        <v>1428.8</v>
      </c>
      <c r="M48" s="31">
        <v>1.3704499999999999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622.65</v>
      </c>
      <c r="D49" s="36">
        <v>619.2833333333333</v>
      </c>
      <c r="E49" s="36">
        <v>614.11666666666656</v>
      </c>
      <c r="F49" s="36">
        <v>605.58333333333326</v>
      </c>
      <c r="G49" s="36">
        <v>600.41666666666652</v>
      </c>
      <c r="H49" s="36">
        <v>627.81666666666661</v>
      </c>
      <c r="I49" s="36">
        <v>632.98333333333335</v>
      </c>
      <c r="J49" s="36">
        <v>641.51666666666665</v>
      </c>
      <c r="K49" s="31">
        <v>624.45000000000005</v>
      </c>
      <c r="L49" s="31">
        <v>610.75</v>
      </c>
      <c r="M49" s="31">
        <v>10.82762</v>
      </c>
      <c r="N49" s="1"/>
      <c r="O49" s="1"/>
    </row>
    <row r="50" spans="1:15" ht="12.75" customHeight="1">
      <c r="A50" s="51">
        <v>41</v>
      </c>
      <c r="B50" s="53" t="s">
        <v>328</v>
      </c>
      <c r="C50" s="31">
        <v>1241.5</v>
      </c>
      <c r="D50" s="36">
        <v>1246</v>
      </c>
      <c r="E50" s="36">
        <v>1233.3</v>
      </c>
      <c r="F50" s="36">
        <v>1225.0999999999999</v>
      </c>
      <c r="G50" s="36">
        <v>1212.3999999999999</v>
      </c>
      <c r="H50" s="36">
        <v>1254.2</v>
      </c>
      <c r="I50" s="36">
        <v>1266.8999999999999</v>
      </c>
      <c r="J50" s="36">
        <v>1275.1000000000001</v>
      </c>
      <c r="K50" s="31">
        <v>1258.7</v>
      </c>
      <c r="L50" s="31">
        <v>1237.8</v>
      </c>
      <c r="M50" s="31">
        <v>3.4904099999999998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289.95</v>
      </c>
      <c r="D51" s="36">
        <v>291.18333333333334</v>
      </c>
      <c r="E51" s="36">
        <v>288.36666666666667</v>
      </c>
      <c r="F51" s="36">
        <v>286.78333333333336</v>
      </c>
      <c r="G51" s="36">
        <v>283.9666666666667</v>
      </c>
      <c r="H51" s="36">
        <v>292.76666666666665</v>
      </c>
      <c r="I51" s="36">
        <v>295.58333333333337</v>
      </c>
      <c r="J51" s="36">
        <v>297.16666666666663</v>
      </c>
      <c r="K51" s="31">
        <v>294</v>
      </c>
      <c r="L51" s="31">
        <v>289.60000000000002</v>
      </c>
      <c r="M51" s="31">
        <v>123.30463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1616.25</v>
      </c>
      <c r="D52" s="36">
        <v>1611.0166666666664</v>
      </c>
      <c r="E52" s="36">
        <v>1592.3333333333328</v>
      </c>
      <c r="F52" s="36">
        <v>1568.4166666666663</v>
      </c>
      <c r="G52" s="36">
        <v>1549.7333333333327</v>
      </c>
      <c r="H52" s="36">
        <v>1634.9333333333329</v>
      </c>
      <c r="I52" s="36">
        <v>1653.6166666666663</v>
      </c>
      <c r="J52" s="36">
        <v>1677.5333333333331</v>
      </c>
      <c r="K52" s="31">
        <v>1629.7</v>
      </c>
      <c r="L52" s="31">
        <v>1587.1</v>
      </c>
      <c r="M52" s="31">
        <v>17.760459999999998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264.3</v>
      </c>
      <c r="D53" s="36">
        <v>265</v>
      </c>
      <c r="E53" s="36">
        <v>262.55</v>
      </c>
      <c r="F53" s="36">
        <v>260.8</v>
      </c>
      <c r="G53" s="36">
        <v>258.35000000000002</v>
      </c>
      <c r="H53" s="36">
        <v>266.75</v>
      </c>
      <c r="I53" s="36">
        <v>269.20000000000005</v>
      </c>
      <c r="J53" s="36">
        <v>270.95</v>
      </c>
      <c r="K53" s="31">
        <v>267.45</v>
      </c>
      <c r="L53" s="31">
        <v>263.25</v>
      </c>
      <c r="M53" s="31">
        <v>79.17998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342.3</v>
      </c>
      <c r="D54" s="36">
        <v>344.56666666666661</v>
      </c>
      <c r="E54" s="36">
        <v>339.38333333333321</v>
      </c>
      <c r="F54" s="36">
        <v>336.46666666666658</v>
      </c>
      <c r="G54" s="36">
        <v>331.28333333333319</v>
      </c>
      <c r="H54" s="36">
        <v>347.48333333333323</v>
      </c>
      <c r="I54" s="36">
        <v>352.66666666666663</v>
      </c>
      <c r="J54" s="36">
        <v>355.58333333333326</v>
      </c>
      <c r="K54" s="31">
        <v>349.75</v>
      </c>
      <c r="L54" s="31">
        <v>341.65</v>
      </c>
      <c r="M54" s="31">
        <v>110.06108999999999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1634.45</v>
      </c>
      <c r="D55" s="36">
        <v>1640.1333333333334</v>
      </c>
      <c r="E55" s="36">
        <v>1625.3666666666668</v>
      </c>
      <c r="F55" s="36">
        <v>1616.2833333333333</v>
      </c>
      <c r="G55" s="36">
        <v>1601.5166666666667</v>
      </c>
      <c r="H55" s="36">
        <v>1649.2166666666669</v>
      </c>
      <c r="I55" s="36">
        <v>1663.9833333333338</v>
      </c>
      <c r="J55" s="36">
        <v>1673.0666666666671</v>
      </c>
      <c r="K55" s="31">
        <v>1654.9</v>
      </c>
      <c r="L55" s="31">
        <v>1631.05</v>
      </c>
      <c r="M55" s="31">
        <v>56.096179999999997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378.95</v>
      </c>
      <c r="D56" s="36">
        <v>378.40000000000003</v>
      </c>
      <c r="E56" s="36">
        <v>373.00000000000006</v>
      </c>
      <c r="F56" s="36">
        <v>367.05</v>
      </c>
      <c r="G56" s="36">
        <v>361.65000000000003</v>
      </c>
      <c r="H56" s="36">
        <v>384.35000000000008</v>
      </c>
      <c r="I56" s="36">
        <v>389.75000000000006</v>
      </c>
      <c r="J56" s="36">
        <v>395.7000000000001</v>
      </c>
      <c r="K56" s="31">
        <v>383.8</v>
      </c>
      <c r="L56" s="31">
        <v>372.45</v>
      </c>
      <c r="M56" s="31">
        <v>55.551960000000001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34343.15</v>
      </c>
      <c r="D57" s="36">
        <v>34528.866666666669</v>
      </c>
      <c r="E57" s="36">
        <v>34013.28333333334</v>
      </c>
      <c r="F57" s="36">
        <v>33683.416666666672</v>
      </c>
      <c r="G57" s="36">
        <v>33167.833333333343</v>
      </c>
      <c r="H57" s="36">
        <v>34858.733333333337</v>
      </c>
      <c r="I57" s="36">
        <v>35374.316666666666</v>
      </c>
      <c r="J57" s="36">
        <v>35704.183333333334</v>
      </c>
      <c r="K57" s="31">
        <v>35044.449999999997</v>
      </c>
      <c r="L57" s="31">
        <v>34199</v>
      </c>
      <c r="M57" s="31">
        <v>0.50319999999999998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6133.1</v>
      </c>
      <c r="D58" s="36">
        <v>6113.083333333333</v>
      </c>
      <c r="E58" s="36">
        <v>6077.3666666666659</v>
      </c>
      <c r="F58" s="36">
        <v>6021.6333333333332</v>
      </c>
      <c r="G58" s="36">
        <v>5985.9166666666661</v>
      </c>
      <c r="H58" s="36">
        <v>6168.8166666666657</v>
      </c>
      <c r="I58" s="36">
        <v>6204.5333333333328</v>
      </c>
      <c r="J58" s="36">
        <v>6260.2666666666655</v>
      </c>
      <c r="K58" s="31">
        <v>6148.8</v>
      </c>
      <c r="L58" s="31">
        <v>6057.35</v>
      </c>
      <c r="M58" s="31">
        <v>2.7484600000000001</v>
      </c>
      <c r="N58" s="1"/>
      <c r="O58" s="1"/>
    </row>
    <row r="59" spans="1:15" ht="12.75" customHeight="1">
      <c r="A59" s="51">
        <v>50</v>
      </c>
      <c r="B59" s="53" t="s">
        <v>338</v>
      </c>
      <c r="C59" s="31">
        <v>713.7</v>
      </c>
      <c r="D59" s="36">
        <v>720.96666666666658</v>
      </c>
      <c r="E59" s="36">
        <v>704.28333333333319</v>
      </c>
      <c r="F59" s="36">
        <v>694.86666666666656</v>
      </c>
      <c r="G59" s="36">
        <v>678.18333333333317</v>
      </c>
      <c r="H59" s="36">
        <v>730.38333333333321</v>
      </c>
      <c r="I59" s="36">
        <v>747.06666666666661</v>
      </c>
      <c r="J59" s="36">
        <v>756.48333333333323</v>
      </c>
      <c r="K59" s="31">
        <v>737.65</v>
      </c>
      <c r="L59" s="31">
        <v>711.55</v>
      </c>
      <c r="M59" s="31">
        <v>34.107439999999997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106.39</v>
      </c>
      <c r="D60" s="36">
        <v>105.91333333333334</v>
      </c>
      <c r="E60" s="36">
        <v>104.57666666666668</v>
      </c>
      <c r="F60" s="36">
        <v>102.76333333333334</v>
      </c>
      <c r="G60" s="36">
        <v>101.42666666666668</v>
      </c>
      <c r="H60" s="36">
        <v>107.72666666666669</v>
      </c>
      <c r="I60" s="36">
        <v>109.06333333333336</v>
      </c>
      <c r="J60" s="36">
        <v>110.87666666666669</v>
      </c>
      <c r="K60" s="31">
        <v>107.25</v>
      </c>
      <c r="L60" s="31">
        <v>104.1</v>
      </c>
      <c r="M60" s="31">
        <v>300.88081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1574.5</v>
      </c>
      <c r="D61" s="36">
        <v>1579.1000000000001</v>
      </c>
      <c r="E61" s="36">
        <v>1564.2000000000003</v>
      </c>
      <c r="F61" s="36">
        <v>1553.9</v>
      </c>
      <c r="G61" s="36">
        <v>1539.0000000000002</v>
      </c>
      <c r="H61" s="36">
        <v>1589.4000000000003</v>
      </c>
      <c r="I61" s="36">
        <v>1604.3000000000004</v>
      </c>
      <c r="J61" s="36">
        <v>1614.6000000000004</v>
      </c>
      <c r="K61" s="31">
        <v>1594</v>
      </c>
      <c r="L61" s="31">
        <v>1568.8</v>
      </c>
      <c r="M61" s="31">
        <v>11.156610000000001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1659.7</v>
      </c>
      <c r="D62" s="36">
        <v>1657.4666666666665</v>
      </c>
      <c r="E62" s="36">
        <v>1645.7333333333329</v>
      </c>
      <c r="F62" s="36">
        <v>1631.7666666666664</v>
      </c>
      <c r="G62" s="36">
        <v>1620.0333333333328</v>
      </c>
      <c r="H62" s="36">
        <v>1671.4333333333329</v>
      </c>
      <c r="I62" s="36">
        <v>1683.1666666666665</v>
      </c>
      <c r="J62" s="36">
        <v>1697.133333333333</v>
      </c>
      <c r="K62" s="31">
        <v>1669.2</v>
      </c>
      <c r="L62" s="31">
        <v>1643.5</v>
      </c>
      <c r="M62" s="31">
        <v>7.4714900000000002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490.25</v>
      </c>
      <c r="D63" s="36">
        <v>492.5333333333333</v>
      </c>
      <c r="E63" s="36">
        <v>487.21666666666658</v>
      </c>
      <c r="F63" s="36">
        <v>484.18333333333328</v>
      </c>
      <c r="G63" s="36">
        <v>478.86666666666656</v>
      </c>
      <c r="H63" s="36">
        <v>495.56666666666661</v>
      </c>
      <c r="I63" s="36">
        <v>500.88333333333333</v>
      </c>
      <c r="J63" s="36">
        <v>503.91666666666663</v>
      </c>
      <c r="K63" s="31">
        <v>497.85</v>
      </c>
      <c r="L63" s="31">
        <v>489.5</v>
      </c>
      <c r="M63" s="31">
        <v>80.938770000000005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7013.75</v>
      </c>
      <c r="D64" s="36">
        <v>6957.5333333333328</v>
      </c>
      <c r="E64" s="36">
        <v>6871.1166666666659</v>
      </c>
      <c r="F64" s="36">
        <v>6728.4833333333327</v>
      </c>
      <c r="G64" s="36">
        <v>6642.0666666666657</v>
      </c>
      <c r="H64" s="36">
        <v>7100.1666666666661</v>
      </c>
      <c r="I64" s="36">
        <v>7186.5833333333339</v>
      </c>
      <c r="J64" s="36">
        <v>7329.2166666666662</v>
      </c>
      <c r="K64" s="31">
        <v>7043.95</v>
      </c>
      <c r="L64" s="31">
        <v>6814.9</v>
      </c>
      <c r="M64" s="31">
        <v>6.4997299999999996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3624.75</v>
      </c>
      <c r="D65" s="36">
        <v>3626.2666666666664</v>
      </c>
      <c r="E65" s="36">
        <v>3580.5333333333328</v>
      </c>
      <c r="F65" s="36">
        <v>3536.3166666666666</v>
      </c>
      <c r="G65" s="36">
        <v>3490.583333333333</v>
      </c>
      <c r="H65" s="36">
        <v>3670.4833333333327</v>
      </c>
      <c r="I65" s="36">
        <v>3716.2166666666662</v>
      </c>
      <c r="J65" s="36">
        <v>3760.4333333333325</v>
      </c>
      <c r="K65" s="31">
        <v>3672</v>
      </c>
      <c r="L65" s="31">
        <v>3582.05</v>
      </c>
      <c r="M65" s="31">
        <v>2.5544699999999998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961.35</v>
      </c>
      <c r="D66" s="36">
        <v>960.36666666666667</v>
      </c>
      <c r="E66" s="36">
        <v>954.13333333333333</v>
      </c>
      <c r="F66" s="36">
        <v>946.91666666666663</v>
      </c>
      <c r="G66" s="36">
        <v>940.68333333333328</v>
      </c>
      <c r="H66" s="36">
        <v>967.58333333333337</v>
      </c>
      <c r="I66" s="36">
        <v>973.81666666666672</v>
      </c>
      <c r="J66" s="36">
        <v>981.03333333333342</v>
      </c>
      <c r="K66" s="31">
        <v>966.6</v>
      </c>
      <c r="L66" s="31">
        <v>953.15</v>
      </c>
      <c r="M66" s="31">
        <v>17.260210000000001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1694.4</v>
      </c>
      <c r="D67" s="36">
        <v>1696.9166666666667</v>
      </c>
      <c r="E67" s="36">
        <v>1684.2833333333335</v>
      </c>
      <c r="F67" s="36">
        <v>1674.1666666666667</v>
      </c>
      <c r="G67" s="36">
        <v>1661.5333333333335</v>
      </c>
      <c r="H67" s="36">
        <v>1707.0333333333335</v>
      </c>
      <c r="I67" s="36">
        <v>1719.6666666666667</v>
      </c>
      <c r="J67" s="36">
        <v>1729.7833333333335</v>
      </c>
      <c r="K67" s="31">
        <v>1709.55</v>
      </c>
      <c r="L67" s="31">
        <v>1686.8</v>
      </c>
      <c r="M67" s="31">
        <v>2.9216299999999999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451.75</v>
      </c>
      <c r="D68" s="36">
        <v>454.65000000000003</v>
      </c>
      <c r="E68" s="36">
        <v>447.80000000000007</v>
      </c>
      <c r="F68" s="36">
        <v>443.85</v>
      </c>
      <c r="G68" s="36">
        <v>437.00000000000006</v>
      </c>
      <c r="H68" s="36">
        <v>458.60000000000008</v>
      </c>
      <c r="I68" s="36">
        <v>465.4500000000001</v>
      </c>
      <c r="J68" s="36">
        <v>469.40000000000009</v>
      </c>
      <c r="K68" s="31">
        <v>461.5</v>
      </c>
      <c r="L68" s="31">
        <v>450.7</v>
      </c>
      <c r="M68" s="31">
        <v>18.680569999999999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3784.6</v>
      </c>
      <c r="D69" s="36">
        <v>3800.4833333333336</v>
      </c>
      <c r="E69" s="36">
        <v>3752.9666666666672</v>
      </c>
      <c r="F69" s="36">
        <v>3721.3333333333335</v>
      </c>
      <c r="G69" s="36">
        <v>3673.8166666666671</v>
      </c>
      <c r="H69" s="36">
        <v>3832.1166666666672</v>
      </c>
      <c r="I69" s="36">
        <v>3879.6333333333337</v>
      </c>
      <c r="J69" s="36">
        <v>3911.2666666666673</v>
      </c>
      <c r="K69" s="31">
        <v>3848</v>
      </c>
      <c r="L69" s="31">
        <v>3768.85</v>
      </c>
      <c r="M69" s="31">
        <v>5.2338500000000003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863.6</v>
      </c>
      <c r="D70" s="36">
        <v>855.36666666666679</v>
      </c>
      <c r="E70" s="36">
        <v>844.28333333333353</v>
      </c>
      <c r="F70" s="36">
        <v>824.9666666666667</v>
      </c>
      <c r="G70" s="36">
        <v>813.88333333333344</v>
      </c>
      <c r="H70" s="36">
        <v>874.68333333333362</v>
      </c>
      <c r="I70" s="36">
        <v>885.76666666666688</v>
      </c>
      <c r="J70" s="36">
        <v>905.08333333333371</v>
      </c>
      <c r="K70" s="31">
        <v>866.45</v>
      </c>
      <c r="L70" s="31">
        <v>836.05</v>
      </c>
      <c r="M70" s="31">
        <v>46.791780000000003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660.9</v>
      </c>
      <c r="D71" s="36">
        <v>659.94999999999993</v>
      </c>
      <c r="E71" s="36">
        <v>652.19999999999982</v>
      </c>
      <c r="F71" s="36">
        <v>643.49999999999989</v>
      </c>
      <c r="G71" s="36">
        <v>635.74999999999977</v>
      </c>
      <c r="H71" s="36">
        <v>668.64999999999986</v>
      </c>
      <c r="I71" s="36">
        <v>676.40000000000009</v>
      </c>
      <c r="J71" s="36">
        <v>685.09999999999991</v>
      </c>
      <c r="K71" s="31">
        <v>667.7</v>
      </c>
      <c r="L71" s="31">
        <v>651.25</v>
      </c>
      <c r="M71" s="31">
        <v>25.597940000000001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1902.1</v>
      </c>
      <c r="D72" s="36">
        <v>1899.1166666666668</v>
      </c>
      <c r="E72" s="36">
        <v>1885.0833333333335</v>
      </c>
      <c r="F72" s="36">
        <v>1868.0666666666666</v>
      </c>
      <c r="G72" s="36">
        <v>1854.0333333333333</v>
      </c>
      <c r="H72" s="36">
        <v>1916.1333333333337</v>
      </c>
      <c r="I72" s="36">
        <v>1930.166666666667</v>
      </c>
      <c r="J72" s="36">
        <v>1947.1833333333338</v>
      </c>
      <c r="K72" s="31">
        <v>1913.15</v>
      </c>
      <c r="L72" s="31">
        <v>1882.1</v>
      </c>
      <c r="M72" s="31">
        <v>1.1747799999999999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2930.9</v>
      </c>
      <c r="D73" s="36">
        <v>2941.2833333333328</v>
      </c>
      <c r="E73" s="36">
        <v>2913.3166666666657</v>
      </c>
      <c r="F73" s="36">
        <v>2895.7333333333327</v>
      </c>
      <c r="G73" s="36">
        <v>2867.7666666666655</v>
      </c>
      <c r="H73" s="36">
        <v>2958.8666666666659</v>
      </c>
      <c r="I73" s="36">
        <v>2986.833333333333</v>
      </c>
      <c r="J73" s="36">
        <v>3004.4166666666661</v>
      </c>
      <c r="K73" s="31">
        <v>2969.25</v>
      </c>
      <c r="L73" s="31">
        <v>2923.7</v>
      </c>
      <c r="M73" s="31">
        <v>0.97196000000000005</v>
      </c>
      <c r="N73" s="1"/>
      <c r="O73" s="1"/>
    </row>
    <row r="74" spans="1:15" ht="12.75" customHeight="1">
      <c r="A74" s="51">
        <v>65</v>
      </c>
      <c r="B74" s="53" t="s">
        <v>267</v>
      </c>
      <c r="C74" s="31">
        <v>413.8</v>
      </c>
      <c r="D74" s="36">
        <v>416.18333333333334</v>
      </c>
      <c r="E74" s="36">
        <v>409.61666666666667</v>
      </c>
      <c r="F74" s="36">
        <v>405.43333333333334</v>
      </c>
      <c r="G74" s="36">
        <v>398.86666666666667</v>
      </c>
      <c r="H74" s="36">
        <v>420.36666666666667</v>
      </c>
      <c r="I74" s="36">
        <v>426.93333333333339</v>
      </c>
      <c r="J74" s="36">
        <v>431.11666666666667</v>
      </c>
      <c r="K74" s="31">
        <v>422.75</v>
      </c>
      <c r="L74" s="31">
        <v>412</v>
      </c>
      <c r="M74" s="31">
        <v>5.8139099999999999</v>
      </c>
      <c r="N74" s="1"/>
      <c r="O74" s="1"/>
    </row>
    <row r="75" spans="1:15" ht="12.75" customHeight="1">
      <c r="A75" s="51">
        <v>66</v>
      </c>
      <c r="B75" s="53" t="s">
        <v>360</v>
      </c>
      <c r="C75" s="31">
        <v>189.91</v>
      </c>
      <c r="D75" s="36">
        <v>189.32000000000002</v>
      </c>
      <c r="E75" s="36">
        <v>186.64000000000004</v>
      </c>
      <c r="F75" s="36">
        <v>183.37000000000003</v>
      </c>
      <c r="G75" s="36">
        <v>180.69000000000005</v>
      </c>
      <c r="H75" s="36">
        <v>192.59000000000003</v>
      </c>
      <c r="I75" s="36">
        <v>195.27000000000004</v>
      </c>
      <c r="J75" s="36">
        <v>198.54000000000002</v>
      </c>
      <c r="K75" s="31">
        <v>192</v>
      </c>
      <c r="L75" s="31">
        <v>186.05</v>
      </c>
      <c r="M75" s="31">
        <v>49.553449999999998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5498.65</v>
      </c>
      <c r="D76" s="36">
        <v>5477.8166666666666</v>
      </c>
      <c r="E76" s="36">
        <v>5423.8833333333332</v>
      </c>
      <c r="F76" s="36">
        <v>5349.1166666666668</v>
      </c>
      <c r="G76" s="36">
        <v>5295.1833333333334</v>
      </c>
      <c r="H76" s="36">
        <v>5552.583333333333</v>
      </c>
      <c r="I76" s="36">
        <v>5606.5166666666655</v>
      </c>
      <c r="J76" s="36">
        <v>5681.2833333333328</v>
      </c>
      <c r="K76" s="31">
        <v>5531.75</v>
      </c>
      <c r="L76" s="31">
        <v>5403.05</v>
      </c>
      <c r="M76" s="31">
        <v>4.0136099999999999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13027.65</v>
      </c>
      <c r="D77" s="36">
        <v>12979.216666666667</v>
      </c>
      <c r="E77" s="36">
        <v>12838.433333333334</v>
      </c>
      <c r="F77" s="36">
        <v>12649.216666666667</v>
      </c>
      <c r="G77" s="36">
        <v>12508.433333333334</v>
      </c>
      <c r="H77" s="36">
        <v>13168.433333333334</v>
      </c>
      <c r="I77" s="36">
        <v>13309.216666666667</v>
      </c>
      <c r="J77" s="36">
        <v>13498.433333333334</v>
      </c>
      <c r="K77" s="31">
        <v>13120</v>
      </c>
      <c r="L77" s="31">
        <v>12790</v>
      </c>
      <c r="M77" s="31">
        <v>3.6155300000000001</v>
      </c>
      <c r="N77" s="1"/>
      <c r="O77" s="1"/>
    </row>
    <row r="78" spans="1:15" ht="12.75" customHeight="1">
      <c r="A78" s="51">
        <v>69</v>
      </c>
      <c r="B78" s="53" t="s">
        <v>159</v>
      </c>
      <c r="C78" s="31">
        <v>3381.8</v>
      </c>
      <c r="D78" s="36">
        <v>3396.3500000000004</v>
      </c>
      <c r="E78" s="36">
        <v>3360.5500000000006</v>
      </c>
      <c r="F78" s="36">
        <v>3339.3</v>
      </c>
      <c r="G78" s="36">
        <v>3303.5000000000005</v>
      </c>
      <c r="H78" s="36">
        <v>3417.6000000000008</v>
      </c>
      <c r="I78" s="36">
        <v>3453.4</v>
      </c>
      <c r="J78" s="36">
        <v>3474.650000000001</v>
      </c>
      <c r="K78" s="31">
        <v>3432.15</v>
      </c>
      <c r="L78" s="31">
        <v>3375.1</v>
      </c>
      <c r="M78" s="31">
        <v>2.3145500000000001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6660.7</v>
      </c>
      <c r="D79" s="36">
        <v>6668.916666666667</v>
      </c>
      <c r="E79" s="36">
        <v>6638.7833333333338</v>
      </c>
      <c r="F79" s="36">
        <v>6616.8666666666668</v>
      </c>
      <c r="G79" s="36">
        <v>6586.7333333333336</v>
      </c>
      <c r="H79" s="36">
        <v>6690.8333333333339</v>
      </c>
      <c r="I79" s="36">
        <v>6720.9666666666672</v>
      </c>
      <c r="J79" s="36">
        <v>6742.8833333333341</v>
      </c>
      <c r="K79" s="31">
        <v>6699.05</v>
      </c>
      <c r="L79" s="31">
        <v>6647</v>
      </c>
      <c r="M79" s="31">
        <v>2.3951500000000001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4858.3</v>
      </c>
      <c r="D80" s="36">
        <v>4855.9000000000005</v>
      </c>
      <c r="E80" s="36">
        <v>4830.4000000000015</v>
      </c>
      <c r="F80" s="36">
        <v>4802.5000000000009</v>
      </c>
      <c r="G80" s="36">
        <v>4777.0000000000018</v>
      </c>
      <c r="H80" s="36">
        <v>4883.8000000000011</v>
      </c>
      <c r="I80" s="36">
        <v>4909.2999999999993</v>
      </c>
      <c r="J80" s="36">
        <v>4937.2000000000007</v>
      </c>
      <c r="K80" s="31">
        <v>4881.3999999999996</v>
      </c>
      <c r="L80" s="31">
        <v>4828</v>
      </c>
      <c r="M80" s="31">
        <v>3.15869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3812.55</v>
      </c>
      <c r="D81" s="36">
        <v>3812.1666666666665</v>
      </c>
      <c r="E81" s="36">
        <v>3787.6833333333329</v>
      </c>
      <c r="F81" s="36">
        <v>3762.8166666666666</v>
      </c>
      <c r="G81" s="36">
        <v>3738.333333333333</v>
      </c>
      <c r="H81" s="36">
        <v>3837.0333333333328</v>
      </c>
      <c r="I81" s="36">
        <v>3861.5166666666664</v>
      </c>
      <c r="J81" s="36">
        <v>3886.3833333333328</v>
      </c>
      <c r="K81" s="31">
        <v>3836.65</v>
      </c>
      <c r="L81" s="31">
        <v>3787.3</v>
      </c>
      <c r="M81" s="31">
        <v>2.6187499999999999</v>
      </c>
      <c r="N81" s="1"/>
      <c r="O81" s="1"/>
    </row>
    <row r="82" spans="1:15" ht="12.75" customHeight="1">
      <c r="A82" s="51">
        <v>73</v>
      </c>
      <c r="B82" s="53" t="s">
        <v>269</v>
      </c>
      <c r="C82" s="31">
        <v>206.14</v>
      </c>
      <c r="D82" s="36">
        <v>208.01333333333332</v>
      </c>
      <c r="E82" s="36">
        <v>203.25666666666663</v>
      </c>
      <c r="F82" s="36">
        <v>200.37333333333331</v>
      </c>
      <c r="G82" s="36">
        <v>195.61666666666662</v>
      </c>
      <c r="H82" s="36">
        <v>210.89666666666665</v>
      </c>
      <c r="I82" s="36">
        <v>215.65333333333331</v>
      </c>
      <c r="J82" s="36">
        <v>218.53666666666666</v>
      </c>
      <c r="K82" s="31">
        <v>212.77</v>
      </c>
      <c r="L82" s="31">
        <v>205.13</v>
      </c>
      <c r="M82" s="31">
        <v>85.232330000000005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186.52</v>
      </c>
      <c r="D83" s="36">
        <v>185.92666666666665</v>
      </c>
      <c r="E83" s="36">
        <v>184.1033333333333</v>
      </c>
      <c r="F83" s="36">
        <v>181.68666666666664</v>
      </c>
      <c r="G83" s="36">
        <v>179.86333333333329</v>
      </c>
      <c r="H83" s="36">
        <v>188.34333333333331</v>
      </c>
      <c r="I83" s="36">
        <v>190.16666666666663</v>
      </c>
      <c r="J83" s="36">
        <v>192.58333333333331</v>
      </c>
      <c r="K83" s="31">
        <v>187.75</v>
      </c>
      <c r="L83" s="31">
        <v>183.51</v>
      </c>
      <c r="M83" s="31">
        <v>79.65898</v>
      </c>
      <c r="N83" s="1"/>
      <c r="O83" s="1"/>
    </row>
    <row r="84" spans="1:15" ht="12.75" customHeight="1">
      <c r="A84" s="51">
        <v>75</v>
      </c>
      <c r="B84" s="53" t="s">
        <v>370</v>
      </c>
      <c r="C84" s="31">
        <v>996.1</v>
      </c>
      <c r="D84" s="36">
        <v>1000.0333333333333</v>
      </c>
      <c r="E84" s="36">
        <v>986.06666666666661</v>
      </c>
      <c r="F84" s="36">
        <v>976.0333333333333</v>
      </c>
      <c r="G84" s="36">
        <v>962.06666666666661</v>
      </c>
      <c r="H84" s="36">
        <v>1010.0666666666666</v>
      </c>
      <c r="I84" s="36">
        <v>1024.0333333333333</v>
      </c>
      <c r="J84" s="36">
        <v>1034.0666666666666</v>
      </c>
      <c r="K84" s="31">
        <v>1014</v>
      </c>
      <c r="L84" s="31">
        <v>990</v>
      </c>
      <c r="M84" s="31">
        <v>2.5950199999999999</v>
      </c>
      <c r="N84" s="1"/>
      <c r="O84" s="1"/>
    </row>
    <row r="85" spans="1:15" ht="12.75" customHeight="1">
      <c r="A85" s="51">
        <v>76</v>
      </c>
      <c r="B85" s="53" t="s">
        <v>270</v>
      </c>
      <c r="C85" s="31">
        <v>584.20000000000005</v>
      </c>
      <c r="D85" s="36">
        <v>581.43333333333339</v>
      </c>
      <c r="E85" s="36">
        <v>574.86666666666679</v>
      </c>
      <c r="F85" s="36">
        <v>565.53333333333342</v>
      </c>
      <c r="G85" s="36">
        <v>558.96666666666681</v>
      </c>
      <c r="H85" s="36">
        <v>590.76666666666677</v>
      </c>
      <c r="I85" s="36">
        <v>597.33333333333337</v>
      </c>
      <c r="J85" s="36">
        <v>606.66666666666674</v>
      </c>
      <c r="K85" s="31">
        <v>588</v>
      </c>
      <c r="L85" s="31">
        <v>572.1</v>
      </c>
      <c r="M85" s="31">
        <v>11.153230000000001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218.87</v>
      </c>
      <c r="D86" s="36">
        <v>219.6</v>
      </c>
      <c r="E86" s="36">
        <v>217.45999999999998</v>
      </c>
      <c r="F86" s="36">
        <v>216.04999999999998</v>
      </c>
      <c r="G86" s="36">
        <v>213.90999999999997</v>
      </c>
      <c r="H86" s="36">
        <v>221.01</v>
      </c>
      <c r="I86" s="36">
        <v>223.15000000000003</v>
      </c>
      <c r="J86" s="36">
        <v>224.56</v>
      </c>
      <c r="K86" s="31">
        <v>221.74</v>
      </c>
      <c r="L86" s="31">
        <v>218.19</v>
      </c>
      <c r="M86" s="31">
        <v>80.239879999999999</v>
      </c>
      <c r="N86" s="1"/>
      <c r="O86" s="1"/>
    </row>
    <row r="87" spans="1:15" ht="12.75" customHeight="1">
      <c r="A87" s="51">
        <v>78</v>
      </c>
      <c r="B87" s="53" t="s">
        <v>271</v>
      </c>
      <c r="C87" s="31">
        <v>1878.25</v>
      </c>
      <c r="D87" s="36">
        <v>1875.5333333333335</v>
      </c>
      <c r="E87" s="36">
        <v>1861.0166666666671</v>
      </c>
      <c r="F87" s="36">
        <v>1843.7833333333335</v>
      </c>
      <c r="G87" s="36">
        <v>1829.2666666666671</v>
      </c>
      <c r="H87" s="36">
        <v>1892.7666666666671</v>
      </c>
      <c r="I87" s="36">
        <v>1907.2833333333335</v>
      </c>
      <c r="J87" s="36">
        <v>1924.5166666666671</v>
      </c>
      <c r="K87" s="31">
        <v>1890.05</v>
      </c>
      <c r="L87" s="31">
        <v>1858.3</v>
      </c>
      <c r="M87" s="31">
        <v>1.5024900000000001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1491.3</v>
      </c>
      <c r="D88" s="36">
        <v>1496.4333333333334</v>
      </c>
      <c r="E88" s="36">
        <v>1472.8666666666668</v>
      </c>
      <c r="F88" s="36">
        <v>1454.4333333333334</v>
      </c>
      <c r="G88" s="36">
        <v>1430.8666666666668</v>
      </c>
      <c r="H88" s="36">
        <v>1514.8666666666668</v>
      </c>
      <c r="I88" s="36">
        <v>1538.4333333333334</v>
      </c>
      <c r="J88" s="36">
        <v>1556.8666666666668</v>
      </c>
      <c r="K88" s="31">
        <v>1520</v>
      </c>
      <c r="L88" s="31">
        <v>1478</v>
      </c>
      <c r="M88" s="31">
        <v>23.590620000000001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2950.85</v>
      </c>
      <c r="D89" s="36">
        <v>2934.8999999999996</v>
      </c>
      <c r="E89" s="36">
        <v>2895.8499999999995</v>
      </c>
      <c r="F89" s="36">
        <v>2840.85</v>
      </c>
      <c r="G89" s="36">
        <v>2801.7999999999997</v>
      </c>
      <c r="H89" s="36">
        <v>2989.8999999999992</v>
      </c>
      <c r="I89" s="36">
        <v>3028.9499999999994</v>
      </c>
      <c r="J89" s="36">
        <v>3083.9499999999989</v>
      </c>
      <c r="K89" s="31">
        <v>2973.95</v>
      </c>
      <c r="L89" s="31">
        <v>2879.9</v>
      </c>
      <c r="M89" s="31">
        <v>6.49139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2784.35</v>
      </c>
      <c r="D90" s="36">
        <v>2777.1833333333329</v>
      </c>
      <c r="E90" s="36">
        <v>2755.3666666666659</v>
      </c>
      <c r="F90" s="36">
        <v>2726.3833333333328</v>
      </c>
      <c r="G90" s="36">
        <v>2704.5666666666657</v>
      </c>
      <c r="H90" s="36">
        <v>2806.1666666666661</v>
      </c>
      <c r="I90" s="36">
        <v>2827.9833333333327</v>
      </c>
      <c r="J90" s="36">
        <v>2856.9666666666662</v>
      </c>
      <c r="K90" s="31">
        <v>2799</v>
      </c>
      <c r="L90" s="31">
        <v>2748.2</v>
      </c>
      <c r="M90" s="31">
        <v>6.3472600000000003</v>
      </c>
      <c r="N90" s="1"/>
      <c r="O90" s="1"/>
    </row>
    <row r="91" spans="1:15" ht="12.75" customHeight="1">
      <c r="A91" s="51">
        <v>82</v>
      </c>
      <c r="B91" s="53" t="s">
        <v>384</v>
      </c>
      <c r="C91" s="31">
        <v>4389.6000000000004</v>
      </c>
      <c r="D91" s="36">
        <v>4350.2</v>
      </c>
      <c r="E91" s="36">
        <v>4250.3999999999996</v>
      </c>
      <c r="F91" s="36">
        <v>4111.2</v>
      </c>
      <c r="G91" s="36">
        <v>4011.3999999999996</v>
      </c>
      <c r="H91" s="36">
        <v>4489.3999999999996</v>
      </c>
      <c r="I91" s="36">
        <v>4589.2000000000007</v>
      </c>
      <c r="J91" s="36">
        <v>4728.3999999999996</v>
      </c>
      <c r="K91" s="31">
        <v>4450</v>
      </c>
      <c r="L91" s="31">
        <v>4211</v>
      </c>
      <c r="M91" s="31">
        <v>3.9499399999999998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633</v>
      </c>
      <c r="D92" s="36">
        <v>636.48333333333335</v>
      </c>
      <c r="E92" s="36">
        <v>628.51666666666665</v>
      </c>
      <c r="F92" s="36">
        <v>624.0333333333333</v>
      </c>
      <c r="G92" s="36">
        <v>616.06666666666661</v>
      </c>
      <c r="H92" s="36">
        <v>640.9666666666667</v>
      </c>
      <c r="I92" s="36">
        <v>648.93333333333339</v>
      </c>
      <c r="J92" s="36">
        <v>653.41666666666674</v>
      </c>
      <c r="K92" s="31">
        <v>644.45000000000005</v>
      </c>
      <c r="L92" s="31">
        <v>632</v>
      </c>
      <c r="M92" s="31">
        <v>5.5782699999999998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1812.8</v>
      </c>
      <c r="D93" s="36">
        <v>1809.4833333333336</v>
      </c>
      <c r="E93" s="36">
        <v>1798.9666666666672</v>
      </c>
      <c r="F93" s="36">
        <v>1785.1333333333337</v>
      </c>
      <c r="G93" s="36">
        <v>1774.6166666666672</v>
      </c>
      <c r="H93" s="36">
        <v>1823.3166666666671</v>
      </c>
      <c r="I93" s="36">
        <v>1833.8333333333335</v>
      </c>
      <c r="J93" s="36">
        <v>1847.666666666667</v>
      </c>
      <c r="K93" s="31">
        <v>1820</v>
      </c>
      <c r="L93" s="31">
        <v>1795.65</v>
      </c>
      <c r="M93" s="31">
        <v>15.99349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4422.3999999999996</v>
      </c>
      <c r="D94" s="36">
        <v>4419.6833333333334</v>
      </c>
      <c r="E94" s="36">
        <v>4389.3666666666668</v>
      </c>
      <c r="F94" s="36">
        <v>4356.333333333333</v>
      </c>
      <c r="G94" s="36">
        <v>4326.0166666666664</v>
      </c>
      <c r="H94" s="36">
        <v>4452.7166666666672</v>
      </c>
      <c r="I94" s="36">
        <v>4483.0333333333347</v>
      </c>
      <c r="J94" s="36">
        <v>4516.0666666666675</v>
      </c>
      <c r="K94" s="31">
        <v>4450</v>
      </c>
      <c r="L94" s="31">
        <v>4386.6499999999996</v>
      </c>
      <c r="M94" s="31">
        <v>3.1826400000000001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1665.95</v>
      </c>
      <c r="D95" s="36">
        <v>1665.6666666666667</v>
      </c>
      <c r="E95" s="36">
        <v>1657.3333333333335</v>
      </c>
      <c r="F95" s="36">
        <v>1648.7166666666667</v>
      </c>
      <c r="G95" s="36">
        <v>1640.3833333333334</v>
      </c>
      <c r="H95" s="36">
        <v>1674.2833333333335</v>
      </c>
      <c r="I95" s="36">
        <v>1682.616666666667</v>
      </c>
      <c r="J95" s="36">
        <v>1691.2333333333336</v>
      </c>
      <c r="K95" s="31">
        <v>1674</v>
      </c>
      <c r="L95" s="31">
        <v>1657.05</v>
      </c>
      <c r="M95" s="31">
        <v>119.30266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705.4</v>
      </c>
      <c r="D96" s="36">
        <v>707.43333333333339</v>
      </c>
      <c r="E96" s="36">
        <v>701.11666666666679</v>
      </c>
      <c r="F96" s="36">
        <v>696.83333333333337</v>
      </c>
      <c r="G96" s="36">
        <v>690.51666666666677</v>
      </c>
      <c r="H96" s="36">
        <v>711.71666666666681</v>
      </c>
      <c r="I96" s="36">
        <v>718.03333333333342</v>
      </c>
      <c r="J96" s="36">
        <v>722.31666666666683</v>
      </c>
      <c r="K96" s="31">
        <v>713.75</v>
      </c>
      <c r="L96" s="31">
        <v>703.15</v>
      </c>
      <c r="M96" s="31">
        <v>18.868320000000001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1988.05</v>
      </c>
      <c r="D97" s="36">
        <v>1995.0166666666667</v>
      </c>
      <c r="E97" s="36">
        <v>1967.0333333333333</v>
      </c>
      <c r="F97" s="36">
        <v>1946.0166666666667</v>
      </c>
      <c r="G97" s="36">
        <v>1918.0333333333333</v>
      </c>
      <c r="H97" s="36">
        <v>2016.0333333333333</v>
      </c>
      <c r="I97" s="36">
        <v>2044.0166666666664</v>
      </c>
      <c r="J97" s="36">
        <v>2065.0333333333333</v>
      </c>
      <c r="K97" s="31">
        <v>2023</v>
      </c>
      <c r="L97" s="31">
        <v>1974</v>
      </c>
      <c r="M97" s="31">
        <v>11.47593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5795.8</v>
      </c>
      <c r="D98" s="36">
        <v>5804.3</v>
      </c>
      <c r="E98" s="36">
        <v>5761.5</v>
      </c>
      <c r="F98" s="36">
        <v>5727.2</v>
      </c>
      <c r="G98" s="36">
        <v>5684.4</v>
      </c>
      <c r="H98" s="36">
        <v>5838.6</v>
      </c>
      <c r="I98" s="36">
        <v>5881.4000000000015</v>
      </c>
      <c r="J98" s="36">
        <v>5915.7000000000007</v>
      </c>
      <c r="K98" s="31">
        <v>5847.1</v>
      </c>
      <c r="L98" s="31">
        <v>5770</v>
      </c>
      <c r="M98" s="31">
        <v>3.3258100000000002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673.25</v>
      </c>
      <c r="D99" s="36">
        <v>676.75</v>
      </c>
      <c r="E99" s="36">
        <v>667.1</v>
      </c>
      <c r="F99" s="36">
        <v>660.95</v>
      </c>
      <c r="G99" s="36">
        <v>651.30000000000007</v>
      </c>
      <c r="H99" s="36">
        <v>682.9</v>
      </c>
      <c r="I99" s="36">
        <v>692.55000000000007</v>
      </c>
      <c r="J99" s="36">
        <v>698.69999999999993</v>
      </c>
      <c r="K99" s="31">
        <v>686.4</v>
      </c>
      <c r="L99" s="31">
        <v>670.6</v>
      </c>
      <c r="M99" s="31">
        <v>59.77861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4644.95</v>
      </c>
      <c r="D100" s="36">
        <v>4655.6500000000005</v>
      </c>
      <c r="E100" s="36">
        <v>4621.3000000000011</v>
      </c>
      <c r="F100" s="36">
        <v>4597.6500000000005</v>
      </c>
      <c r="G100" s="36">
        <v>4563.3000000000011</v>
      </c>
      <c r="H100" s="36">
        <v>4679.3000000000011</v>
      </c>
      <c r="I100" s="36">
        <v>4713.6500000000015</v>
      </c>
      <c r="J100" s="36">
        <v>4737.3000000000011</v>
      </c>
      <c r="K100" s="31">
        <v>4690</v>
      </c>
      <c r="L100" s="31">
        <v>4632</v>
      </c>
      <c r="M100" s="31">
        <v>8.6767900000000004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410.9</v>
      </c>
      <c r="D101" s="36">
        <v>411.83333333333331</v>
      </c>
      <c r="E101" s="36">
        <v>405.76666666666665</v>
      </c>
      <c r="F101" s="36">
        <v>400.63333333333333</v>
      </c>
      <c r="G101" s="36">
        <v>394.56666666666666</v>
      </c>
      <c r="H101" s="36">
        <v>416.96666666666664</v>
      </c>
      <c r="I101" s="36">
        <v>423.03333333333336</v>
      </c>
      <c r="J101" s="36">
        <v>428.16666666666663</v>
      </c>
      <c r="K101" s="31">
        <v>417.9</v>
      </c>
      <c r="L101" s="31">
        <v>406.7</v>
      </c>
      <c r="M101" s="31">
        <v>92.582520000000002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2932.95</v>
      </c>
      <c r="D102" s="36">
        <v>2935.9500000000003</v>
      </c>
      <c r="E102" s="36">
        <v>2915.5000000000005</v>
      </c>
      <c r="F102" s="36">
        <v>2898.05</v>
      </c>
      <c r="G102" s="36">
        <v>2877.6000000000004</v>
      </c>
      <c r="H102" s="36">
        <v>2953.4000000000005</v>
      </c>
      <c r="I102" s="36">
        <v>2973.8500000000004</v>
      </c>
      <c r="J102" s="36">
        <v>2991.3000000000006</v>
      </c>
      <c r="K102" s="31">
        <v>2956.4</v>
      </c>
      <c r="L102" s="31">
        <v>2918.5</v>
      </c>
      <c r="M102" s="31">
        <v>19.020009999999999</v>
      </c>
      <c r="N102" s="1"/>
      <c r="O102" s="1"/>
    </row>
    <row r="103" spans="1:15" ht="12.75" customHeight="1">
      <c r="A103" s="51">
        <v>94</v>
      </c>
      <c r="B103" s="53" t="s">
        <v>134</v>
      </c>
      <c r="C103" s="31">
        <v>1250.3499999999999</v>
      </c>
      <c r="D103" s="36">
        <v>1249.45</v>
      </c>
      <c r="E103" s="36">
        <v>1242.95</v>
      </c>
      <c r="F103" s="36">
        <v>1235.55</v>
      </c>
      <c r="G103" s="36">
        <v>1229.05</v>
      </c>
      <c r="H103" s="36">
        <v>1256.8500000000001</v>
      </c>
      <c r="I103" s="36">
        <v>1263.3500000000001</v>
      </c>
      <c r="J103" s="36">
        <v>1270.7500000000002</v>
      </c>
      <c r="K103" s="31">
        <v>1255.95</v>
      </c>
      <c r="L103" s="31">
        <v>1242.05</v>
      </c>
      <c r="M103" s="31">
        <v>98.772880000000001</v>
      </c>
      <c r="N103" s="1"/>
      <c r="O103" s="1"/>
    </row>
    <row r="104" spans="1:15" ht="12.75" customHeight="1">
      <c r="A104" s="51">
        <v>95</v>
      </c>
      <c r="B104" s="53" t="s">
        <v>135</v>
      </c>
      <c r="C104" s="31">
        <v>2109.25</v>
      </c>
      <c r="D104" s="36">
        <v>2118.5333333333333</v>
      </c>
      <c r="E104" s="36">
        <v>2095.7666666666664</v>
      </c>
      <c r="F104" s="36">
        <v>2082.2833333333333</v>
      </c>
      <c r="G104" s="36">
        <v>2059.5166666666664</v>
      </c>
      <c r="H104" s="36">
        <v>2132.0166666666664</v>
      </c>
      <c r="I104" s="36">
        <v>2154.7833333333338</v>
      </c>
      <c r="J104" s="36">
        <v>2168.2666666666664</v>
      </c>
      <c r="K104" s="31">
        <v>2141.3000000000002</v>
      </c>
      <c r="L104" s="31">
        <v>2105.0500000000002</v>
      </c>
      <c r="M104" s="31">
        <v>3.4197600000000001</v>
      </c>
      <c r="N104" s="1"/>
      <c r="O104" s="1"/>
    </row>
    <row r="105" spans="1:15" ht="12.75" customHeight="1">
      <c r="A105" s="51">
        <v>96</v>
      </c>
      <c r="B105" s="53" t="s">
        <v>136</v>
      </c>
      <c r="C105" s="31">
        <v>755.25</v>
      </c>
      <c r="D105" s="36">
        <v>757.61666666666667</v>
      </c>
      <c r="E105" s="36">
        <v>750.48333333333335</v>
      </c>
      <c r="F105" s="36">
        <v>745.7166666666667</v>
      </c>
      <c r="G105" s="36">
        <v>738.58333333333337</v>
      </c>
      <c r="H105" s="36">
        <v>762.38333333333333</v>
      </c>
      <c r="I105" s="36">
        <v>769.51666666666677</v>
      </c>
      <c r="J105" s="36">
        <v>774.2833333333333</v>
      </c>
      <c r="K105" s="31">
        <v>764.75</v>
      </c>
      <c r="L105" s="31">
        <v>752.85</v>
      </c>
      <c r="M105" s="31">
        <v>9.3094699999999992</v>
      </c>
      <c r="N105" s="1"/>
      <c r="O105" s="1"/>
    </row>
    <row r="106" spans="1:15" ht="12.75" customHeight="1">
      <c r="A106" s="51">
        <v>97</v>
      </c>
      <c r="B106" s="53" t="s">
        <v>139</v>
      </c>
      <c r="C106" s="31">
        <v>73.42</v>
      </c>
      <c r="D106" s="36">
        <v>73.413333333333341</v>
      </c>
      <c r="E106" s="36">
        <v>72.776666666666685</v>
      </c>
      <c r="F106" s="36">
        <v>72.13333333333334</v>
      </c>
      <c r="G106" s="36">
        <v>71.496666666666684</v>
      </c>
      <c r="H106" s="36">
        <v>74.056666666666686</v>
      </c>
      <c r="I106" s="36">
        <v>74.693333333333342</v>
      </c>
      <c r="J106" s="36">
        <v>75.336666666666687</v>
      </c>
      <c r="K106" s="31">
        <v>74.05</v>
      </c>
      <c r="L106" s="31">
        <v>72.77</v>
      </c>
      <c r="M106" s="31">
        <v>201.06335000000001</v>
      </c>
      <c r="N106" s="1"/>
      <c r="O106" s="1"/>
    </row>
    <row r="107" spans="1:15" ht="12.75" customHeight="1">
      <c r="A107" s="51">
        <v>98</v>
      </c>
      <c r="B107" s="53" t="s">
        <v>153</v>
      </c>
      <c r="C107" s="31">
        <v>513.85</v>
      </c>
      <c r="D107" s="36">
        <v>515.2833333333333</v>
      </c>
      <c r="E107" s="36">
        <v>510.56666666666661</v>
      </c>
      <c r="F107" s="36">
        <v>507.2833333333333</v>
      </c>
      <c r="G107" s="36">
        <v>502.56666666666661</v>
      </c>
      <c r="H107" s="36">
        <v>518.56666666666661</v>
      </c>
      <c r="I107" s="36">
        <v>523.2833333333333</v>
      </c>
      <c r="J107" s="36">
        <v>526.56666666666661</v>
      </c>
      <c r="K107" s="31">
        <v>520</v>
      </c>
      <c r="L107" s="31">
        <v>512</v>
      </c>
      <c r="M107" s="31">
        <v>88.251930000000002</v>
      </c>
      <c r="N107" s="1"/>
      <c r="O107" s="1"/>
    </row>
    <row r="108" spans="1:15" ht="12.75" customHeight="1">
      <c r="A108" s="51">
        <v>99</v>
      </c>
      <c r="B108" s="53" t="s">
        <v>276</v>
      </c>
      <c r="C108" s="31">
        <v>520.04999999999995</v>
      </c>
      <c r="D108" s="36">
        <v>521.41666666666663</v>
      </c>
      <c r="E108" s="36">
        <v>517.43333333333328</v>
      </c>
      <c r="F108" s="36">
        <v>514.81666666666661</v>
      </c>
      <c r="G108" s="36">
        <v>510.83333333333326</v>
      </c>
      <c r="H108" s="36">
        <v>524.0333333333333</v>
      </c>
      <c r="I108" s="36">
        <v>528.01666666666665</v>
      </c>
      <c r="J108" s="36">
        <v>530.63333333333333</v>
      </c>
      <c r="K108" s="31">
        <v>525.4</v>
      </c>
      <c r="L108" s="31">
        <v>518.79999999999995</v>
      </c>
      <c r="M108" s="31">
        <v>11.84919</v>
      </c>
      <c r="N108" s="1"/>
      <c r="O108" s="1"/>
    </row>
    <row r="109" spans="1:15" ht="12.75" customHeight="1">
      <c r="A109" s="51">
        <v>100</v>
      </c>
      <c r="B109" s="53" t="s">
        <v>142</v>
      </c>
      <c r="C109" s="31">
        <v>689.05</v>
      </c>
      <c r="D109" s="36">
        <v>692.94999999999993</v>
      </c>
      <c r="E109" s="36">
        <v>684.14999999999986</v>
      </c>
      <c r="F109" s="36">
        <v>679.24999999999989</v>
      </c>
      <c r="G109" s="36">
        <v>670.44999999999982</v>
      </c>
      <c r="H109" s="36">
        <v>697.84999999999991</v>
      </c>
      <c r="I109" s="36">
        <v>706.64999999999986</v>
      </c>
      <c r="J109" s="36">
        <v>711.55</v>
      </c>
      <c r="K109" s="31">
        <v>701.75</v>
      </c>
      <c r="L109" s="31">
        <v>688.05</v>
      </c>
      <c r="M109" s="31">
        <v>22.55367</v>
      </c>
      <c r="N109" s="1"/>
      <c r="O109" s="1"/>
    </row>
    <row r="110" spans="1:15" ht="12.75" customHeight="1">
      <c r="A110" s="51">
        <v>101</v>
      </c>
      <c r="B110" s="53" t="s">
        <v>150</v>
      </c>
      <c r="C110" s="31">
        <v>173.19</v>
      </c>
      <c r="D110" s="36">
        <v>173.88</v>
      </c>
      <c r="E110" s="36">
        <v>171.76</v>
      </c>
      <c r="F110" s="36">
        <v>170.32999999999998</v>
      </c>
      <c r="G110" s="36">
        <v>168.20999999999998</v>
      </c>
      <c r="H110" s="36">
        <v>175.31</v>
      </c>
      <c r="I110" s="36">
        <v>177.43</v>
      </c>
      <c r="J110" s="36">
        <v>178.86</v>
      </c>
      <c r="K110" s="31">
        <v>176</v>
      </c>
      <c r="L110" s="31">
        <v>172.45</v>
      </c>
      <c r="M110" s="31">
        <v>150.61240000000001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936.9</v>
      </c>
      <c r="D111" s="36">
        <v>943</v>
      </c>
      <c r="E111" s="36">
        <v>928.9</v>
      </c>
      <c r="F111" s="36">
        <v>920.9</v>
      </c>
      <c r="G111" s="36">
        <v>906.8</v>
      </c>
      <c r="H111" s="36">
        <v>951</v>
      </c>
      <c r="I111" s="36">
        <v>965.09999999999991</v>
      </c>
      <c r="J111" s="36">
        <v>973.1</v>
      </c>
      <c r="K111" s="31">
        <v>957.1</v>
      </c>
      <c r="L111" s="31">
        <v>935</v>
      </c>
      <c r="M111" s="31">
        <v>25.995979999999999</v>
      </c>
      <c r="N111" s="1"/>
      <c r="O111" s="1"/>
    </row>
    <row r="112" spans="1:15" ht="12.75" customHeight="1">
      <c r="A112" s="51">
        <v>103</v>
      </c>
      <c r="B112" s="53" t="s">
        <v>400</v>
      </c>
      <c r="C112" s="31">
        <v>167.25</v>
      </c>
      <c r="D112" s="36">
        <v>167.96</v>
      </c>
      <c r="E112" s="36">
        <v>165.26000000000002</v>
      </c>
      <c r="F112" s="36">
        <v>163.27000000000001</v>
      </c>
      <c r="G112" s="36">
        <v>160.57000000000002</v>
      </c>
      <c r="H112" s="36">
        <v>169.95000000000002</v>
      </c>
      <c r="I112" s="36">
        <v>172.65</v>
      </c>
      <c r="J112" s="36">
        <v>174.64000000000001</v>
      </c>
      <c r="K112" s="31">
        <v>170.66</v>
      </c>
      <c r="L112" s="31">
        <v>165.97</v>
      </c>
      <c r="M112" s="31">
        <v>154.34228999999999</v>
      </c>
      <c r="N112" s="1"/>
      <c r="O112" s="1"/>
    </row>
    <row r="113" spans="1:15" ht="12.75" customHeight="1">
      <c r="A113" s="51">
        <v>104</v>
      </c>
      <c r="B113" s="53" t="s">
        <v>141</v>
      </c>
      <c r="C113" s="31">
        <v>517.15</v>
      </c>
      <c r="D113" s="36">
        <v>519.48333333333335</v>
      </c>
      <c r="E113" s="36">
        <v>513.7166666666667</v>
      </c>
      <c r="F113" s="36">
        <v>510.2833333333333</v>
      </c>
      <c r="G113" s="36">
        <v>504.51666666666665</v>
      </c>
      <c r="H113" s="36">
        <v>522.91666666666674</v>
      </c>
      <c r="I113" s="36">
        <v>528.68333333333339</v>
      </c>
      <c r="J113" s="36">
        <v>532.11666666666679</v>
      </c>
      <c r="K113" s="31">
        <v>525.25</v>
      </c>
      <c r="L113" s="31">
        <v>516.04999999999995</v>
      </c>
      <c r="M113" s="31">
        <v>8.9311799999999995</v>
      </c>
      <c r="N113" s="1"/>
      <c r="O113" s="1"/>
    </row>
    <row r="114" spans="1:15" ht="12.75" customHeight="1">
      <c r="A114" s="51">
        <v>105</v>
      </c>
      <c r="B114" s="53" t="s">
        <v>147</v>
      </c>
      <c r="C114" s="31">
        <v>428.45</v>
      </c>
      <c r="D114" s="36">
        <v>431.45</v>
      </c>
      <c r="E114" s="36">
        <v>424.25</v>
      </c>
      <c r="F114" s="36">
        <v>420.05</v>
      </c>
      <c r="G114" s="36">
        <v>412.85</v>
      </c>
      <c r="H114" s="36">
        <v>435.65</v>
      </c>
      <c r="I114" s="36">
        <v>442.84999999999991</v>
      </c>
      <c r="J114" s="36">
        <v>447.04999999999995</v>
      </c>
      <c r="K114" s="31">
        <v>438.65</v>
      </c>
      <c r="L114" s="31">
        <v>427.25</v>
      </c>
      <c r="M114" s="31">
        <v>69.186350000000004</v>
      </c>
      <c r="N114" s="1"/>
      <c r="O114" s="1"/>
    </row>
    <row r="115" spans="1:15" ht="12.75" customHeight="1">
      <c r="A115" s="51">
        <v>106</v>
      </c>
      <c r="B115" s="53" t="s">
        <v>146</v>
      </c>
      <c r="C115" s="31">
        <v>1464.05</v>
      </c>
      <c r="D115" s="36">
        <v>1459.1166666666668</v>
      </c>
      <c r="E115" s="36">
        <v>1447.2833333333335</v>
      </c>
      <c r="F115" s="36">
        <v>1430.5166666666667</v>
      </c>
      <c r="G115" s="36">
        <v>1418.6833333333334</v>
      </c>
      <c r="H115" s="36">
        <v>1475.8833333333337</v>
      </c>
      <c r="I115" s="36">
        <v>1487.7166666666667</v>
      </c>
      <c r="J115" s="36">
        <v>1504.4833333333338</v>
      </c>
      <c r="K115" s="31">
        <v>1470.95</v>
      </c>
      <c r="L115" s="31">
        <v>1442.35</v>
      </c>
      <c r="M115" s="31">
        <v>29.990549999999999</v>
      </c>
      <c r="N115" s="1"/>
      <c r="O115" s="1"/>
    </row>
    <row r="116" spans="1:15" ht="12.75" customHeight="1">
      <c r="A116" s="51">
        <v>107</v>
      </c>
      <c r="B116" s="53" t="s">
        <v>181</v>
      </c>
      <c r="C116" s="31">
        <v>7729.05</v>
      </c>
      <c r="D116" s="36">
        <v>7750.6166666666659</v>
      </c>
      <c r="E116" s="36">
        <v>7671.2333333333318</v>
      </c>
      <c r="F116" s="36">
        <v>7613.4166666666661</v>
      </c>
      <c r="G116" s="36">
        <v>7534.0333333333319</v>
      </c>
      <c r="H116" s="36">
        <v>7808.4333333333316</v>
      </c>
      <c r="I116" s="36">
        <v>7887.8166666666648</v>
      </c>
      <c r="J116" s="36">
        <v>7945.6333333333314</v>
      </c>
      <c r="K116" s="31">
        <v>7830</v>
      </c>
      <c r="L116" s="31">
        <v>7692.8</v>
      </c>
      <c r="M116" s="31">
        <v>1.00746</v>
      </c>
      <c r="N116" s="1"/>
      <c r="O116" s="1"/>
    </row>
    <row r="117" spans="1:15" ht="12.75" customHeight="1">
      <c r="A117" s="51">
        <v>108</v>
      </c>
      <c r="B117" s="53" t="s">
        <v>148</v>
      </c>
      <c r="C117" s="31">
        <v>1944.1</v>
      </c>
      <c r="D117" s="36">
        <v>1946.1166666666668</v>
      </c>
      <c r="E117" s="36">
        <v>1933.6333333333337</v>
      </c>
      <c r="F117" s="36">
        <v>1923.166666666667</v>
      </c>
      <c r="G117" s="36">
        <v>1910.6833333333338</v>
      </c>
      <c r="H117" s="36">
        <v>1956.5833333333335</v>
      </c>
      <c r="I117" s="36">
        <v>1969.0666666666666</v>
      </c>
      <c r="J117" s="36">
        <v>1979.5333333333333</v>
      </c>
      <c r="K117" s="31">
        <v>1958.6</v>
      </c>
      <c r="L117" s="31">
        <v>1935.65</v>
      </c>
      <c r="M117" s="31">
        <v>38.431269999999998</v>
      </c>
      <c r="N117" s="1"/>
      <c r="O117" s="1"/>
    </row>
    <row r="118" spans="1:15" ht="12.75" customHeight="1">
      <c r="A118" s="51">
        <v>109</v>
      </c>
      <c r="B118" s="53" t="s">
        <v>145</v>
      </c>
      <c r="C118" s="31">
        <v>4942.3500000000004</v>
      </c>
      <c r="D118" s="36">
        <v>4961.1166666666668</v>
      </c>
      <c r="E118" s="36">
        <v>4910.2333333333336</v>
      </c>
      <c r="F118" s="36">
        <v>4878.1166666666668</v>
      </c>
      <c r="G118" s="36">
        <v>4827.2333333333336</v>
      </c>
      <c r="H118" s="36">
        <v>4993.2333333333336</v>
      </c>
      <c r="I118" s="36">
        <v>5044.1166666666668</v>
      </c>
      <c r="J118" s="36">
        <v>5076.2333333333336</v>
      </c>
      <c r="K118" s="31">
        <v>5012</v>
      </c>
      <c r="L118" s="31">
        <v>4929</v>
      </c>
      <c r="M118" s="31">
        <v>6.5646599999999999</v>
      </c>
      <c r="N118" s="1"/>
      <c r="O118" s="1"/>
    </row>
    <row r="119" spans="1:15" ht="12.75" customHeight="1">
      <c r="A119" s="51">
        <v>110</v>
      </c>
      <c r="B119" s="53" t="s">
        <v>151</v>
      </c>
      <c r="C119" s="31">
        <v>1474.15</v>
      </c>
      <c r="D119" s="36">
        <v>1465.9333333333334</v>
      </c>
      <c r="E119" s="36">
        <v>1451.9666666666667</v>
      </c>
      <c r="F119" s="36">
        <v>1429.7833333333333</v>
      </c>
      <c r="G119" s="36">
        <v>1415.8166666666666</v>
      </c>
      <c r="H119" s="36">
        <v>1488.1166666666668</v>
      </c>
      <c r="I119" s="36">
        <v>1502.0833333333335</v>
      </c>
      <c r="J119" s="36">
        <v>1524.2666666666669</v>
      </c>
      <c r="K119" s="31">
        <v>1479.9</v>
      </c>
      <c r="L119" s="31">
        <v>1443.75</v>
      </c>
      <c r="M119" s="31">
        <v>2.4269500000000002</v>
      </c>
      <c r="N119" s="1"/>
      <c r="O119" s="1"/>
    </row>
    <row r="120" spans="1:15" ht="12.75" customHeight="1">
      <c r="A120" s="51">
        <v>111</v>
      </c>
      <c r="B120" s="53" t="s">
        <v>277</v>
      </c>
      <c r="C120" s="31">
        <v>768.25</v>
      </c>
      <c r="D120" s="36">
        <v>767.06666666666661</v>
      </c>
      <c r="E120" s="36">
        <v>758.53333333333319</v>
      </c>
      <c r="F120" s="36">
        <v>748.81666666666661</v>
      </c>
      <c r="G120" s="36">
        <v>740.28333333333319</v>
      </c>
      <c r="H120" s="36">
        <v>776.78333333333319</v>
      </c>
      <c r="I120" s="36">
        <v>785.31666666666649</v>
      </c>
      <c r="J120" s="36">
        <v>795.03333333333319</v>
      </c>
      <c r="K120" s="31">
        <v>775.6</v>
      </c>
      <c r="L120" s="31">
        <v>757.35</v>
      </c>
      <c r="M120" s="31">
        <v>28.416399999999999</v>
      </c>
      <c r="N120" s="1"/>
      <c r="O120" s="1"/>
    </row>
    <row r="121" spans="1:15" ht="12.75" customHeight="1">
      <c r="A121" s="51">
        <v>112</v>
      </c>
      <c r="B121" s="53" t="s">
        <v>156</v>
      </c>
      <c r="C121" s="31">
        <v>954.55</v>
      </c>
      <c r="D121" s="36">
        <v>959.44999999999993</v>
      </c>
      <c r="E121" s="36">
        <v>946.44999999999982</v>
      </c>
      <c r="F121" s="36">
        <v>938.34999999999991</v>
      </c>
      <c r="G121" s="36">
        <v>925.3499999999998</v>
      </c>
      <c r="H121" s="36">
        <v>967.54999999999984</v>
      </c>
      <c r="I121" s="36">
        <v>980.55000000000007</v>
      </c>
      <c r="J121" s="36">
        <v>988.64999999999986</v>
      </c>
      <c r="K121" s="31">
        <v>972.45</v>
      </c>
      <c r="L121" s="31">
        <v>951.35</v>
      </c>
      <c r="M121" s="31">
        <v>24.453289999999999</v>
      </c>
      <c r="N121" s="1"/>
      <c r="O121" s="1"/>
    </row>
    <row r="122" spans="1:15" ht="12.75" customHeight="1">
      <c r="A122" s="51">
        <v>113</v>
      </c>
      <c r="B122" s="53" t="s">
        <v>154</v>
      </c>
      <c r="C122" s="31">
        <v>1031.0999999999999</v>
      </c>
      <c r="D122" s="36">
        <v>1025.1833333333334</v>
      </c>
      <c r="E122" s="36">
        <v>1014.6666666666667</v>
      </c>
      <c r="F122" s="36">
        <v>998.23333333333335</v>
      </c>
      <c r="G122" s="36">
        <v>987.7166666666667</v>
      </c>
      <c r="H122" s="36">
        <v>1041.6166666666668</v>
      </c>
      <c r="I122" s="36">
        <v>1052.1333333333332</v>
      </c>
      <c r="J122" s="36">
        <v>1068.5666666666668</v>
      </c>
      <c r="K122" s="31">
        <v>1035.7</v>
      </c>
      <c r="L122" s="31">
        <v>1008.75</v>
      </c>
      <c r="M122" s="31">
        <v>28.065359999999998</v>
      </c>
      <c r="N122" s="1"/>
      <c r="O122" s="1"/>
    </row>
    <row r="123" spans="1:15" ht="12.75" customHeight="1">
      <c r="A123" s="51">
        <v>114</v>
      </c>
      <c r="B123" s="53" t="s">
        <v>157</v>
      </c>
      <c r="C123" s="31">
        <v>679.05</v>
      </c>
      <c r="D123" s="36">
        <v>677.2166666666667</v>
      </c>
      <c r="E123" s="36">
        <v>669.93333333333339</v>
      </c>
      <c r="F123" s="36">
        <v>660.81666666666672</v>
      </c>
      <c r="G123" s="36">
        <v>653.53333333333342</v>
      </c>
      <c r="H123" s="36">
        <v>686.33333333333337</v>
      </c>
      <c r="I123" s="36">
        <v>693.61666666666667</v>
      </c>
      <c r="J123" s="36">
        <v>702.73333333333335</v>
      </c>
      <c r="K123" s="31">
        <v>684.5</v>
      </c>
      <c r="L123" s="31">
        <v>668.1</v>
      </c>
      <c r="M123" s="31">
        <v>17.034369999999999</v>
      </c>
      <c r="N123" s="1"/>
      <c r="O123" s="1"/>
    </row>
    <row r="124" spans="1:15" ht="12.75" customHeight="1">
      <c r="A124" s="51">
        <v>115</v>
      </c>
      <c r="B124" s="53" t="s">
        <v>415</v>
      </c>
      <c r="C124" s="31">
        <v>1826.05</v>
      </c>
      <c r="D124" s="36">
        <v>1834.0833333333333</v>
      </c>
      <c r="E124" s="36">
        <v>1808.2166666666665</v>
      </c>
      <c r="F124" s="36">
        <v>1790.3833333333332</v>
      </c>
      <c r="G124" s="36">
        <v>1764.5166666666664</v>
      </c>
      <c r="H124" s="36">
        <v>1851.9166666666665</v>
      </c>
      <c r="I124" s="36">
        <v>1877.7833333333333</v>
      </c>
      <c r="J124" s="36">
        <v>1895.6166666666666</v>
      </c>
      <c r="K124" s="31">
        <v>1859.95</v>
      </c>
      <c r="L124" s="31">
        <v>1816.25</v>
      </c>
      <c r="M124" s="31">
        <v>4.2481299999999997</v>
      </c>
      <c r="N124" s="1"/>
      <c r="O124" s="1"/>
    </row>
    <row r="125" spans="1:15" ht="12.75" customHeight="1">
      <c r="A125" s="51">
        <v>116</v>
      </c>
      <c r="B125" s="53" t="s">
        <v>158</v>
      </c>
      <c r="C125" s="31">
        <v>1820.35</v>
      </c>
      <c r="D125" s="36">
        <v>1824.7</v>
      </c>
      <c r="E125" s="36">
        <v>1812.4</v>
      </c>
      <c r="F125" s="36">
        <v>1804.45</v>
      </c>
      <c r="G125" s="36">
        <v>1792.15</v>
      </c>
      <c r="H125" s="36">
        <v>1832.65</v>
      </c>
      <c r="I125" s="36">
        <v>1844.9499999999998</v>
      </c>
      <c r="J125" s="36">
        <v>1852.9</v>
      </c>
      <c r="K125" s="31">
        <v>1837</v>
      </c>
      <c r="L125" s="31">
        <v>1816.75</v>
      </c>
      <c r="M125" s="31">
        <v>20.5672</v>
      </c>
      <c r="N125" s="1"/>
      <c r="O125" s="1"/>
    </row>
    <row r="126" spans="1:15" ht="12.75" customHeight="1">
      <c r="A126" s="51">
        <v>117</v>
      </c>
      <c r="B126" s="53" t="s">
        <v>833</v>
      </c>
      <c r="C126" s="31">
        <v>177.91</v>
      </c>
      <c r="D126" s="36">
        <v>177.26666666666665</v>
      </c>
      <c r="E126" s="36">
        <v>175.1633333333333</v>
      </c>
      <c r="F126" s="36">
        <v>172.41666666666666</v>
      </c>
      <c r="G126" s="36">
        <v>170.3133333333333</v>
      </c>
      <c r="H126" s="36">
        <v>180.01333333333329</v>
      </c>
      <c r="I126" s="36">
        <v>182.11666666666665</v>
      </c>
      <c r="J126" s="36">
        <v>184.86333333333329</v>
      </c>
      <c r="K126" s="31">
        <v>179.37</v>
      </c>
      <c r="L126" s="31">
        <v>174.52</v>
      </c>
      <c r="M126" s="31">
        <v>136.89402000000001</v>
      </c>
      <c r="N126" s="1"/>
      <c r="O126" s="1"/>
    </row>
    <row r="127" spans="1:15" ht="12.75" customHeight="1">
      <c r="A127" s="51">
        <v>118</v>
      </c>
      <c r="B127" s="53" t="s">
        <v>164</v>
      </c>
      <c r="C127" s="31">
        <v>5777.5</v>
      </c>
      <c r="D127" s="36">
        <v>5757.3666666666659</v>
      </c>
      <c r="E127" s="36">
        <v>5704.7333333333318</v>
      </c>
      <c r="F127" s="36">
        <v>5631.9666666666662</v>
      </c>
      <c r="G127" s="36">
        <v>5579.3333333333321</v>
      </c>
      <c r="H127" s="36">
        <v>5830.1333333333314</v>
      </c>
      <c r="I127" s="36">
        <v>5882.7666666666646</v>
      </c>
      <c r="J127" s="36">
        <v>5955.533333333331</v>
      </c>
      <c r="K127" s="31">
        <v>5810</v>
      </c>
      <c r="L127" s="31">
        <v>5684.6</v>
      </c>
      <c r="M127" s="31">
        <v>1.50559</v>
      </c>
      <c r="N127" s="1"/>
      <c r="O127" s="1"/>
    </row>
    <row r="128" spans="1:15" ht="12.75" customHeight="1">
      <c r="A128" s="51">
        <v>119</v>
      </c>
      <c r="B128" s="53" t="s">
        <v>161</v>
      </c>
      <c r="C128" s="31">
        <v>723.3</v>
      </c>
      <c r="D128" s="36">
        <v>719.08333333333337</v>
      </c>
      <c r="E128" s="36">
        <v>707.36666666666679</v>
      </c>
      <c r="F128" s="36">
        <v>691.43333333333339</v>
      </c>
      <c r="G128" s="36">
        <v>679.71666666666681</v>
      </c>
      <c r="H128" s="36">
        <v>735.01666666666677</v>
      </c>
      <c r="I128" s="36">
        <v>746.73333333333323</v>
      </c>
      <c r="J128" s="36">
        <v>762.66666666666674</v>
      </c>
      <c r="K128" s="31">
        <v>730.8</v>
      </c>
      <c r="L128" s="31">
        <v>703.15</v>
      </c>
      <c r="M128" s="31">
        <v>52.636040000000001</v>
      </c>
      <c r="N128" s="1"/>
      <c r="O128" s="1"/>
    </row>
    <row r="129" spans="1:15" ht="12.75" customHeight="1">
      <c r="A129" s="51">
        <v>120</v>
      </c>
      <c r="B129" s="53" t="s">
        <v>163</v>
      </c>
      <c r="C129" s="31">
        <v>6416.2</v>
      </c>
      <c r="D129" s="36">
        <v>6401.1500000000005</v>
      </c>
      <c r="E129" s="36">
        <v>6355.0500000000011</v>
      </c>
      <c r="F129" s="36">
        <v>6293.9000000000005</v>
      </c>
      <c r="G129" s="36">
        <v>6247.8000000000011</v>
      </c>
      <c r="H129" s="36">
        <v>6462.3000000000011</v>
      </c>
      <c r="I129" s="36">
        <v>6508.4000000000015</v>
      </c>
      <c r="J129" s="36">
        <v>6569.5500000000011</v>
      </c>
      <c r="K129" s="31">
        <v>6447.25</v>
      </c>
      <c r="L129" s="31">
        <v>6340</v>
      </c>
      <c r="M129" s="31">
        <v>2.7835399999999999</v>
      </c>
      <c r="N129" s="1"/>
      <c r="O129" s="1"/>
    </row>
    <row r="130" spans="1:15" ht="12.75" customHeight="1">
      <c r="A130" s="51">
        <v>121</v>
      </c>
      <c r="B130" s="53" t="s">
        <v>162</v>
      </c>
      <c r="C130" s="31">
        <v>3613</v>
      </c>
      <c r="D130" s="36">
        <v>3615.9333333333329</v>
      </c>
      <c r="E130" s="36">
        <v>3597.1166666666659</v>
      </c>
      <c r="F130" s="36">
        <v>3581.2333333333331</v>
      </c>
      <c r="G130" s="36">
        <v>3562.4166666666661</v>
      </c>
      <c r="H130" s="36">
        <v>3631.8166666666657</v>
      </c>
      <c r="I130" s="36">
        <v>3650.6333333333323</v>
      </c>
      <c r="J130" s="36">
        <v>3666.5166666666655</v>
      </c>
      <c r="K130" s="31">
        <v>3634.75</v>
      </c>
      <c r="L130" s="31">
        <v>3600.05</v>
      </c>
      <c r="M130" s="31">
        <v>17.524550000000001</v>
      </c>
      <c r="N130" s="1"/>
      <c r="O130" s="1"/>
    </row>
    <row r="131" spans="1:15" ht="12.75" customHeight="1">
      <c r="A131" s="51">
        <v>122</v>
      </c>
      <c r="B131" s="53" t="s">
        <v>160</v>
      </c>
      <c r="C131" s="31">
        <v>505.55</v>
      </c>
      <c r="D131" s="36">
        <v>506.14999999999992</v>
      </c>
      <c r="E131" s="36">
        <v>502.29999999999984</v>
      </c>
      <c r="F131" s="36">
        <v>499.0499999999999</v>
      </c>
      <c r="G131" s="36">
        <v>495.19999999999982</v>
      </c>
      <c r="H131" s="36">
        <v>509.39999999999986</v>
      </c>
      <c r="I131" s="36">
        <v>513.24999999999989</v>
      </c>
      <c r="J131" s="36">
        <v>516.49999999999989</v>
      </c>
      <c r="K131" s="31">
        <v>510</v>
      </c>
      <c r="L131" s="31">
        <v>502.9</v>
      </c>
      <c r="M131" s="31">
        <v>12.213699999999999</v>
      </c>
      <c r="N131" s="1"/>
      <c r="O131" s="1"/>
    </row>
    <row r="132" spans="1:15" ht="12.75" customHeight="1">
      <c r="A132" s="51">
        <v>123</v>
      </c>
      <c r="B132" s="53" t="s">
        <v>278</v>
      </c>
      <c r="C132" s="31">
        <v>1034.1500000000001</v>
      </c>
      <c r="D132" s="36">
        <v>1036.2833333333335</v>
      </c>
      <c r="E132" s="36">
        <v>1026.5666666666671</v>
      </c>
      <c r="F132" s="36">
        <v>1018.9833333333336</v>
      </c>
      <c r="G132" s="36">
        <v>1009.2666666666671</v>
      </c>
      <c r="H132" s="36">
        <v>1043.866666666667</v>
      </c>
      <c r="I132" s="36">
        <v>1053.5833333333337</v>
      </c>
      <c r="J132" s="36">
        <v>1061.166666666667</v>
      </c>
      <c r="K132" s="31">
        <v>1046</v>
      </c>
      <c r="L132" s="31">
        <v>1028.7</v>
      </c>
      <c r="M132" s="31">
        <v>8.7081900000000001</v>
      </c>
      <c r="N132" s="1"/>
      <c r="O132" s="1"/>
    </row>
    <row r="133" spans="1:15" ht="12.75" customHeight="1">
      <c r="A133" s="51">
        <v>124</v>
      </c>
      <c r="B133" s="53" t="s">
        <v>165</v>
      </c>
      <c r="C133" s="31">
        <v>2256.4499999999998</v>
      </c>
      <c r="D133" s="36">
        <v>2261.5166666666669</v>
      </c>
      <c r="E133" s="36">
        <v>2244.2333333333336</v>
      </c>
      <c r="F133" s="36">
        <v>2232.0166666666669</v>
      </c>
      <c r="G133" s="36">
        <v>2214.7333333333336</v>
      </c>
      <c r="H133" s="36">
        <v>2273.7333333333336</v>
      </c>
      <c r="I133" s="36">
        <v>2291.0166666666673</v>
      </c>
      <c r="J133" s="36">
        <v>2303.2333333333336</v>
      </c>
      <c r="K133" s="31">
        <v>2278.8000000000002</v>
      </c>
      <c r="L133" s="31">
        <v>2249.3000000000002</v>
      </c>
      <c r="M133" s="31">
        <v>7.0361000000000002</v>
      </c>
      <c r="N133" s="1"/>
      <c r="O133" s="1"/>
    </row>
    <row r="134" spans="1:15" ht="12.75" customHeight="1">
      <c r="A134" s="51">
        <v>125</v>
      </c>
      <c r="B134" s="53" t="s">
        <v>178</v>
      </c>
      <c r="C134" s="31">
        <v>137353.95000000001</v>
      </c>
      <c r="D134" s="36">
        <v>136917.98333333334</v>
      </c>
      <c r="E134" s="36">
        <v>136236.01666666666</v>
      </c>
      <c r="F134" s="36">
        <v>135118.08333333331</v>
      </c>
      <c r="G134" s="36">
        <v>134436.11666666664</v>
      </c>
      <c r="H134" s="36">
        <v>138035.91666666669</v>
      </c>
      <c r="I134" s="36">
        <v>138717.88333333336</v>
      </c>
      <c r="J134" s="36">
        <v>139835.81666666671</v>
      </c>
      <c r="K134" s="31">
        <v>137599.95000000001</v>
      </c>
      <c r="L134" s="31">
        <v>135800.04999999999</v>
      </c>
      <c r="M134" s="31">
        <v>4.9480000000000003E-2</v>
      </c>
      <c r="N134" s="1"/>
      <c r="O134" s="1"/>
    </row>
    <row r="135" spans="1:15" ht="12.75" customHeight="1">
      <c r="A135" s="51">
        <v>126</v>
      </c>
      <c r="B135" s="53" t="s">
        <v>428</v>
      </c>
      <c r="C135" s="31">
        <v>1230.2</v>
      </c>
      <c r="D135" s="36">
        <v>1230.4166666666667</v>
      </c>
      <c r="E135" s="36">
        <v>1213.1333333333334</v>
      </c>
      <c r="F135" s="36">
        <v>1196.0666666666666</v>
      </c>
      <c r="G135" s="36">
        <v>1178.7833333333333</v>
      </c>
      <c r="H135" s="36">
        <v>1247.4833333333336</v>
      </c>
      <c r="I135" s="36">
        <v>1264.7666666666669</v>
      </c>
      <c r="J135" s="36">
        <v>1281.8333333333337</v>
      </c>
      <c r="K135" s="31">
        <v>1247.7</v>
      </c>
      <c r="L135" s="31">
        <v>1213.3499999999999</v>
      </c>
      <c r="M135" s="31">
        <v>11.736459999999999</v>
      </c>
      <c r="N135" s="1"/>
      <c r="O135" s="1"/>
    </row>
    <row r="136" spans="1:15" ht="12.75" customHeight="1">
      <c r="A136" s="51">
        <v>127</v>
      </c>
      <c r="B136" s="53" t="s">
        <v>167</v>
      </c>
      <c r="C136" s="31">
        <v>332.95</v>
      </c>
      <c r="D136" s="36">
        <v>332.83333333333331</v>
      </c>
      <c r="E136" s="36">
        <v>329.11666666666662</v>
      </c>
      <c r="F136" s="36">
        <v>325.2833333333333</v>
      </c>
      <c r="G136" s="36">
        <v>321.56666666666661</v>
      </c>
      <c r="H136" s="36">
        <v>336.66666666666663</v>
      </c>
      <c r="I136" s="36">
        <v>340.38333333333333</v>
      </c>
      <c r="J136" s="36">
        <v>344.21666666666664</v>
      </c>
      <c r="K136" s="31">
        <v>336.55</v>
      </c>
      <c r="L136" s="31">
        <v>329</v>
      </c>
      <c r="M136" s="31">
        <v>25.608910000000002</v>
      </c>
      <c r="N136" s="1"/>
      <c r="O136" s="1"/>
    </row>
    <row r="137" spans="1:15" ht="12.75" customHeight="1">
      <c r="A137" s="51">
        <v>128</v>
      </c>
      <c r="B137" s="53" t="s">
        <v>166</v>
      </c>
      <c r="C137" s="31">
        <v>2739.1</v>
      </c>
      <c r="D137" s="36">
        <v>2736.4666666666667</v>
      </c>
      <c r="E137" s="36">
        <v>2714.3833333333332</v>
      </c>
      <c r="F137" s="36">
        <v>2689.6666666666665</v>
      </c>
      <c r="G137" s="36">
        <v>2667.583333333333</v>
      </c>
      <c r="H137" s="36">
        <v>2761.1833333333334</v>
      </c>
      <c r="I137" s="36">
        <v>2783.2666666666664</v>
      </c>
      <c r="J137" s="36">
        <v>2807.9833333333336</v>
      </c>
      <c r="K137" s="31">
        <v>2758.55</v>
      </c>
      <c r="L137" s="31">
        <v>2711.75</v>
      </c>
      <c r="M137" s="31">
        <v>21.023319999999998</v>
      </c>
      <c r="N137" s="1"/>
      <c r="O137" s="1"/>
    </row>
    <row r="138" spans="1:15" ht="12.75" customHeight="1">
      <c r="A138" s="51">
        <v>129</v>
      </c>
      <c r="B138" s="53" t="s">
        <v>799</v>
      </c>
      <c r="C138" s="31">
        <v>2498.8000000000002</v>
      </c>
      <c r="D138" s="36">
        <v>2503.9166666666665</v>
      </c>
      <c r="E138" s="36">
        <v>2442.8833333333332</v>
      </c>
      <c r="F138" s="36">
        <v>2386.9666666666667</v>
      </c>
      <c r="G138" s="36">
        <v>2325.9333333333334</v>
      </c>
      <c r="H138" s="36">
        <v>2559.833333333333</v>
      </c>
      <c r="I138" s="36">
        <v>2620.8666666666668</v>
      </c>
      <c r="J138" s="36">
        <v>2676.7833333333328</v>
      </c>
      <c r="K138" s="31">
        <v>2564.9499999999998</v>
      </c>
      <c r="L138" s="31">
        <v>2448</v>
      </c>
      <c r="M138" s="31">
        <v>10.507339999999999</v>
      </c>
      <c r="N138" s="1"/>
      <c r="O138" s="1"/>
    </row>
    <row r="139" spans="1:15" ht="12.75" customHeight="1">
      <c r="A139" s="51">
        <v>130</v>
      </c>
      <c r="B139" s="53" t="s">
        <v>169</v>
      </c>
      <c r="C139" s="31">
        <v>681.95</v>
      </c>
      <c r="D139" s="36">
        <v>683.30000000000007</v>
      </c>
      <c r="E139" s="36">
        <v>676.40000000000009</v>
      </c>
      <c r="F139" s="36">
        <v>670.85</v>
      </c>
      <c r="G139" s="36">
        <v>663.95</v>
      </c>
      <c r="H139" s="36">
        <v>688.85000000000014</v>
      </c>
      <c r="I139" s="36">
        <v>695.75</v>
      </c>
      <c r="J139" s="36">
        <v>701.30000000000018</v>
      </c>
      <c r="K139" s="31">
        <v>690.2</v>
      </c>
      <c r="L139" s="31">
        <v>677.75</v>
      </c>
      <c r="M139" s="31">
        <v>15.50794</v>
      </c>
      <c r="N139" s="1"/>
      <c r="O139" s="1"/>
    </row>
    <row r="140" spans="1:15" ht="12.75" customHeight="1">
      <c r="A140" s="51">
        <v>131</v>
      </c>
      <c r="B140" s="53" t="s">
        <v>170</v>
      </c>
      <c r="C140" s="31">
        <v>12316.05</v>
      </c>
      <c r="D140" s="36">
        <v>12334.033333333333</v>
      </c>
      <c r="E140" s="36">
        <v>12273.066666666666</v>
      </c>
      <c r="F140" s="36">
        <v>12230.083333333332</v>
      </c>
      <c r="G140" s="36">
        <v>12169.116666666665</v>
      </c>
      <c r="H140" s="36">
        <v>12377.016666666666</v>
      </c>
      <c r="I140" s="36">
        <v>12437.983333333334</v>
      </c>
      <c r="J140" s="36">
        <v>12480.966666666667</v>
      </c>
      <c r="K140" s="31">
        <v>12395</v>
      </c>
      <c r="L140" s="31">
        <v>12291.05</v>
      </c>
      <c r="M140" s="31">
        <v>3.6109300000000002</v>
      </c>
      <c r="N140" s="1"/>
      <c r="O140" s="1"/>
    </row>
    <row r="141" spans="1:15" ht="12.75" customHeight="1">
      <c r="A141" s="51">
        <v>132</v>
      </c>
      <c r="B141" s="53" t="s">
        <v>174</v>
      </c>
      <c r="C141" s="31">
        <v>1140.4000000000001</v>
      </c>
      <c r="D141" s="36">
        <v>1143.8500000000001</v>
      </c>
      <c r="E141" s="36">
        <v>1132.7000000000003</v>
      </c>
      <c r="F141" s="36">
        <v>1125.0000000000002</v>
      </c>
      <c r="G141" s="36">
        <v>1113.8500000000004</v>
      </c>
      <c r="H141" s="36">
        <v>1151.5500000000002</v>
      </c>
      <c r="I141" s="36">
        <v>1162.7000000000003</v>
      </c>
      <c r="J141" s="36">
        <v>1170.4000000000001</v>
      </c>
      <c r="K141" s="31">
        <v>1155</v>
      </c>
      <c r="L141" s="31">
        <v>1136.1500000000001</v>
      </c>
      <c r="M141" s="31">
        <v>6.47295</v>
      </c>
      <c r="N141" s="1"/>
      <c r="O141" s="1"/>
    </row>
    <row r="142" spans="1:15" ht="12.75" customHeight="1">
      <c r="A142" s="51">
        <v>133</v>
      </c>
      <c r="B142" s="53" t="s">
        <v>280</v>
      </c>
      <c r="C142" s="31">
        <v>908</v>
      </c>
      <c r="D142" s="36">
        <v>910.04999999999984</v>
      </c>
      <c r="E142" s="36">
        <v>893.99999999999966</v>
      </c>
      <c r="F142" s="36">
        <v>879.99999999999977</v>
      </c>
      <c r="G142" s="36">
        <v>863.94999999999959</v>
      </c>
      <c r="H142" s="36">
        <v>924.04999999999973</v>
      </c>
      <c r="I142" s="36">
        <v>940.09999999999991</v>
      </c>
      <c r="J142" s="36">
        <v>954.0999999999998</v>
      </c>
      <c r="K142" s="31">
        <v>926.1</v>
      </c>
      <c r="L142" s="31">
        <v>896.05</v>
      </c>
      <c r="M142" s="31">
        <v>17.818390000000001</v>
      </c>
      <c r="N142" s="1"/>
      <c r="O142" s="1"/>
    </row>
    <row r="143" spans="1:15" ht="12.75" customHeight="1">
      <c r="A143" s="51">
        <v>134</v>
      </c>
      <c r="B143" s="53" t="s">
        <v>433</v>
      </c>
      <c r="C143" s="31">
        <v>4312.8</v>
      </c>
      <c r="D143" s="36">
        <v>4339.4333333333334</v>
      </c>
      <c r="E143" s="36">
        <v>4268.8666666666668</v>
      </c>
      <c r="F143" s="36">
        <v>4224.9333333333334</v>
      </c>
      <c r="G143" s="36">
        <v>4154.3666666666668</v>
      </c>
      <c r="H143" s="36">
        <v>4383.3666666666668</v>
      </c>
      <c r="I143" s="36">
        <v>4453.9333333333343</v>
      </c>
      <c r="J143" s="36">
        <v>4497.8666666666668</v>
      </c>
      <c r="K143" s="31">
        <v>4410</v>
      </c>
      <c r="L143" s="31">
        <v>4295.5</v>
      </c>
      <c r="M143" s="31">
        <v>9.6907899999999998</v>
      </c>
      <c r="N143" s="1"/>
      <c r="O143" s="1"/>
    </row>
    <row r="144" spans="1:15" ht="12.75" customHeight="1">
      <c r="A144" s="51">
        <v>139</v>
      </c>
      <c r="B144" s="53" t="s">
        <v>281</v>
      </c>
      <c r="C144" s="31">
        <v>69.52</v>
      </c>
      <c r="D144" s="36">
        <v>69.406666666666666</v>
      </c>
      <c r="E144" s="36">
        <v>69.013333333333335</v>
      </c>
      <c r="F144" s="36">
        <v>68.506666666666675</v>
      </c>
      <c r="G144" s="36">
        <v>68.113333333333344</v>
      </c>
      <c r="H144" s="36">
        <v>69.913333333333327</v>
      </c>
      <c r="I144" s="36">
        <v>70.306666666666644</v>
      </c>
      <c r="J144" s="36">
        <v>70.813333333333318</v>
      </c>
      <c r="K144" s="31">
        <v>69.8</v>
      </c>
      <c r="L144" s="31">
        <v>68.900000000000006</v>
      </c>
      <c r="M144" s="31">
        <v>29.793009999999999</v>
      </c>
      <c r="N144" s="1"/>
      <c r="O144" s="1"/>
    </row>
    <row r="145" spans="1:15" ht="12.75" customHeight="1">
      <c r="A145" s="51">
        <v>140</v>
      </c>
      <c r="B145" s="53" t="s">
        <v>177</v>
      </c>
      <c r="C145" s="31">
        <v>3146.15</v>
      </c>
      <c r="D145" s="36">
        <v>3143</v>
      </c>
      <c r="E145" s="36">
        <v>3107</v>
      </c>
      <c r="F145" s="36">
        <v>3067.85</v>
      </c>
      <c r="G145" s="36">
        <v>3031.85</v>
      </c>
      <c r="H145" s="36">
        <v>3182.15</v>
      </c>
      <c r="I145" s="36">
        <v>3218.15</v>
      </c>
      <c r="J145" s="36">
        <v>3257.3</v>
      </c>
      <c r="K145" s="31">
        <v>3179</v>
      </c>
      <c r="L145" s="31">
        <v>3103.85</v>
      </c>
      <c r="M145" s="31">
        <v>3.91317</v>
      </c>
      <c r="N145" s="1"/>
      <c r="O145" s="1"/>
    </row>
    <row r="146" spans="1:15" ht="12.75" customHeight="1">
      <c r="A146" s="51">
        <v>141</v>
      </c>
      <c r="B146" s="53" t="s">
        <v>179</v>
      </c>
      <c r="C146" s="31">
        <v>2013.05</v>
      </c>
      <c r="D146" s="36">
        <v>2030.6000000000001</v>
      </c>
      <c r="E146" s="36">
        <v>1982.4500000000003</v>
      </c>
      <c r="F146" s="36">
        <v>1951.8500000000001</v>
      </c>
      <c r="G146" s="36">
        <v>1903.7000000000003</v>
      </c>
      <c r="H146" s="36">
        <v>2061.2000000000003</v>
      </c>
      <c r="I146" s="36">
        <v>2109.3500000000004</v>
      </c>
      <c r="J146" s="36">
        <v>2139.9500000000003</v>
      </c>
      <c r="K146" s="31">
        <v>2078.75</v>
      </c>
      <c r="L146" s="31">
        <v>2000</v>
      </c>
      <c r="M146" s="31">
        <v>20.42604</v>
      </c>
      <c r="N146" s="1"/>
      <c r="O146" s="1"/>
    </row>
    <row r="147" spans="1:15" ht="12.75" customHeight="1">
      <c r="A147" s="51">
        <v>142</v>
      </c>
      <c r="B147" s="53" t="s">
        <v>440</v>
      </c>
      <c r="C147" s="31">
        <v>94.28</v>
      </c>
      <c r="D147" s="36">
        <v>94.926666666666662</v>
      </c>
      <c r="E147" s="36">
        <v>93.353333333333325</v>
      </c>
      <c r="F147" s="36">
        <v>92.426666666666662</v>
      </c>
      <c r="G147" s="36">
        <v>90.853333333333325</v>
      </c>
      <c r="H147" s="36">
        <v>95.853333333333325</v>
      </c>
      <c r="I147" s="36">
        <v>97.426666666666677</v>
      </c>
      <c r="J147" s="36">
        <v>98.353333333333325</v>
      </c>
      <c r="K147" s="31">
        <v>96.5</v>
      </c>
      <c r="L147" s="31">
        <v>94</v>
      </c>
      <c r="M147" s="31">
        <v>151.68029999999999</v>
      </c>
      <c r="N147" s="1"/>
      <c r="O147" s="1"/>
    </row>
    <row r="148" spans="1:15" ht="12.75" customHeight="1">
      <c r="A148" s="51">
        <v>143</v>
      </c>
      <c r="B148" s="53" t="s">
        <v>184</v>
      </c>
      <c r="C148" s="31">
        <v>220.69</v>
      </c>
      <c r="D148" s="36">
        <v>219.53333333333333</v>
      </c>
      <c r="E148" s="36">
        <v>217.16666666666666</v>
      </c>
      <c r="F148" s="36">
        <v>213.64333333333332</v>
      </c>
      <c r="G148" s="36">
        <v>211.27666666666664</v>
      </c>
      <c r="H148" s="36">
        <v>223.05666666666667</v>
      </c>
      <c r="I148" s="36">
        <v>225.42333333333335</v>
      </c>
      <c r="J148" s="36">
        <v>228.94666666666669</v>
      </c>
      <c r="K148" s="31">
        <v>221.9</v>
      </c>
      <c r="L148" s="31">
        <v>216.01</v>
      </c>
      <c r="M148" s="31">
        <v>142.41695999999999</v>
      </c>
      <c r="N148" s="1"/>
      <c r="O148" s="1"/>
    </row>
    <row r="149" spans="1:15" ht="12.75" customHeight="1">
      <c r="A149" s="51">
        <v>144</v>
      </c>
      <c r="B149" s="53" t="s">
        <v>186</v>
      </c>
      <c r="C149" s="31">
        <v>401.4</v>
      </c>
      <c r="D149" s="36">
        <v>402.68333333333339</v>
      </c>
      <c r="E149" s="36">
        <v>398.06666666666678</v>
      </c>
      <c r="F149" s="36">
        <v>394.73333333333341</v>
      </c>
      <c r="G149" s="36">
        <v>390.11666666666679</v>
      </c>
      <c r="H149" s="36">
        <v>406.01666666666677</v>
      </c>
      <c r="I149" s="36">
        <v>410.63333333333333</v>
      </c>
      <c r="J149" s="36">
        <v>413.96666666666675</v>
      </c>
      <c r="K149" s="31">
        <v>407.3</v>
      </c>
      <c r="L149" s="31">
        <v>399.35</v>
      </c>
      <c r="M149" s="31">
        <v>120.17216999999999</v>
      </c>
      <c r="N149" s="1"/>
      <c r="O149" s="1"/>
    </row>
    <row r="150" spans="1:15" ht="12.75" customHeight="1">
      <c r="A150" s="51">
        <v>145</v>
      </c>
      <c r="B150" s="53" t="s">
        <v>182</v>
      </c>
      <c r="C150" s="31">
        <v>3269.4</v>
      </c>
      <c r="D150" s="36">
        <v>3282.8833333333332</v>
      </c>
      <c r="E150" s="36">
        <v>3248.8666666666663</v>
      </c>
      <c r="F150" s="36">
        <v>3228.333333333333</v>
      </c>
      <c r="G150" s="36">
        <v>3194.3166666666662</v>
      </c>
      <c r="H150" s="36">
        <v>3303.4166666666665</v>
      </c>
      <c r="I150" s="36">
        <v>3337.4333333333329</v>
      </c>
      <c r="J150" s="36">
        <v>3357.9666666666667</v>
      </c>
      <c r="K150" s="31">
        <v>3316.9</v>
      </c>
      <c r="L150" s="31">
        <v>3262.35</v>
      </c>
      <c r="M150" s="31">
        <v>2.1854800000000001</v>
      </c>
      <c r="N150" s="1"/>
      <c r="O150" s="1"/>
    </row>
    <row r="151" spans="1:15" ht="12.75" customHeight="1">
      <c r="A151" s="51">
        <v>146</v>
      </c>
      <c r="B151" s="53" t="s">
        <v>183</v>
      </c>
      <c r="C151" s="31">
        <v>2531.4</v>
      </c>
      <c r="D151" s="36">
        <v>2540.2166666666667</v>
      </c>
      <c r="E151" s="36">
        <v>2519.4333333333334</v>
      </c>
      <c r="F151" s="36">
        <v>2507.4666666666667</v>
      </c>
      <c r="G151" s="36">
        <v>2486.6833333333334</v>
      </c>
      <c r="H151" s="36">
        <v>2552.1833333333334</v>
      </c>
      <c r="I151" s="36">
        <v>2572.9666666666672</v>
      </c>
      <c r="J151" s="36">
        <v>2584.9333333333334</v>
      </c>
      <c r="K151" s="31">
        <v>2561</v>
      </c>
      <c r="L151" s="31">
        <v>2528.25</v>
      </c>
      <c r="M151" s="31">
        <v>7.3271699999999997</v>
      </c>
      <c r="N151" s="1"/>
      <c r="O151" s="1"/>
    </row>
    <row r="152" spans="1:15" ht="12.75" customHeight="1">
      <c r="A152" s="51">
        <v>147</v>
      </c>
      <c r="B152" s="53" t="s">
        <v>187</v>
      </c>
      <c r="C152" s="31">
        <v>1814.45</v>
      </c>
      <c r="D152" s="36">
        <v>1800.6333333333332</v>
      </c>
      <c r="E152" s="36">
        <v>1781.7166666666665</v>
      </c>
      <c r="F152" s="36">
        <v>1748.9833333333333</v>
      </c>
      <c r="G152" s="36">
        <v>1730.0666666666666</v>
      </c>
      <c r="H152" s="36">
        <v>1833.3666666666663</v>
      </c>
      <c r="I152" s="36">
        <v>1852.2833333333333</v>
      </c>
      <c r="J152" s="36">
        <v>1885.0166666666662</v>
      </c>
      <c r="K152" s="31">
        <v>1819.55</v>
      </c>
      <c r="L152" s="31">
        <v>1767.9</v>
      </c>
      <c r="M152" s="31">
        <v>11.004300000000001</v>
      </c>
      <c r="N152" s="1"/>
      <c r="O152" s="1"/>
    </row>
    <row r="153" spans="1:15" ht="12.75" customHeight="1">
      <c r="A153" s="51">
        <v>148</v>
      </c>
      <c r="B153" s="53" t="s">
        <v>189</v>
      </c>
      <c r="C153" s="31">
        <v>291.45</v>
      </c>
      <c r="D153" s="36">
        <v>293.25</v>
      </c>
      <c r="E153" s="36">
        <v>289.25</v>
      </c>
      <c r="F153" s="36">
        <v>287.05</v>
      </c>
      <c r="G153" s="36">
        <v>283.05</v>
      </c>
      <c r="H153" s="36">
        <v>295.45</v>
      </c>
      <c r="I153" s="36">
        <v>299.45</v>
      </c>
      <c r="J153" s="36">
        <v>301.64999999999998</v>
      </c>
      <c r="K153" s="31">
        <v>297.25</v>
      </c>
      <c r="L153" s="31">
        <v>291.05</v>
      </c>
      <c r="M153" s="31">
        <v>136.72371000000001</v>
      </c>
      <c r="N153" s="1"/>
      <c r="O153" s="1"/>
    </row>
    <row r="154" spans="1:15" ht="12.75" customHeight="1">
      <c r="A154" s="51">
        <v>149</v>
      </c>
      <c r="B154" s="53" t="s">
        <v>283</v>
      </c>
      <c r="C154" s="31">
        <v>585.6</v>
      </c>
      <c r="D154" s="36">
        <v>582.5333333333333</v>
      </c>
      <c r="E154" s="36">
        <v>577.06666666666661</v>
      </c>
      <c r="F154" s="36">
        <v>568.5333333333333</v>
      </c>
      <c r="G154" s="36">
        <v>563.06666666666661</v>
      </c>
      <c r="H154" s="36">
        <v>591.06666666666661</v>
      </c>
      <c r="I154" s="36">
        <v>596.5333333333333</v>
      </c>
      <c r="J154" s="36">
        <v>605.06666666666661</v>
      </c>
      <c r="K154" s="31">
        <v>588</v>
      </c>
      <c r="L154" s="31">
        <v>574</v>
      </c>
      <c r="M154" s="31">
        <v>54.344859999999997</v>
      </c>
      <c r="N154" s="1"/>
      <c r="O154" s="1"/>
    </row>
    <row r="155" spans="1:15" ht="12.75" customHeight="1">
      <c r="A155" s="51">
        <v>150</v>
      </c>
      <c r="B155" s="53" t="s">
        <v>284</v>
      </c>
      <c r="C155" s="31">
        <v>654.95000000000005</v>
      </c>
      <c r="D155" s="36">
        <v>660.35</v>
      </c>
      <c r="E155" s="36">
        <v>644.70000000000005</v>
      </c>
      <c r="F155" s="36">
        <v>634.45000000000005</v>
      </c>
      <c r="G155" s="36">
        <v>618.80000000000007</v>
      </c>
      <c r="H155" s="36">
        <v>670.6</v>
      </c>
      <c r="I155" s="36">
        <v>686.24999999999989</v>
      </c>
      <c r="J155" s="36">
        <v>696.5</v>
      </c>
      <c r="K155" s="31">
        <v>676</v>
      </c>
      <c r="L155" s="31">
        <v>650.1</v>
      </c>
      <c r="M155" s="31">
        <v>71.266589999999994</v>
      </c>
      <c r="N155" s="1"/>
      <c r="O155" s="1"/>
    </row>
    <row r="156" spans="1:15" ht="12.75" customHeight="1">
      <c r="A156" s="51">
        <v>151</v>
      </c>
      <c r="B156" s="53" t="s">
        <v>285</v>
      </c>
      <c r="C156" s="31">
        <v>1814.1</v>
      </c>
      <c r="D156" s="36">
        <v>1818.4666666666665</v>
      </c>
      <c r="E156" s="36">
        <v>1799.633333333333</v>
      </c>
      <c r="F156" s="36">
        <v>1785.1666666666665</v>
      </c>
      <c r="G156" s="36">
        <v>1766.333333333333</v>
      </c>
      <c r="H156" s="36">
        <v>1832.9333333333329</v>
      </c>
      <c r="I156" s="36">
        <v>1851.7666666666664</v>
      </c>
      <c r="J156" s="36">
        <v>1866.2333333333329</v>
      </c>
      <c r="K156" s="31">
        <v>1837.3</v>
      </c>
      <c r="L156" s="31">
        <v>1804</v>
      </c>
      <c r="M156" s="31">
        <v>7.7293900000000004</v>
      </c>
      <c r="N156" s="1"/>
      <c r="O156" s="1"/>
    </row>
    <row r="157" spans="1:15" ht="12.75" customHeight="1">
      <c r="A157" s="51">
        <v>152</v>
      </c>
      <c r="B157" s="53" t="s">
        <v>196</v>
      </c>
      <c r="C157" s="31">
        <v>4660.25</v>
      </c>
      <c r="D157" s="36">
        <v>4662.5999999999995</v>
      </c>
      <c r="E157" s="36">
        <v>4634.1999999999989</v>
      </c>
      <c r="F157" s="36">
        <v>4608.1499999999996</v>
      </c>
      <c r="G157" s="36">
        <v>4579.7499999999991</v>
      </c>
      <c r="H157" s="36">
        <v>4688.6499999999987</v>
      </c>
      <c r="I157" s="36">
        <v>4717.0499999999984</v>
      </c>
      <c r="J157" s="36">
        <v>4743.0999999999985</v>
      </c>
      <c r="K157" s="31">
        <v>4691</v>
      </c>
      <c r="L157" s="31">
        <v>4636.55</v>
      </c>
      <c r="M157" s="31">
        <v>1.9135</v>
      </c>
      <c r="N157" s="1"/>
      <c r="O157" s="1"/>
    </row>
    <row r="158" spans="1:15" ht="12.75" customHeight="1">
      <c r="A158" s="51">
        <v>153</v>
      </c>
      <c r="B158" s="53" t="s">
        <v>190</v>
      </c>
      <c r="C158" s="31">
        <v>43363.55</v>
      </c>
      <c r="D158" s="36">
        <v>43369.26666666667</v>
      </c>
      <c r="E158" s="36">
        <v>42994.28333333334</v>
      </c>
      <c r="F158" s="36">
        <v>42625.01666666667</v>
      </c>
      <c r="G158" s="36">
        <v>42250.03333333334</v>
      </c>
      <c r="H158" s="36">
        <v>43738.53333333334</v>
      </c>
      <c r="I158" s="36">
        <v>44113.516666666663</v>
      </c>
      <c r="J158" s="36">
        <v>44482.78333333334</v>
      </c>
      <c r="K158" s="31">
        <v>43744.25</v>
      </c>
      <c r="L158" s="31">
        <v>43000</v>
      </c>
      <c r="M158" s="31">
        <v>0.25427</v>
      </c>
      <c r="N158" s="1"/>
      <c r="O158" s="1"/>
    </row>
    <row r="159" spans="1:15" ht="12.75" customHeight="1">
      <c r="A159" s="51">
        <v>154</v>
      </c>
      <c r="B159" s="53" t="s">
        <v>286</v>
      </c>
      <c r="C159" s="31">
        <v>1860.95</v>
      </c>
      <c r="D159" s="36">
        <v>1869.05</v>
      </c>
      <c r="E159" s="36">
        <v>1841.8999999999999</v>
      </c>
      <c r="F159" s="36">
        <v>1822.85</v>
      </c>
      <c r="G159" s="36">
        <v>1795.6999999999998</v>
      </c>
      <c r="H159" s="36">
        <v>1888.1</v>
      </c>
      <c r="I159" s="36">
        <v>1915.25</v>
      </c>
      <c r="J159" s="36">
        <v>1934.3</v>
      </c>
      <c r="K159" s="31">
        <v>1896.2</v>
      </c>
      <c r="L159" s="31">
        <v>1850</v>
      </c>
      <c r="M159" s="31">
        <v>140.96933000000001</v>
      </c>
      <c r="N159" s="1"/>
      <c r="O159" s="1"/>
    </row>
    <row r="160" spans="1:15" ht="12.75" customHeight="1">
      <c r="A160" s="51">
        <v>155</v>
      </c>
      <c r="B160" s="53" t="s">
        <v>192</v>
      </c>
      <c r="C160" s="31">
        <v>5359.9</v>
      </c>
      <c r="D160" s="36">
        <v>5347.583333333333</v>
      </c>
      <c r="E160" s="36">
        <v>5307.3166666666657</v>
      </c>
      <c r="F160" s="36">
        <v>5254.7333333333327</v>
      </c>
      <c r="G160" s="36">
        <v>5214.4666666666653</v>
      </c>
      <c r="H160" s="36">
        <v>5400.1666666666661</v>
      </c>
      <c r="I160" s="36">
        <v>5440.4333333333343</v>
      </c>
      <c r="J160" s="36">
        <v>5493.0166666666664</v>
      </c>
      <c r="K160" s="31">
        <v>5387.85</v>
      </c>
      <c r="L160" s="31">
        <v>5295</v>
      </c>
      <c r="M160" s="31">
        <v>2.85311</v>
      </c>
      <c r="N160" s="1"/>
      <c r="O160" s="1"/>
    </row>
    <row r="161" spans="1:15" ht="12.75" customHeight="1">
      <c r="A161" s="51">
        <v>156</v>
      </c>
      <c r="B161" s="53" t="s">
        <v>193</v>
      </c>
      <c r="C161" s="31">
        <v>334.85</v>
      </c>
      <c r="D161" s="36">
        <v>337.31666666666666</v>
      </c>
      <c r="E161" s="36">
        <v>331.63333333333333</v>
      </c>
      <c r="F161" s="36">
        <v>328.41666666666669</v>
      </c>
      <c r="G161" s="36">
        <v>322.73333333333335</v>
      </c>
      <c r="H161" s="36">
        <v>340.5333333333333</v>
      </c>
      <c r="I161" s="36">
        <v>346.21666666666658</v>
      </c>
      <c r="J161" s="36">
        <v>349.43333333333328</v>
      </c>
      <c r="K161" s="31">
        <v>343</v>
      </c>
      <c r="L161" s="31">
        <v>334.1</v>
      </c>
      <c r="M161" s="31">
        <v>23.257149999999999</v>
      </c>
      <c r="N161" s="1"/>
      <c r="O161" s="1"/>
    </row>
    <row r="162" spans="1:15" ht="12.75" customHeight="1">
      <c r="A162" s="51">
        <v>157</v>
      </c>
      <c r="B162" s="53" t="s">
        <v>195</v>
      </c>
      <c r="C162" s="31">
        <v>3310</v>
      </c>
      <c r="D162" s="36">
        <v>3294</v>
      </c>
      <c r="E162" s="36">
        <v>3257</v>
      </c>
      <c r="F162" s="36">
        <v>3204</v>
      </c>
      <c r="G162" s="36">
        <v>3167</v>
      </c>
      <c r="H162" s="36">
        <v>3347</v>
      </c>
      <c r="I162" s="36">
        <v>3384</v>
      </c>
      <c r="J162" s="36">
        <v>3437</v>
      </c>
      <c r="K162" s="31">
        <v>3331</v>
      </c>
      <c r="L162" s="31">
        <v>3241</v>
      </c>
      <c r="M162" s="31">
        <v>6.1742699999999999</v>
      </c>
      <c r="N162" s="1"/>
      <c r="O162" s="1"/>
    </row>
    <row r="163" spans="1:15" ht="12.75" customHeight="1">
      <c r="A163" s="51">
        <v>158</v>
      </c>
      <c r="B163" s="53" t="s">
        <v>191</v>
      </c>
      <c r="C163" s="31">
        <v>1119.0999999999999</v>
      </c>
      <c r="D163" s="36">
        <v>1103.4333333333334</v>
      </c>
      <c r="E163" s="36">
        <v>1081.8666666666668</v>
      </c>
      <c r="F163" s="36">
        <v>1044.6333333333334</v>
      </c>
      <c r="G163" s="36">
        <v>1023.0666666666668</v>
      </c>
      <c r="H163" s="36">
        <v>1140.6666666666667</v>
      </c>
      <c r="I163" s="36">
        <v>1162.2333333333333</v>
      </c>
      <c r="J163" s="36">
        <v>1199.4666666666667</v>
      </c>
      <c r="K163" s="31">
        <v>1125</v>
      </c>
      <c r="L163" s="31">
        <v>1066.2</v>
      </c>
      <c r="M163" s="31">
        <v>30.847069999999999</v>
      </c>
      <c r="N163" s="1"/>
      <c r="O163" s="1"/>
    </row>
    <row r="164" spans="1:15" ht="12.75" customHeight="1">
      <c r="A164" s="51">
        <v>159</v>
      </c>
      <c r="B164" s="53" t="s">
        <v>198</v>
      </c>
      <c r="C164" s="31">
        <v>6752.85</v>
      </c>
      <c r="D164" s="36">
        <v>6807.45</v>
      </c>
      <c r="E164" s="36">
        <v>6690.4</v>
      </c>
      <c r="F164" s="36">
        <v>6627.95</v>
      </c>
      <c r="G164" s="36">
        <v>6510.9</v>
      </c>
      <c r="H164" s="36">
        <v>6869.9</v>
      </c>
      <c r="I164" s="36">
        <v>6986.9500000000007</v>
      </c>
      <c r="J164" s="36">
        <v>7049.4</v>
      </c>
      <c r="K164" s="31">
        <v>6924.5</v>
      </c>
      <c r="L164" s="31">
        <v>6745</v>
      </c>
      <c r="M164" s="31">
        <v>3.9574199999999999</v>
      </c>
      <c r="N164" s="1"/>
      <c r="O164" s="1"/>
    </row>
    <row r="165" spans="1:15" ht="12.75" customHeight="1">
      <c r="A165" s="51">
        <v>160</v>
      </c>
      <c r="B165" s="53" t="s">
        <v>287</v>
      </c>
      <c r="C165" s="31">
        <v>400.6</v>
      </c>
      <c r="D165" s="36">
        <v>400.68333333333334</v>
      </c>
      <c r="E165" s="36">
        <v>395.86666666666667</v>
      </c>
      <c r="F165" s="36">
        <v>391.13333333333333</v>
      </c>
      <c r="G165" s="36">
        <v>386.31666666666666</v>
      </c>
      <c r="H165" s="36">
        <v>405.41666666666669</v>
      </c>
      <c r="I165" s="36">
        <v>410.23333333333341</v>
      </c>
      <c r="J165" s="36">
        <v>414.9666666666667</v>
      </c>
      <c r="K165" s="31">
        <v>405.5</v>
      </c>
      <c r="L165" s="31">
        <v>395.95</v>
      </c>
      <c r="M165" s="31">
        <v>19.491070000000001</v>
      </c>
      <c r="N165" s="1"/>
      <c r="O165" s="1"/>
    </row>
    <row r="166" spans="1:15" ht="12.75" customHeight="1">
      <c r="A166" s="51">
        <v>161</v>
      </c>
      <c r="B166" s="53" t="s">
        <v>194</v>
      </c>
      <c r="C166" s="31">
        <v>499.5</v>
      </c>
      <c r="D166" s="36">
        <v>502.59999999999997</v>
      </c>
      <c r="E166" s="36">
        <v>493.89999999999992</v>
      </c>
      <c r="F166" s="36">
        <v>488.29999999999995</v>
      </c>
      <c r="G166" s="36">
        <v>479.59999999999991</v>
      </c>
      <c r="H166" s="36">
        <v>508.19999999999993</v>
      </c>
      <c r="I166" s="36">
        <v>516.9</v>
      </c>
      <c r="J166" s="36">
        <v>522.5</v>
      </c>
      <c r="K166" s="31">
        <v>511.3</v>
      </c>
      <c r="L166" s="31">
        <v>497</v>
      </c>
      <c r="M166" s="31">
        <v>77.342389999999995</v>
      </c>
      <c r="N166" s="1"/>
      <c r="O166" s="1"/>
    </row>
    <row r="167" spans="1:15" ht="12.75" customHeight="1">
      <c r="A167" s="51">
        <v>162</v>
      </c>
      <c r="B167" s="53" t="s">
        <v>199</v>
      </c>
      <c r="C167" s="31">
        <v>337.25</v>
      </c>
      <c r="D167" s="36">
        <v>338.2</v>
      </c>
      <c r="E167" s="36">
        <v>335.15</v>
      </c>
      <c r="F167" s="36">
        <v>333.05</v>
      </c>
      <c r="G167" s="36">
        <v>330</v>
      </c>
      <c r="H167" s="36">
        <v>340.29999999999995</v>
      </c>
      <c r="I167" s="36">
        <v>343.35</v>
      </c>
      <c r="J167" s="36">
        <v>345.44999999999993</v>
      </c>
      <c r="K167" s="31">
        <v>341.25</v>
      </c>
      <c r="L167" s="31">
        <v>336.1</v>
      </c>
      <c r="M167" s="31">
        <v>104.17461</v>
      </c>
      <c r="N167" s="1"/>
      <c r="O167" s="1"/>
    </row>
    <row r="168" spans="1:15" ht="12.75" customHeight="1">
      <c r="A168" s="51">
        <v>163</v>
      </c>
      <c r="B168" s="53" t="s">
        <v>288</v>
      </c>
      <c r="C168" s="31">
        <v>1858.6</v>
      </c>
      <c r="D168" s="36">
        <v>1873.7</v>
      </c>
      <c r="E168" s="36">
        <v>1828.9</v>
      </c>
      <c r="F168" s="36">
        <v>1799.2</v>
      </c>
      <c r="G168" s="36">
        <v>1754.4</v>
      </c>
      <c r="H168" s="36">
        <v>1903.4</v>
      </c>
      <c r="I168" s="36">
        <v>1948.1999999999998</v>
      </c>
      <c r="J168" s="36">
        <v>1977.9</v>
      </c>
      <c r="K168" s="31">
        <v>1918.5</v>
      </c>
      <c r="L168" s="31">
        <v>1844</v>
      </c>
      <c r="M168" s="31">
        <v>13.74268</v>
      </c>
      <c r="N168" s="1"/>
      <c r="O168" s="1"/>
    </row>
    <row r="169" spans="1:15" ht="12.75" customHeight="1">
      <c r="A169" s="51">
        <v>164</v>
      </c>
      <c r="B169" s="53" t="s">
        <v>289</v>
      </c>
      <c r="C169" s="31">
        <v>16652.849999999999</v>
      </c>
      <c r="D169" s="36">
        <v>16615.966666666667</v>
      </c>
      <c r="E169" s="36">
        <v>16492.983333333334</v>
      </c>
      <c r="F169" s="36">
        <v>16333.116666666665</v>
      </c>
      <c r="G169" s="36">
        <v>16210.133333333331</v>
      </c>
      <c r="H169" s="36">
        <v>16775.833333333336</v>
      </c>
      <c r="I169" s="36">
        <v>16898.816666666673</v>
      </c>
      <c r="J169" s="36">
        <v>17058.683333333338</v>
      </c>
      <c r="K169" s="31">
        <v>16738.95</v>
      </c>
      <c r="L169" s="31">
        <v>16456.099999999999</v>
      </c>
      <c r="M169" s="31">
        <v>5.3659999999999999E-2</v>
      </c>
      <c r="N169" s="1"/>
      <c r="O169" s="1"/>
    </row>
    <row r="170" spans="1:15" ht="12.75" customHeight="1">
      <c r="A170" s="51">
        <v>165</v>
      </c>
      <c r="B170" s="53" t="s">
        <v>197</v>
      </c>
      <c r="C170" s="31">
        <v>111.11</v>
      </c>
      <c r="D170" s="36">
        <v>110.84333333333332</v>
      </c>
      <c r="E170" s="36">
        <v>109.08666666666664</v>
      </c>
      <c r="F170" s="36">
        <v>107.06333333333332</v>
      </c>
      <c r="G170" s="36">
        <v>105.30666666666664</v>
      </c>
      <c r="H170" s="36">
        <v>112.86666666666665</v>
      </c>
      <c r="I170" s="36">
        <v>114.62333333333333</v>
      </c>
      <c r="J170" s="36">
        <v>116.64666666666665</v>
      </c>
      <c r="K170" s="31">
        <v>112.6</v>
      </c>
      <c r="L170" s="31">
        <v>108.82</v>
      </c>
      <c r="M170" s="31">
        <v>289.21319999999997</v>
      </c>
      <c r="N170" s="1"/>
      <c r="O170" s="1"/>
    </row>
    <row r="171" spans="1:15" ht="12.75" customHeight="1">
      <c r="A171" s="51">
        <v>166</v>
      </c>
      <c r="B171" t="s">
        <v>204</v>
      </c>
      <c r="C171" s="31">
        <v>567.70000000000005</v>
      </c>
      <c r="D171" s="36">
        <v>569.63333333333333</v>
      </c>
      <c r="E171" s="36">
        <v>562.26666666666665</v>
      </c>
      <c r="F171" s="36">
        <v>556.83333333333337</v>
      </c>
      <c r="G171" s="36">
        <v>549.4666666666667</v>
      </c>
      <c r="H171" s="36">
        <v>575.06666666666661</v>
      </c>
      <c r="I171" s="36">
        <v>582.43333333333317</v>
      </c>
      <c r="J171" s="36">
        <v>587.86666666666656</v>
      </c>
      <c r="K171" s="31">
        <v>577</v>
      </c>
      <c r="L171" s="31">
        <v>564.20000000000005</v>
      </c>
      <c r="M171" s="31">
        <v>69.799130000000005</v>
      </c>
      <c r="N171" s="1"/>
      <c r="O171" s="1"/>
    </row>
    <row r="172" spans="1:15" ht="12.75" customHeight="1">
      <c r="A172" s="51">
        <v>167</v>
      </c>
      <c r="B172" s="53" t="s">
        <v>460</v>
      </c>
      <c r="C172" s="31">
        <v>555.29999999999995</v>
      </c>
      <c r="D172" s="36">
        <v>555.36666666666667</v>
      </c>
      <c r="E172" s="36">
        <v>547.83333333333337</v>
      </c>
      <c r="F172" s="36">
        <v>540.36666666666667</v>
      </c>
      <c r="G172" s="36">
        <v>532.83333333333337</v>
      </c>
      <c r="H172" s="36">
        <v>562.83333333333337</v>
      </c>
      <c r="I172" s="36">
        <v>570.36666666666667</v>
      </c>
      <c r="J172" s="36">
        <v>577.83333333333337</v>
      </c>
      <c r="K172" s="31">
        <v>562.9</v>
      </c>
      <c r="L172" s="31">
        <v>547.9</v>
      </c>
      <c r="M172" s="31">
        <v>69.115099999999998</v>
      </c>
      <c r="N172" s="1"/>
      <c r="O172" s="1"/>
    </row>
    <row r="173" spans="1:15" ht="12.75" customHeight="1">
      <c r="A173" s="51">
        <v>168</v>
      </c>
      <c r="B173" s="53" t="s">
        <v>205</v>
      </c>
      <c r="C173" s="31">
        <v>2945.25</v>
      </c>
      <c r="D173" s="36">
        <v>2950.1833333333329</v>
      </c>
      <c r="E173" s="36">
        <v>2934.0666666666657</v>
      </c>
      <c r="F173" s="36">
        <v>2922.8833333333328</v>
      </c>
      <c r="G173" s="36">
        <v>2906.7666666666655</v>
      </c>
      <c r="H173" s="36">
        <v>2961.3666666666659</v>
      </c>
      <c r="I173" s="36">
        <v>2977.4833333333336</v>
      </c>
      <c r="J173" s="36">
        <v>2988.6666666666661</v>
      </c>
      <c r="K173" s="31">
        <v>2966.3</v>
      </c>
      <c r="L173" s="31">
        <v>2939</v>
      </c>
      <c r="M173" s="31">
        <v>43.556640000000002</v>
      </c>
      <c r="N173" s="1"/>
      <c r="O173" s="1"/>
    </row>
    <row r="174" spans="1:15" ht="12.75" customHeight="1">
      <c r="A174" s="51">
        <v>169</v>
      </c>
      <c r="B174" s="53" t="s">
        <v>207</v>
      </c>
      <c r="C174" s="31">
        <v>805.2</v>
      </c>
      <c r="D174" s="36">
        <v>808.7833333333333</v>
      </c>
      <c r="E174" s="36">
        <v>800.16666666666663</v>
      </c>
      <c r="F174" s="36">
        <v>795.13333333333333</v>
      </c>
      <c r="G174" s="36">
        <v>786.51666666666665</v>
      </c>
      <c r="H174" s="36">
        <v>813.81666666666661</v>
      </c>
      <c r="I174" s="36">
        <v>822.43333333333339</v>
      </c>
      <c r="J174" s="36">
        <v>827.46666666666658</v>
      </c>
      <c r="K174" s="31">
        <v>817.4</v>
      </c>
      <c r="L174" s="31">
        <v>803.75</v>
      </c>
      <c r="M174" s="31">
        <v>35.26173</v>
      </c>
      <c r="N174" s="1"/>
      <c r="O174" s="1"/>
    </row>
    <row r="175" spans="1:15" ht="12.75" customHeight="1">
      <c r="A175" s="51">
        <v>170</v>
      </c>
      <c r="B175" s="53" t="s">
        <v>208</v>
      </c>
      <c r="C175" s="31">
        <v>1846.5</v>
      </c>
      <c r="D175" s="36">
        <v>1853.3333333333333</v>
      </c>
      <c r="E175" s="36">
        <v>1834.9166666666665</v>
      </c>
      <c r="F175" s="36">
        <v>1823.3333333333333</v>
      </c>
      <c r="G175" s="36">
        <v>1804.9166666666665</v>
      </c>
      <c r="H175" s="36">
        <v>1864.9166666666665</v>
      </c>
      <c r="I175" s="36">
        <v>1883.333333333333</v>
      </c>
      <c r="J175" s="36">
        <v>1894.9166666666665</v>
      </c>
      <c r="K175" s="31">
        <v>1871.75</v>
      </c>
      <c r="L175" s="31">
        <v>1841.75</v>
      </c>
      <c r="M175" s="31">
        <v>8.8611199999999997</v>
      </c>
      <c r="N175" s="1"/>
      <c r="O175" s="1"/>
    </row>
    <row r="176" spans="1:15" ht="12.75" customHeight="1">
      <c r="A176" s="51">
        <v>171</v>
      </c>
      <c r="B176" s="53" t="s">
        <v>212</v>
      </c>
      <c r="C176" s="31">
        <v>2466.4</v>
      </c>
      <c r="D176" s="36">
        <v>2477.8833333333337</v>
      </c>
      <c r="E176" s="36">
        <v>2449.3166666666675</v>
      </c>
      <c r="F176" s="36">
        <v>2432.233333333334</v>
      </c>
      <c r="G176" s="36">
        <v>2403.6666666666679</v>
      </c>
      <c r="H176" s="36">
        <v>2494.9666666666672</v>
      </c>
      <c r="I176" s="36">
        <v>2523.5333333333338</v>
      </c>
      <c r="J176" s="36">
        <v>2540.6166666666668</v>
      </c>
      <c r="K176" s="31">
        <v>2506.4499999999998</v>
      </c>
      <c r="L176" s="31">
        <v>2460.8000000000002</v>
      </c>
      <c r="M176" s="31">
        <v>2.7987799999999998</v>
      </c>
      <c r="N176" s="1"/>
      <c r="O176" s="1"/>
    </row>
    <row r="177" spans="1:15" ht="12.75" customHeight="1">
      <c r="A177" s="51">
        <v>172</v>
      </c>
      <c r="B177" s="53" t="s">
        <v>176</v>
      </c>
      <c r="C177" s="31">
        <v>190.49</v>
      </c>
      <c r="D177" s="36">
        <v>188.3066666666667</v>
      </c>
      <c r="E177" s="36">
        <v>184.26333333333341</v>
      </c>
      <c r="F177" s="36">
        <v>178.03666666666672</v>
      </c>
      <c r="G177" s="36">
        <v>173.99333333333342</v>
      </c>
      <c r="H177" s="36">
        <v>194.53333333333339</v>
      </c>
      <c r="I177" s="36">
        <v>198.57666666666668</v>
      </c>
      <c r="J177" s="36">
        <v>204.80333333333337</v>
      </c>
      <c r="K177" s="31">
        <v>192.35</v>
      </c>
      <c r="L177" s="31">
        <v>182.08</v>
      </c>
      <c r="M177" s="31">
        <v>335.39629000000002</v>
      </c>
      <c r="N177" s="1"/>
      <c r="O177" s="1"/>
    </row>
    <row r="178" spans="1:15" ht="12.75" customHeight="1">
      <c r="A178" s="51">
        <v>173</v>
      </c>
      <c r="B178" s="53" t="s">
        <v>210</v>
      </c>
      <c r="C178" s="31">
        <v>25883.1</v>
      </c>
      <c r="D178" s="36">
        <v>25947.5</v>
      </c>
      <c r="E178" s="36">
        <v>25750.3</v>
      </c>
      <c r="F178" s="36">
        <v>25617.5</v>
      </c>
      <c r="G178" s="36">
        <v>25420.3</v>
      </c>
      <c r="H178" s="36">
        <v>26080.3</v>
      </c>
      <c r="I178" s="36">
        <v>26277.499999999996</v>
      </c>
      <c r="J178" s="36">
        <v>26410.3</v>
      </c>
      <c r="K178" s="31">
        <v>26144.7</v>
      </c>
      <c r="L178" s="31">
        <v>25814.7</v>
      </c>
      <c r="M178" s="31">
        <v>0.22520999999999999</v>
      </c>
      <c r="N178" s="1"/>
      <c r="O178" s="1"/>
    </row>
    <row r="179" spans="1:15" ht="12.75" customHeight="1">
      <c r="A179" s="51">
        <v>174</v>
      </c>
      <c r="B179" s="53" t="s">
        <v>213</v>
      </c>
      <c r="C179" s="31">
        <v>3368.25</v>
      </c>
      <c r="D179" s="36">
        <v>3386.0833333333335</v>
      </c>
      <c r="E179" s="36">
        <v>3347.166666666667</v>
      </c>
      <c r="F179" s="36">
        <v>3326.0833333333335</v>
      </c>
      <c r="G179" s="36">
        <v>3287.166666666667</v>
      </c>
      <c r="H179" s="36">
        <v>3407.166666666667</v>
      </c>
      <c r="I179" s="36">
        <v>3446.0833333333339</v>
      </c>
      <c r="J179" s="36">
        <v>3467.166666666667</v>
      </c>
      <c r="K179" s="31">
        <v>3425</v>
      </c>
      <c r="L179" s="31">
        <v>3365</v>
      </c>
      <c r="M179" s="31">
        <v>9.5733999999999995</v>
      </c>
      <c r="N179" s="1"/>
      <c r="O179" s="1"/>
    </row>
    <row r="180" spans="1:15" ht="12.75" customHeight="1">
      <c r="A180" s="51">
        <v>175</v>
      </c>
      <c r="B180" s="53" t="s">
        <v>211</v>
      </c>
      <c r="C180" s="31">
        <v>6710.25</v>
      </c>
      <c r="D180" s="36">
        <v>6708.7666666666664</v>
      </c>
      <c r="E180" s="36">
        <v>6667.5333333333328</v>
      </c>
      <c r="F180" s="36">
        <v>6624.8166666666666</v>
      </c>
      <c r="G180" s="36">
        <v>6583.583333333333</v>
      </c>
      <c r="H180" s="36">
        <v>6751.4833333333327</v>
      </c>
      <c r="I180" s="36">
        <v>6792.7166666666662</v>
      </c>
      <c r="J180" s="36">
        <v>6835.4333333333325</v>
      </c>
      <c r="K180" s="31">
        <v>6750</v>
      </c>
      <c r="L180" s="31">
        <v>6666.05</v>
      </c>
      <c r="M180" s="31">
        <v>1.7290700000000001</v>
      </c>
      <c r="N180" s="1"/>
      <c r="O180" s="1"/>
    </row>
    <row r="181" spans="1:15" ht="12.75" customHeight="1">
      <c r="A181" s="51">
        <v>176</v>
      </c>
      <c r="B181" s="53" t="s">
        <v>290</v>
      </c>
      <c r="C181" s="31">
        <v>724.25</v>
      </c>
      <c r="D181" s="36">
        <v>730.65</v>
      </c>
      <c r="E181" s="36">
        <v>715.3</v>
      </c>
      <c r="F181" s="36">
        <v>706.35</v>
      </c>
      <c r="G181" s="36">
        <v>691</v>
      </c>
      <c r="H181" s="36">
        <v>739.59999999999991</v>
      </c>
      <c r="I181" s="36">
        <v>754.95</v>
      </c>
      <c r="J181" s="36">
        <v>763.89999999999986</v>
      </c>
      <c r="K181" s="31">
        <v>746</v>
      </c>
      <c r="L181" s="31">
        <v>721.7</v>
      </c>
      <c r="M181" s="31">
        <v>13.94286</v>
      </c>
      <c r="N181" s="1"/>
      <c r="O181" s="1"/>
    </row>
    <row r="182" spans="1:15" ht="12.75" customHeight="1">
      <c r="A182" s="51">
        <v>177</v>
      </c>
      <c r="B182" s="53" t="s">
        <v>209</v>
      </c>
      <c r="C182" s="31">
        <v>790.85</v>
      </c>
      <c r="D182" s="36">
        <v>790.31666666666661</v>
      </c>
      <c r="E182" s="36">
        <v>785.63333333333321</v>
      </c>
      <c r="F182" s="36">
        <v>780.41666666666663</v>
      </c>
      <c r="G182" s="36">
        <v>775.73333333333323</v>
      </c>
      <c r="H182" s="36">
        <v>795.53333333333319</v>
      </c>
      <c r="I182" s="36">
        <v>800.21666666666658</v>
      </c>
      <c r="J182" s="36">
        <v>805.43333333333317</v>
      </c>
      <c r="K182" s="31">
        <v>795</v>
      </c>
      <c r="L182" s="31">
        <v>785.1</v>
      </c>
      <c r="M182" s="31">
        <v>129.50935999999999</v>
      </c>
      <c r="N182" s="1"/>
      <c r="O182" s="1"/>
    </row>
    <row r="183" spans="1:15" ht="12.75" customHeight="1">
      <c r="A183" s="51">
        <v>178</v>
      </c>
      <c r="B183" s="53" t="s">
        <v>206</v>
      </c>
      <c r="C183" s="31">
        <v>132.19999999999999</v>
      </c>
      <c r="D183" s="36">
        <v>132.66999999999999</v>
      </c>
      <c r="E183" s="36">
        <v>130.94999999999999</v>
      </c>
      <c r="F183" s="36">
        <v>129.69999999999999</v>
      </c>
      <c r="G183" s="36">
        <v>127.97999999999999</v>
      </c>
      <c r="H183" s="36">
        <v>133.91999999999999</v>
      </c>
      <c r="I183" s="36">
        <v>135.63999999999996</v>
      </c>
      <c r="J183" s="36">
        <v>136.88999999999999</v>
      </c>
      <c r="K183" s="31">
        <v>134.38999999999999</v>
      </c>
      <c r="L183" s="31">
        <v>131.41999999999999</v>
      </c>
      <c r="M183" s="31">
        <v>201.66379000000001</v>
      </c>
      <c r="N183" s="1"/>
      <c r="O183" s="1"/>
    </row>
    <row r="184" spans="1:15" ht="12.75" customHeight="1">
      <c r="A184" s="51">
        <v>179</v>
      </c>
      <c r="B184" s="53" t="s">
        <v>214</v>
      </c>
      <c r="C184" s="31">
        <v>1853.75</v>
      </c>
      <c r="D184" s="36">
        <v>1856.7166666666665</v>
      </c>
      <c r="E184" s="36">
        <v>1848.4333333333329</v>
      </c>
      <c r="F184" s="36">
        <v>1843.1166666666666</v>
      </c>
      <c r="G184" s="36">
        <v>1834.833333333333</v>
      </c>
      <c r="H184" s="36">
        <v>1862.0333333333328</v>
      </c>
      <c r="I184" s="36">
        <v>1870.3166666666662</v>
      </c>
      <c r="J184" s="36">
        <v>1875.6333333333328</v>
      </c>
      <c r="K184" s="31">
        <v>1865</v>
      </c>
      <c r="L184" s="31">
        <v>1851.4</v>
      </c>
      <c r="M184" s="31">
        <v>13.224299999999999</v>
      </c>
      <c r="N184" s="1"/>
      <c r="O184" s="1"/>
    </row>
    <row r="185" spans="1:15" ht="12.75" customHeight="1">
      <c r="A185" s="51">
        <v>180</v>
      </c>
      <c r="B185" s="53" t="s">
        <v>215</v>
      </c>
      <c r="C185" s="31">
        <v>825.25</v>
      </c>
      <c r="D185" s="36">
        <v>820.65</v>
      </c>
      <c r="E185" s="36">
        <v>813.59999999999991</v>
      </c>
      <c r="F185" s="36">
        <v>801.94999999999993</v>
      </c>
      <c r="G185" s="36">
        <v>794.89999999999986</v>
      </c>
      <c r="H185" s="36">
        <v>832.3</v>
      </c>
      <c r="I185" s="36">
        <v>839.34999999999991</v>
      </c>
      <c r="J185" s="36">
        <v>851</v>
      </c>
      <c r="K185" s="31">
        <v>827.7</v>
      </c>
      <c r="L185" s="31">
        <v>809</v>
      </c>
      <c r="M185" s="31">
        <v>5.9211499999999999</v>
      </c>
      <c r="N185" s="1"/>
      <c r="O185" s="1"/>
    </row>
    <row r="186" spans="1:15" ht="12.75" customHeight="1">
      <c r="A186" s="51">
        <v>181</v>
      </c>
      <c r="B186" s="53" t="s">
        <v>216</v>
      </c>
      <c r="C186" s="31">
        <v>923.85</v>
      </c>
      <c r="D186" s="36">
        <v>921.18333333333339</v>
      </c>
      <c r="E186" s="36">
        <v>913.86666666666679</v>
      </c>
      <c r="F186" s="36">
        <v>903.88333333333344</v>
      </c>
      <c r="G186" s="36">
        <v>896.56666666666683</v>
      </c>
      <c r="H186" s="36">
        <v>931.16666666666674</v>
      </c>
      <c r="I186" s="36">
        <v>938.48333333333335</v>
      </c>
      <c r="J186" s="36">
        <v>948.4666666666667</v>
      </c>
      <c r="K186" s="31">
        <v>928.5</v>
      </c>
      <c r="L186" s="31">
        <v>911.2</v>
      </c>
      <c r="M186" s="31">
        <v>3.4344100000000002</v>
      </c>
      <c r="N186" s="1"/>
      <c r="O186" s="1"/>
    </row>
    <row r="187" spans="1:15" ht="12.75" customHeight="1">
      <c r="A187" s="51">
        <v>182</v>
      </c>
      <c r="B187" s="53" t="s">
        <v>228</v>
      </c>
      <c r="C187" s="31">
        <v>2828.65</v>
      </c>
      <c r="D187" s="36">
        <v>2830.2000000000003</v>
      </c>
      <c r="E187" s="36">
        <v>2816.8000000000006</v>
      </c>
      <c r="F187" s="36">
        <v>2804.9500000000003</v>
      </c>
      <c r="G187" s="36">
        <v>2791.5500000000006</v>
      </c>
      <c r="H187" s="36">
        <v>2842.0500000000006</v>
      </c>
      <c r="I187" s="36">
        <v>2855.4500000000003</v>
      </c>
      <c r="J187" s="36">
        <v>2867.3000000000006</v>
      </c>
      <c r="K187" s="31">
        <v>2843.6</v>
      </c>
      <c r="L187" s="31">
        <v>2818.35</v>
      </c>
      <c r="M187" s="31">
        <v>3.7256800000000001</v>
      </c>
      <c r="N187" s="1"/>
      <c r="O187" s="1"/>
    </row>
    <row r="188" spans="1:15" ht="12.75" customHeight="1">
      <c r="A188" s="51">
        <v>183</v>
      </c>
      <c r="B188" s="53" t="s">
        <v>217</v>
      </c>
      <c r="C188" s="31">
        <v>1053.7</v>
      </c>
      <c r="D188" s="36">
        <v>1053.75</v>
      </c>
      <c r="E188" s="36">
        <v>1041.45</v>
      </c>
      <c r="F188" s="36">
        <v>1029.2</v>
      </c>
      <c r="G188" s="36">
        <v>1016.9000000000001</v>
      </c>
      <c r="H188" s="36">
        <v>1066</v>
      </c>
      <c r="I188" s="36">
        <v>1078.3000000000002</v>
      </c>
      <c r="J188" s="36">
        <v>1090.55</v>
      </c>
      <c r="K188" s="31">
        <v>1066.05</v>
      </c>
      <c r="L188" s="31">
        <v>1041.5</v>
      </c>
      <c r="M188" s="31">
        <v>5.07348</v>
      </c>
      <c r="N188" s="1"/>
      <c r="O188" s="1"/>
    </row>
    <row r="189" spans="1:15" ht="12.75" customHeight="1">
      <c r="A189" s="51">
        <v>184</v>
      </c>
      <c r="B189" s="53" t="s">
        <v>218</v>
      </c>
      <c r="C189" s="31">
        <v>2060.1999999999998</v>
      </c>
      <c r="D189" s="36">
        <v>2050.9166666666665</v>
      </c>
      <c r="E189" s="36">
        <v>2031.833333333333</v>
      </c>
      <c r="F189" s="36">
        <v>2003.4666666666665</v>
      </c>
      <c r="G189" s="36">
        <v>1984.383333333333</v>
      </c>
      <c r="H189" s="36">
        <v>2079.2833333333328</v>
      </c>
      <c r="I189" s="36">
        <v>2098.3666666666659</v>
      </c>
      <c r="J189" s="36">
        <v>2126.7333333333331</v>
      </c>
      <c r="K189" s="31">
        <v>2070</v>
      </c>
      <c r="L189" s="31">
        <v>2022.55</v>
      </c>
      <c r="M189" s="31">
        <v>10.11923</v>
      </c>
      <c r="N189" s="1"/>
      <c r="O189" s="1"/>
    </row>
    <row r="190" spans="1:15" ht="12.75" customHeight="1">
      <c r="A190" s="51">
        <v>185</v>
      </c>
      <c r="B190" s="53" t="s">
        <v>223</v>
      </c>
      <c r="C190" s="31">
        <v>4522.6000000000004</v>
      </c>
      <c r="D190" s="36">
        <v>4524.8666666666668</v>
      </c>
      <c r="E190" s="36">
        <v>4502.7333333333336</v>
      </c>
      <c r="F190" s="36">
        <v>4482.8666666666668</v>
      </c>
      <c r="G190" s="36">
        <v>4460.7333333333336</v>
      </c>
      <c r="H190" s="36">
        <v>4544.7333333333336</v>
      </c>
      <c r="I190" s="36">
        <v>4566.8666666666668</v>
      </c>
      <c r="J190" s="36">
        <v>4586.7333333333336</v>
      </c>
      <c r="K190" s="31">
        <v>4547</v>
      </c>
      <c r="L190" s="31">
        <v>4505</v>
      </c>
      <c r="M190" s="31">
        <v>14.587859999999999</v>
      </c>
      <c r="N190" s="1"/>
      <c r="O190" s="1"/>
    </row>
    <row r="191" spans="1:15" ht="12.75" customHeight="1">
      <c r="A191" s="51">
        <v>186</v>
      </c>
      <c r="B191" s="53" t="s">
        <v>219</v>
      </c>
      <c r="C191" s="31">
        <v>1210.3</v>
      </c>
      <c r="D191" s="36">
        <v>1215.1166666666668</v>
      </c>
      <c r="E191" s="36">
        <v>1203.2333333333336</v>
      </c>
      <c r="F191" s="36">
        <v>1196.1666666666667</v>
      </c>
      <c r="G191" s="36">
        <v>1184.2833333333335</v>
      </c>
      <c r="H191" s="36">
        <v>1222.1833333333336</v>
      </c>
      <c r="I191" s="36">
        <v>1234.0666666666668</v>
      </c>
      <c r="J191" s="36">
        <v>1241.1333333333337</v>
      </c>
      <c r="K191" s="31">
        <v>1227</v>
      </c>
      <c r="L191" s="31">
        <v>1208.05</v>
      </c>
      <c r="M191" s="31">
        <v>15.69211</v>
      </c>
      <c r="N191" s="1"/>
      <c r="O191" s="1"/>
    </row>
    <row r="192" spans="1:15" ht="12.75" customHeight="1">
      <c r="A192" s="51">
        <v>187</v>
      </c>
      <c r="B192" s="53" t="s">
        <v>291</v>
      </c>
      <c r="C192" s="31">
        <v>7714.9</v>
      </c>
      <c r="D192" s="36">
        <v>7746.6333333333341</v>
      </c>
      <c r="E192" s="36">
        <v>7663.2666666666682</v>
      </c>
      <c r="F192" s="36">
        <v>7611.6333333333341</v>
      </c>
      <c r="G192" s="36">
        <v>7528.2666666666682</v>
      </c>
      <c r="H192" s="36">
        <v>7798.2666666666682</v>
      </c>
      <c r="I192" s="36">
        <v>7881.633333333335</v>
      </c>
      <c r="J192" s="36">
        <v>7933.2666666666682</v>
      </c>
      <c r="K192" s="31">
        <v>7830</v>
      </c>
      <c r="L192" s="31">
        <v>7695</v>
      </c>
      <c r="M192" s="31">
        <v>1.21235</v>
      </c>
      <c r="N192" s="1"/>
      <c r="O192" s="1"/>
    </row>
    <row r="193" spans="1:15" ht="12.75" customHeight="1">
      <c r="A193" s="51">
        <v>188</v>
      </c>
      <c r="B193" s="53" t="s">
        <v>961</v>
      </c>
      <c r="C193" s="31" t="e">
        <v>#N/A</v>
      </c>
      <c r="D193" s="36" t="e">
        <v>#N/A</v>
      </c>
      <c r="E193" s="36" t="e">
        <v>#N/A</v>
      </c>
      <c r="F193" s="36" t="e">
        <v>#N/A</v>
      </c>
      <c r="G193" s="36" t="e">
        <v>#N/A</v>
      </c>
      <c r="H193" s="36" t="e">
        <v>#N/A</v>
      </c>
      <c r="I193" s="36" t="e">
        <v>#N/A</v>
      </c>
      <c r="J193" s="36" t="e">
        <v>#N/A</v>
      </c>
      <c r="K193" s="31" t="e">
        <v>#N/A</v>
      </c>
      <c r="L193" s="31" t="e">
        <v>#N/A</v>
      </c>
      <c r="M193" s="31" t="e">
        <v>#N/A</v>
      </c>
      <c r="N193" s="1"/>
      <c r="O193" s="1"/>
    </row>
    <row r="194" spans="1:15" ht="12.75" customHeight="1">
      <c r="A194" s="51">
        <v>189</v>
      </c>
      <c r="B194" s="53" t="s">
        <v>220</v>
      </c>
      <c r="C194" s="31">
        <v>992.1</v>
      </c>
      <c r="D194" s="36">
        <v>995.36666666666667</v>
      </c>
      <c r="E194" s="36">
        <v>984.73333333333335</v>
      </c>
      <c r="F194" s="36">
        <v>977.36666666666667</v>
      </c>
      <c r="G194" s="36">
        <v>966.73333333333335</v>
      </c>
      <c r="H194" s="36">
        <v>1002.7333333333333</v>
      </c>
      <c r="I194" s="36">
        <v>1013.3666666666668</v>
      </c>
      <c r="J194" s="36">
        <v>1020.7333333333333</v>
      </c>
      <c r="K194" s="31">
        <v>1006</v>
      </c>
      <c r="L194" s="31">
        <v>988</v>
      </c>
      <c r="M194" s="31">
        <v>132.03675999999999</v>
      </c>
      <c r="N194" s="1"/>
      <c r="O194" s="1"/>
    </row>
    <row r="195" spans="1:15" ht="12.75" customHeight="1">
      <c r="A195" s="51">
        <v>190</v>
      </c>
      <c r="B195" s="53" t="s">
        <v>221</v>
      </c>
      <c r="C195" s="31">
        <v>441.8</v>
      </c>
      <c r="D195" s="36">
        <v>444.15000000000003</v>
      </c>
      <c r="E195" s="36">
        <v>438.70000000000005</v>
      </c>
      <c r="F195" s="36">
        <v>435.6</v>
      </c>
      <c r="G195" s="36">
        <v>430.15000000000003</v>
      </c>
      <c r="H195" s="36">
        <v>447.25000000000006</v>
      </c>
      <c r="I195" s="36">
        <v>452.7</v>
      </c>
      <c r="J195" s="36">
        <v>455.80000000000007</v>
      </c>
      <c r="K195" s="31">
        <v>449.6</v>
      </c>
      <c r="L195" s="31">
        <v>441.05</v>
      </c>
      <c r="M195" s="31">
        <v>133.41086000000001</v>
      </c>
      <c r="N195" s="1"/>
      <c r="O195" s="1"/>
    </row>
    <row r="196" spans="1:15" ht="12.75" customHeight="1">
      <c r="A196" s="51">
        <v>191</v>
      </c>
      <c r="B196" s="53" t="s">
        <v>222</v>
      </c>
      <c r="C196" s="31">
        <v>153.49</v>
      </c>
      <c r="D196" s="36">
        <v>153.79666666666665</v>
      </c>
      <c r="E196" s="36">
        <v>152.1933333333333</v>
      </c>
      <c r="F196" s="36">
        <v>150.89666666666665</v>
      </c>
      <c r="G196" s="36">
        <v>149.29333333333329</v>
      </c>
      <c r="H196" s="36">
        <v>155.09333333333331</v>
      </c>
      <c r="I196" s="36">
        <v>156.69666666666666</v>
      </c>
      <c r="J196" s="36">
        <v>157.99333333333331</v>
      </c>
      <c r="K196" s="31">
        <v>155.4</v>
      </c>
      <c r="L196" s="31">
        <v>152.5</v>
      </c>
      <c r="M196" s="31">
        <v>548.94254999999998</v>
      </c>
      <c r="N196" s="1"/>
      <c r="O196" s="1"/>
    </row>
    <row r="197" spans="1:15" ht="12.75" customHeight="1">
      <c r="A197" s="51">
        <v>192</v>
      </c>
      <c r="B197" s="53" t="s">
        <v>224</v>
      </c>
      <c r="C197" s="31">
        <v>1656.05</v>
      </c>
      <c r="D197" s="36">
        <v>1651.3166666666666</v>
      </c>
      <c r="E197" s="36">
        <v>1642.7333333333331</v>
      </c>
      <c r="F197" s="36">
        <v>1629.4166666666665</v>
      </c>
      <c r="G197" s="36">
        <v>1620.833333333333</v>
      </c>
      <c r="H197" s="36">
        <v>1664.6333333333332</v>
      </c>
      <c r="I197" s="36">
        <v>1673.2166666666667</v>
      </c>
      <c r="J197" s="36">
        <v>1686.5333333333333</v>
      </c>
      <c r="K197" s="31">
        <v>1659.9</v>
      </c>
      <c r="L197" s="31">
        <v>1638</v>
      </c>
      <c r="M197" s="31">
        <v>13.739240000000001</v>
      </c>
      <c r="N197" s="1"/>
      <c r="O197" s="1"/>
    </row>
    <row r="198" spans="1:15" ht="12.75" customHeight="1">
      <c r="A198" s="51">
        <v>193</v>
      </c>
      <c r="B198" s="53" t="s">
        <v>202</v>
      </c>
      <c r="C198" s="31">
        <v>850.2</v>
      </c>
      <c r="D198" s="36">
        <v>849.2833333333333</v>
      </c>
      <c r="E198" s="36">
        <v>843.01666666666665</v>
      </c>
      <c r="F198" s="36">
        <v>835.83333333333337</v>
      </c>
      <c r="G198" s="36">
        <v>829.56666666666672</v>
      </c>
      <c r="H198" s="36">
        <v>856.46666666666658</v>
      </c>
      <c r="I198" s="36">
        <v>862.73333333333323</v>
      </c>
      <c r="J198" s="36">
        <v>869.91666666666652</v>
      </c>
      <c r="K198" s="31">
        <v>855.55</v>
      </c>
      <c r="L198" s="31">
        <v>842.1</v>
      </c>
      <c r="M198" s="31">
        <v>4.3735400000000002</v>
      </c>
      <c r="N198" s="1"/>
      <c r="O198" s="1"/>
    </row>
    <row r="199" spans="1:15" ht="12.75" customHeight="1">
      <c r="A199" s="51">
        <v>194</v>
      </c>
      <c r="B199" s="53" t="s">
        <v>225</v>
      </c>
      <c r="C199" s="31">
        <v>3767</v>
      </c>
      <c r="D199" s="36">
        <v>3768.9500000000003</v>
      </c>
      <c r="E199" s="36">
        <v>3738.0500000000006</v>
      </c>
      <c r="F199" s="36">
        <v>3709.1000000000004</v>
      </c>
      <c r="G199" s="36">
        <v>3678.2000000000007</v>
      </c>
      <c r="H199" s="36">
        <v>3797.9000000000005</v>
      </c>
      <c r="I199" s="36">
        <v>3828.8</v>
      </c>
      <c r="J199" s="36">
        <v>3857.7500000000005</v>
      </c>
      <c r="K199" s="31">
        <v>3799.85</v>
      </c>
      <c r="L199" s="31">
        <v>3740</v>
      </c>
      <c r="M199" s="31">
        <v>10.03355</v>
      </c>
      <c r="N199" s="1"/>
      <c r="O199" s="1"/>
    </row>
    <row r="200" spans="1:15" ht="12.75" customHeight="1">
      <c r="A200" s="51">
        <v>195</v>
      </c>
      <c r="B200" s="53" t="s">
        <v>226</v>
      </c>
      <c r="C200" s="31">
        <v>3451.7</v>
      </c>
      <c r="D200" s="36">
        <v>3458.3166666666671</v>
      </c>
      <c r="E200" s="36">
        <v>3417.8333333333339</v>
      </c>
      <c r="F200" s="36">
        <v>3383.9666666666667</v>
      </c>
      <c r="G200" s="36">
        <v>3343.4833333333336</v>
      </c>
      <c r="H200" s="36">
        <v>3492.1833333333343</v>
      </c>
      <c r="I200" s="36">
        <v>3532.666666666667</v>
      </c>
      <c r="J200" s="36">
        <v>3566.5333333333347</v>
      </c>
      <c r="K200" s="31">
        <v>3498.8</v>
      </c>
      <c r="L200" s="31">
        <v>3424.45</v>
      </c>
      <c r="M200" s="31">
        <v>1.9992799999999999</v>
      </c>
      <c r="N200" s="1"/>
      <c r="O200" s="1"/>
    </row>
    <row r="201" spans="1:15" ht="12.75" customHeight="1">
      <c r="A201" s="51">
        <v>196</v>
      </c>
      <c r="B201" s="53" t="s">
        <v>293</v>
      </c>
      <c r="C201" s="31">
        <v>1763</v>
      </c>
      <c r="D201" s="36">
        <v>1752.3833333333332</v>
      </c>
      <c r="E201" s="36">
        <v>1728.7666666666664</v>
      </c>
      <c r="F201" s="36">
        <v>1694.5333333333333</v>
      </c>
      <c r="G201" s="36">
        <v>1670.9166666666665</v>
      </c>
      <c r="H201" s="36">
        <v>1786.6166666666663</v>
      </c>
      <c r="I201" s="36">
        <v>1810.2333333333331</v>
      </c>
      <c r="J201" s="36">
        <v>1844.4666666666662</v>
      </c>
      <c r="K201" s="31">
        <v>1776</v>
      </c>
      <c r="L201" s="31">
        <v>1718.15</v>
      </c>
      <c r="M201" s="31">
        <v>6.63591</v>
      </c>
      <c r="N201" s="1"/>
      <c r="O201" s="1"/>
    </row>
    <row r="202" spans="1:15" ht="12.75" customHeight="1">
      <c r="A202" s="51">
        <v>197</v>
      </c>
      <c r="B202" s="53" t="s">
        <v>227</v>
      </c>
      <c r="C202" s="31">
        <v>7233.15</v>
      </c>
      <c r="D202" s="36">
        <v>7238.0999999999995</v>
      </c>
      <c r="E202" s="36">
        <v>7195.0999999999985</v>
      </c>
      <c r="F202" s="36">
        <v>7157.0499999999993</v>
      </c>
      <c r="G202" s="36">
        <v>7114.0499999999984</v>
      </c>
      <c r="H202" s="36">
        <v>7276.1499999999987</v>
      </c>
      <c r="I202" s="36">
        <v>7319.1500000000005</v>
      </c>
      <c r="J202" s="36">
        <v>7357.1999999999989</v>
      </c>
      <c r="K202" s="31">
        <v>7281.1</v>
      </c>
      <c r="L202" s="31">
        <v>7200.05</v>
      </c>
      <c r="M202" s="31">
        <v>4.6870700000000003</v>
      </c>
      <c r="N202" s="1"/>
      <c r="O202" s="1"/>
    </row>
    <row r="203" spans="1:15" ht="12.75" customHeight="1">
      <c r="A203" s="51">
        <v>198</v>
      </c>
      <c r="B203" s="53" t="s">
        <v>295</v>
      </c>
      <c r="C203" s="31">
        <v>4097.8500000000004</v>
      </c>
      <c r="D203" s="36">
        <v>4067.3166666666662</v>
      </c>
      <c r="E203" s="36">
        <v>3992.6833333333325</v>
      </c>
      <c r="F203" s="36">
        <v>3887.5166666666664</v>
      </c>
      <c r="G203" s="36">
        <v>3812.8833333333328</v>
      </c>
      <c r="H203" s="36">
        <v>4172.4833333333318</v>
      </c>
      <c r="I203" s="36">
        <v>4247.1166666666668</v>
      </c>
      <c r="J203" s="36">
        <v>4352.2833333333319</v>
      </c>
      <c r="K203" s="31">
        <v>4141.95</v>
      </c>
      <c r="L203" s="31">
        <v>3962.15</v>
      </c>
      <c r="M203" s="31">
        <v>8.4476200000000006</v>
      </c>
      <c r="N203" s="1"/>
      <c r="O203" s="1"/>
    </row>
    <row r="204" spans="1:15" ht="12.75" customHeight="1">
      <c r="A204" s="51">
        <v>199</v>
      </c>
      <c r="B204" s="53" t="s">
        <v>231</v>
      </c>
      <c r="C204" s="31">
        <v>611.4</v>
      </c>
      <c r="D204" s="36">
        <v>612.86666666666667</v>
      </c>
      <c r="E204" s="36">
        <v>608.7833333333333</v>
      </c>
      <c r="F204" s="36">
        <v>606.16666666666663</v>
      </c>
      <c r="G204" s="36">
        <v>602.08333333333326</v>
      </c>
      <c r="H204" s="36">
        <v>615.48333333333335</v>
      </c>
      <c r="I204" s="36">
        <v>619.56666666666661</v>
      </c>
      <c r="J204" s="36">
        <v>622.18333333333339</v>
      </c>
      <c r="K204" s="31">
        <v>616.95000000000005</v>
      </c>
      <c r="L204" s="31">
        <v>610.25</v>
      </c>
      <c r="M204" s="31">
        <v>12.37013</v>
      </c>
      <c r="N204" s="1"/>
      <c r="O204" s="1"/>
    </row>
    <row r="205" spans="1:15" ht="12.75" customHeight="1">
      <c r="A205" s="51">
        <v>200</v>
      </c>
      <c r="B205" s="53" t="s">
        <v>230</v>
      </c>
      <c r="C205" s="31">
        <v>11717.95</v>
      </c>
      <c r="D205" s="36">
        <v>11701.916666666666</v>
      </c>
      <c r="E205" s="36">
        <v>11641.233333333332</v>
      </c>
      <c r="F205" s="36">
        <v>11564.516666666666</v>
      </c>
      <c r="G205" s="36">
        <v>11503.833333333332</v>
      </c>
      <c r="H205" s="36">
        <v>11778.633333333331</v>
      </c>
      <c r="I205" s="36">
        <v>11839.316666666666</v>
      </c>
      <c r="J205" s="36">
        <v>11916.033333333331</v>
      </c>
      <c r="K205" s="31">
        <v>11762.6</v>
      </c>
      <c r="L205" s="31">
        <v>11625.2</v>
      </c>
      <c r="M205" s="31">
        <v>2.7966000000000002</v>
      </c>
      <c r="N205" s="1"/>
      <c r="O205" s="1"/>
    </row>
    <row r="206" spans="1:15" ht="12.75" customHeight="1">
      <c r="A206" s="51">
        <v>201</v>
      </c>
      <c r="B206" s="53" t="s">
        <v>296</v>
      </c>
      <c r="C206" s="31">
        <v>120.19</v>
      </c>
      <c r="D206" s="36">
        <v>119.98</v>
      </c>
      <c r="E206" s="36">
        <v>118.21000000000001</v>
      </c>
      <c r="F206" s="36">
        <v>116.23</v>
      </c>
      <c r="G206" s="36">
        <v>114.46000000000001</v>
      </c>
      <c r="H206" s="36">
        <v>121.96000000000001</v>
      </c>
      <c r="I206" s="36">
        <v>123.73000000000002</v>
      </c>
      <c r="J206" s="36">
        <v>125.71000000000001</v>
      </c>
      <c r="K206" s="31">
        <v>121.75</v>
      </c>
      <c r="L206" s="31">
        <v>118</v>
      </c>
      <c r="M206" s="31">
        <v>115.48233999999999</v>
      </c>
      <c r="N206" s="1"/>
      <c r="O206" s="1"/>
    </row>
    <row r="207" spans="1:15" ht="12.75" customHeight="1">
      <c r="A207" s="51">
        <v>202</v>
      </c>
      <c r="B207" s="53" t="s">
        <v>229</v>
      </c>
      <c r="C207" s="31">
        <v>2080.15</v>
      </c>
      <c r="D207" s="36">
        <v>2077.0666666666666</v>
      </c>
      <c r="E207" s="36">
        <v>2064.1333333333332</v>
      </c>
      <c r="F207" s="36">
        <v>2048.1166666666668</v>
      </c>
      <c r="G207" s="36">
        <v>2035.1833333333334</v>
      </c>
      <c r="H207" s="36">
        <v>2093.083333333333</v>
      </c>
      <c r="I207" s="36">
        <v>2106.0166666666664</v>
      </c>
      <c r="J207" s="36">
        <v>2122.0333333333328</v>
      </c>
      <c r="K207" s="31">
        <v>2090</v>
      </c>
      <c r="L207" s="31">
        <v>2061.0500000000002</v>
      </c>
      <c r="M207" s="31">
        <v>1.20973</v>
      </c>
      <c r="N207" s="1"/>
      <c r="O207" s="1"/>
    </row>
    <row r="208" spans="1:15" ht="12.75" customHeight="1">
      <c r="A208" s="51">
        <v>203</v>
      </c>
      <c r="B208" s="53" t="s">
        <v>874</v>
      </c>
      <c r="C208" s="31">
        <v>1523.35</v>
      </c>
      <c r="D208" s="36">
        <v>1527.3166666666666</v>
      </c>
      <c r="E208" s="36">
        <v>1511.6333333333332</v>
      </c>
      <c r="F208" s="36">
        <v>1499.9166666666665</v>
      </c>
      <c r="G208" s="36">
        <v>1484.2333333333331</v>
      </c>
      <c r="H208" s="36">
        <v>1539.0333333333333</v>
      </c>
      <c r="I208" s="36">
        <v>1554.7166666666667</v>
      </c>
      <c r="J208" s="36">
        <v>1566.4333333333334</v>
      </c>
      <c r="K208" s="31">
        <v>1543</v>
      </c>
      <c r="L208" s="31">
        <v>1515.6</v>
      </c>
      <c r="M208" s="31">
        <v>5.5155399999999997</v>
      </c>
      <c r="N208" s="1"/>
      <c r="O208" s="1"/>
    </row>
    <row r="209" spans="1:15" ht="12.75" customHeight="1">
      <c r="A209" s="51">
        <v>204</v>
      </c>
      <c r="B209" s="53" t="s">
        <v>297</v>
      </c>
      <c r="C209" s="31">
        <v>646.65</v>
      </c>
      <c r="D209" s="36">
        <v>653.2166666666667</v>
      </c>
      <c r="E209" s="36">
        <v>638.43333333333339</v>
      </c>
      <c r="F209" s="36">
        <v>630.2166666666667</v>
      </c>
      <c r="G209" s="36">
        <v>615.43333333333339</v>
      </c>
      <c r="H209" s="36">
        <v>661.43333333333339</v>
      </c>
      <c r="I209" s="36">
        <v>676.2166666666667</v>
      </c>
      <c r="J209" s="36">
        <v>684.43333333333339</v>
      </c>
      <c r="K209" s="31">
        <v>668</v>
      </c>
      <c r="L209" s="31">
        <v>645</v>
      </c>
      <c r="M209" s="31">
        <v>71.450959999999995</v>
      </c>
      <c r="N209" s="1"/>
      <c r="O209" s="1"/>
    </row>
    <row r="210" spans="1:15" ht="12.75" customHeight="1">
      <c r="A210" s="51">
        <v>205</v>
      </c>
      <c r="B210" s="53" t="s">
        <v>232</v>
      </c>
      <c r="C210" s="31">
        <v>454.05</v>
      </c>
      <c r="D210" s="36">
        <v>451.65000000000003</v>
      </c>
      <c r="E210" s="36">
        <v>446.90000000000009</v>
      </c>
      <c r="F210" s="36">
        <v>439.75000000000006</v>
      </c>
      <c r="G210" s="36">
        <v>435.00000000000011</v>
      </c>
      <c r="H210" s="36">
        <v>458.80000000000007</v>
      </c>
      <c r="I210" s="36">
        <v>463.54999999999995</v>
      </c>
      <c r="J210" s="36">
        <v>470.70000000000005</v>
      </c>
      <c r="K210" s="31">
        <v>456.4</v>
      </c>
      <c r="L210" s="31">
        <v>444.5</v>
      </c>
      <c r="M210" s="31">
        <v>159.09513000000001</v>
      </c>
      <c r="N210" s="1"/>
      <c r="O210" s="1"/>
    </row>
    <row r="211" spans="1:15" ht="12.75" customHeight="1">
      <c r="A211" s="51">
        <v>206</v>
      </c>
      <c r="B211" s="53" t="s">
        <v>137</v>
      </c>
      <c r="C211" s="31">
        <v>13.41</v>
      </c>
      <c r="D211" s="36">
        <v>13.476666666666667</v>
      </c>
      <c r="E211" s="36">
        <v>13.293333333333333</v>
      </c>
      <c r="F211" s="36">
        <v>13.176666666666666</v>
      </c>
      <c r="G211" s="36">
        <v>12.993333333333332</v>
      </c>
      <c r="H211" s="36">
        <v>13.593333333333334</v>
      </c>
      <c r="I211" s="36">
        <v>13.776666666666667</v>
      </c>
      <c r="J211" s="36">
        <v>13.893333333333334</v>
      </c>
      <c r="K211" s="31">
        <v>13.66</v>
      </c>
      <c r="L211" s="31">
        <v>13.36</v>
      </c>
      <c r="M211" s="31">
        <v>1982.09238</v>
      </c>
      <c r="N211" s="1"/>
      <c r="O211" s="1"/>
    </row>
    <row r="212" spans="1:15" ht="12.75" customHeight="1">
      <c r="A212" s="51">
        <v>207</v>
      </c>
      <c r="B212" s="53" t="s">
        <v>233</v>
      </c>
      <c r="C212" s="31">
        <v>1921.55</v>
      </c>
      <c r="D212" s="36">
        <v>1904.2166666666665</v>
      </c>
      <c r="E212" s="36">
        <v>1873.4333333333329</v>
      </c>
      <c r="F212" s="36">
        <v>1825.3166666666664</v>
      </c>
      <c r="G212" s="36">
        <v>1794.5333333333328</v>
      </c>
      <c r="H212" s="36">
        <v>1952.333333333333</v>
      </c>
      <c r="I212" s="36">
        <v>1983.1166666666663</v>
      </c>
      <c r="J212" s="36">
        <v>2031.2333333333331</v>
      </c>
      <c r="K212" s="31">
        <v>1935</v>
      </c>
      <c r="L212" s="31">
        <v>1856.1</v>
      </c>
      <c r="M212" s="31">
        <v>23.550599999999999</v>
      </c>
      <c r="N212" s="1"/>
      <c r="O212" s="1"/>
    </row>
    <row r="213" spans="1:15" ht="12.75" customHeight="1">
      <c r="A213" s="51">
        <v>208</v>
      </c>
      <c r="B213" s="53" t="s">
        <v>234</v>
      </c>
      <c r="C213" s="31">
        <v>550.6</v>
      </c>
      <c r="D213" s="36">
        <v>544.65</v>
      </c>
      <c r="E213" s="36">
        <v>536.79999999999995</v>
      </c>
      <c r="F213" s="36">
        <v>523</v>
      </c>
      <c r="G213" s="36">
        <v>515.15</v>
      </c>
      <c r="H213" s="36">
        <v>558.44999999999993</v>
      </c>
      <c r="I213" s="36">
        <v>566.30000000000007</v>
      </c>
      <c r="J213" s="36">
        <v>580.09999999999991</v>
      </c>
      <c r="K213" s="31">
        <v>552.5</v>
      </c>
      <c r="L213" s="31">
        <v>530.85</v>
      </c>
      <c r="M213" s="31">
        <v>179.59853000000001</v>
      </c>
      <c r="N213" s="1"/>
      <c r="O213" s="1"/>
    </row>
    <row r="214" spans="1:15" ht="12.75" customHeight="1">
      <c r="A214" s="51">
        <v>209</v>
      </c>
      <c r="B214" s="53" t="s">
        <v>299</v>
      </c>
      <c r="C214" s="31">
        <v>23.3</v>
      </c>
      <c r="D214" s="36">
        <v>23.466666666666665</v>
      </c>
      <c r="E214" s="36">
        <v>23.073333333333331</v>
      </c>
      <c r="F214" s="36">
        <v>22.846666666666664</v>
      </c>
      <c r="G214" s="36">
        <v>22.45333333333333</v>
      </c>
      <c r="H214" s="36">
        <v>23.693333333333332</v>
      </c>
      <c r="I214" s="36">
        <v>24.08666666666667</v>
      </c>
      <c r="J214" s="36">
        <v>24.313333333333333</v>
      </c>
      <c r="K214" s="31">
        <v>23.86</v>
      </c>
      <c r="L214" s="31">
        <v>23.24</v>
      </c>
      <c r="M214" s="31">
        <v>1058.73786</v>
      </c>
      <c r="N214" s="1"/>
      <c r="O214" s="1"/>
    </row>
    <row r="215" spans="1:15" ht="12.75" customHeight="1">
      <c r="A215" s="51">
        <v>210</v>
      </c>
      <c r="B215" s="53" t="s">
        <v>235</v>
      </c>
      <c r="C215" s="31">
        <v>135.94</v>
      </c>
      <c r="D215" s="36">
        <v>137.11333333333334</v>
      </c>
      <c r="E215" s="36">
        <v>134.42666666666668</v>
      </c>
      <c r="F215" s="36">
        <v>132.91333333333333</v>
      </c>
      <c r="G215" s="36">
        <v>130.22666666666666</v>
      </c>
      <c r="H215" s="36">
        <v>138.62666666666669</v>
      </c>
      <c r="I215" s="36">
        <v>141.31333333333336</v>
      </c>
      <c r="J215" s="36">
        <v>142.82666666666671</v>
      </c>
      <c r="K215" s="31">
        <v>139.80000000000001</v>
      </c>
      <c r="L215" s="31">
        <v>135.6</v>
      </c>
      <c r="M215" s="31">
        <v>228.57221999999999</v>
      </c>
      <c r="N215" s="1"/>
      <c r="O215" s="1"/>
    </row>
    <row r="216" spans="1:15" ht="12.75" customHeight="1">
      <c r="A216" s="51">
        <v>211</v>
      </c>
      <c r="B216" s="53" t="s">
        <v>300</v>
      </c>
      <c r="C216" s="31">
        <v>272.89999999999998</v>
      </c>
      <c r="D216" s="36">
        <v>276.81666666666666</v>
      </c>
      <c r="E216" s="36">
        <v>267.18333333333334</v>
      </c>
      <c r="F216" s="36">
        <v>261.4666666666667</v>
      </c>
      <c r="G216" s="36">
        <v>251.83333333333337</v>
      </c>
      <c r="H216" s="36">
        <v>282.5333333333333</v>
      </c>
      <c r="I216" s="36">
        <v>292.16666666666663</v>
      </c>
      <c r="J216" s="36">
        <v>297.88333333333327</v>
      </c>
      <c r="K216" s="31">
        <v>286.45</v>
      </c>
      <c r="L216" s="31">
        <v>271.10000000000002</v>
      </c>
      <c r="M216" s="31">
        <v>821.50759000000005</v>
      </c>
      <c r="N216" s="1"/>
      <c r="O216" s="1"/>
    </row>
    <row r="217" spans="1:15" ht="12.75" customHeight="1">
      <c r="A217" s="54"/>
      <c r="B217" s="191" t="s">
        <v>236</v>
      </c>
      <c r="C217" s="271">
        <v>1118.55</v>
      </c>
      <c r="D217" s="271">
        <v>1118.5333333333331</v>
      </c>
      <c r="E217" s="271">
        <v>1111.4666666666662</v>
      </c>
      <c r="F217" s="271">
        <v>1104.3833333333332</v>
      </c>
      <c r="G217" s="271">
        <v>1097.3166666666664</v>
      </c>
      <c r="H217" s="271">
        <v>1125.6166666666661</v>
      </c>
      <c r="I217" s="271">
        <v>1132.6833333333332</v>
      </c>
      <c r="J217" s="271">
        <v>1139.766666666666</v>
      </c>
      <c r="K217" s="271">
        <v>1125.5999999999999</v>
      </c>
      <c r="L217" s="272">
        <v>1111.45</v>
      </c>
      <c r="M217" s="191">
        <v>13.267469999999999</v>
      </c>
      <c r="N217" s="191"/>
      <c r="O217" s="191"/>
    </row>
    <row r="218" spans="1:15" ht="12.75" customHeight="1">
      <c r="A218" s="54"/>
      <c r="N218" s="1"/>
      <c r="O218" s="1"/>
    </row>
    <row r="219" spans="1:15" ht="12.75" customHeight="1">
      <c r="A219" s="57" t="s">
        <v>301</v>
      </c>
      <c r="N219" s="1"/>
      <c r="O219" s="1"/>
    </row>
    <row r="220" spans="1:15" ht="12.75" customHeight="1">
      <c r="A220" s="58" t="s">
        <v>302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59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60" t="s">
        <v>303</v>
      </c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44" t="s">
        <v>237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62"/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1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63" t="s">
        <v>242</v>
      </c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4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56"/>
      <c r="M242" s="1"/>
      <c r="N242" s="1"/>
      <c r="O242" s="1"/>
    </row>
    <row r="243" spans="1:15" ht="12.75" customHeight="1">
      <c r="A243" s="1"/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61"/>
      <c r="D331" s="61"/>
      <c r="E331" s="55"/>
      <c r="F331" s="55"/>
      <c r="G331" s="55"/>
      <c r="H331" s="61"/>
      <c r="I331" s="61"/>
      <c r="J331" s="61"/>
      <c r="K331" s="61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4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81"/>
      <c r="B1" s="382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304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45551</v>
      </c>
      <c r="L6" s="1"/>
      <c r="M6" s="1"/>
      <c r="N6" s="1"/>
      <c r="O6" s="1"/>
    </row>
    <row r="7" spans="1:15" ht="12.75" customHeight="1">
      <c r="B7" s="1"/>
      <c r="C7" s="1" t="s">
        <v>305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5" t="s">
        <v>16</v>
      </c>
      <c r="B9" s="377" t="s">
        <v>18</v>
      </c>
      <c r="C9" s="380" t="s">
        <v>20</v>
      </c>
      <c r="D9" s="380" t="s">
        <v>21</v>
      </c>
      <c r="E9" s="372" t="s">
        <v>22</v>
      </c>
      <c r="F9" s="373"/>
      <c r="G9" s="374"/>
      <c r="H9" s="372" t="s">
        <v>23</v>
      </c>
      <c r="I9" s="373"/>
      <c r="J9" s="374"/>
      <c r="K9" s="26"/>
      <c r="L9" s="27"/>
      <c r="M9" s="48"/>
      <c r="N9" s="1"/>
      <c r="O9" s="1"/>
    </row>
    <row r="10" spans="1:15" ht="42.75" customHeight="1">
      <c r="A10" s="376"/>
      <c r="B10" s="379"/>
      <c r="C10" s="379"/>
      <c r="D10" s="37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252</v>
      </c>
      <c r="N10" s="1"/>
      <c r="O10" s="1"/>
    </row>
    <row r="11" spans="1:15" ht="12" customHeight="1">
      <c r="A11" s="33">
        <v>1</v>
      </c>
      <c r="B11" s="53" t="s">
        <v>306</v>
      </c>
      <c r="C11" s="31">
        <v>1092.8</v>
      </c>
      <c r="D11" s="36">
        <v>1091.6333333333334</v>
      </c>
      <c r="E11" s="36">
        <v>1073.2666666666669</v>
      </c>
      <c r="F11" s="36">
        <v>1053.7333333333333</v>
      </c>
      <c r="G11" s="36">
        <v>1035.3666666666668</v>
      </c>
      <c r="H11" s="36">
        <v>1111.166666666667</v>
      </c>
      <c r="I11" s="36">
        <v>1129.5333333333333</v>
      </c>
      <c r="J11" s="36">
        <v>1149.0666666666671</v>
      </c>
      <c r="K11" s="31">
        <v>1110</v>
      </c>
      <c r="L11" s="31">
        <v>1072.0999999999999</v>
      </c>
      <c r="M11" s="31">
        <v>3.3226800000000001</v>
      </c>
      <c r="N11" s="1"/>
      <c r="O11" s="1"/>
    </row>
    <row r="12" spans="1:15" ht="12" customHeight="1">
      <c r="A12" s="33">
        <v>2</v>
      </c>
      <c r="B12" s="53" t="s">
        <v>307</v>
      </c>
      <c r="C12" s="31">
        <v>35520.15</v>
      </c>
      <c r="D12" s="36">
        <v>35436.916666666664</v>
      </c>
      <c r="E12" s="36">
        <v>35233.23333333333</v>
      </c>
      <c r="F12" s="36">
        <v>34946.316666666666</v>
      </c>
      <c r="G12" s="36">
        <v>34742.633333333331</v>
      </c>
      <c r="H12" s="36">
        <v>35723.833333333328</v>
      </c>
      <c r="I12" s="36">
        <v>35927.516666666663</v>
      </c>
      <c r="J12" s="36">
        <v>36214.433333333327</v>
      </c>
      <c r="K12" s="31">
        <v>35640.6</v>
      </c>
      <c r="L12" s="31">
        <v>35150</v>
      </c>
      <c r="M12" s="31">
        <v>1.7350000000000001E-2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7684.4</v>
      </c>
      <c r="D13" s="36">
        <v>7735.5333333333328</v>
      </c>
      <c r="E13" s="36">
        <v>7601.1666666666661</v>
      </c>
      <c r="F13" s="36">
        <v>7517.9333333333334</v>
      </c>
      <c r="G13" s="36">
        <v>7383.5666666666666</v>
      </c>
      <c r="H13" s="36">
        <v>7818.7666666666655</v>
      </c>
      <c r="I13" s="36">
        <v>7953.1333333333323</v>
      </c>
      <c r="J13" s="36">
        <v>8036.366666666665</v>
      </c>
      <c r="K13" s="31">
        <v>7869.9</v>
      </c>
      <c r="L13" s="31">
        <v>7652.3</v>
      </c>
      <c r="M13" s="31">
        <v>2.8230300000000002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2517.4499999999998</v>
      </c>
      <c r="D14" s="36">
        <v>2498.5666666666666</v>
      </c>
      <c r="E14" s="36">
        <v>2472.1833333333334</v>
      </c>
      <c r="F14" s="36">
        <v>2426.916666666667</v>
      </c>
      <c r="G14" s="36">
        <v>2400.5333333333338</v>
      </c>
      <c r="H14" s="36">
        <v>2543.833333333333</v>
      </c>
      <c r="I14" s="36">
        <v>2570.2166666666662</v>
      </c>
      <c r="J14" s="36">
        <v>2615.4833333333327</v>
      </c>
      <c r="K14" s="31">
        <v>2524.9499999999998</v>
      </c>
      <c r="L14" s="31">
        <v>2453.3000000000002</v>
      </c>
      <c r="M14" s="31">
        <v>6.1130800000000001</v>
      </c>
      <c r="N14" s="1"/>
      <c r="O14" s="1"/>
    </row>
    <row r="15" spans="1:15" ht="12" customHeight="1">
      <c r="A15" s="33">
        <v>5</v>
      </c>
      <c r="B15" s="53" t="s">
        <v>308</v>
      </c>
      <c r="C15" s="31">
        <v>4336.5</v>
      </c>
      <c r="D15" s="36">
        <v>4344.0166666666664</v>
      </c>
      <c r="E15" s="36">
        <v>4313.4833333333327</v>
      </c>
      <c r="F15" s="36">
        <v>4290.4666666666662</v>
      </c>
      <c r="G15" s="36">
        <v>4259.9333333333325</v>
      </c>
      <c r="H15" s="36">
        <v>4367.0333333333328</v>
      </c>
      <c r="I15" s="36">
        <v>4397.5666666666657</v>
      </c>
      <c r="J15" s="36">
        <v>4420.583333333333</v>
      </c>
      <c r="K15" s="31">
        <v>4374.55</v>
      </c>
      <c r="L15" s="31">
        <v>4321</v>
      </c>
      <c r="M15" s="31">
        <v>0.16214999999999999</v>
      </c>
      <c r="N15" s="1"/>
      <c r="O15" s="1"/>
    </row>
    <row r="16" spans="1:15" ht="12" customHeight="1">
      <c r="A16" s="33">
        <v>6</v>
      </c>
      <c r="B16" s="53" t="s">
        <v>309</v>
      </c>
      <c r="C16" s="31">
        <v>1459.05</v>
      </c>
      <c r="D16" s="36">
        <v>1456.4499999999998</v>
      </c>
      <c r="E16" s="36">
        <v>1426.5499999999997</v>
      </c>
      <c r="F16" s="36">
        <v>1394.05</v>
      </c>
      <c r="G16" s="36">
        <v>1364.1499999999999</v>
      </c>
      <c r="H16" s="36">
        <v>1488.9499999999996</v>
      </c>
      <c r="I16" s="36">
        <v>1518.8499999999997</v>
      </c>
      <c r="J16" s="36">
        <v>1551.3499999999995</v>
      </c>
      <c r="K16" s="31">
        <v>1486.35</v>
      </c>
      <c r="L16" s="31">
        <v>1423.95</v>
      </c>
      <c r="M16" s="31">
        <v>5.10419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722.9</v>
      </c>
      <c r="D17" s="36">
        <v>722.93333333333339</v>
      </c>
      <c r="E17" s="36">
        <v>717.21666666666681</v>
      </c>
      <c r="F17" s="36">
        <v>711.53333333333342</v>
      </c>
      <c r="G17" s="36">
        <v>705.81666666666683</v>
      </c>
      <c r="H17" s="36">
        <v>728.61666666666679</v>
      </c>
      <c r="I17" s="36">
        <v>734.33333333333348</v>
      </c>
      <c r="J17" s="36">
        <v>740.01666666666677</v>
      </c>
      <c r="K17" s="31">
        <v>728.65</v>
      </c>
      <c r="L17" s="31">
        <v>717.25</v>
      </c>
      <c r="M17" s="31">
        <v>12.307449999999999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569</v>
      </c>
      <c r="D18" s="36">
        <v>571.58333333333337</v>
      </c>
      <c r="E18" s="36">
        <v>565.41666666666674</v>
      </c>
      <c r="F18" s="36">
        <v>561.83333333333337</v>
      </c>
      <c r="G18" s="36">
        <v>555.66666666666674</v>
      </c>
      <c r="H18" s="36">
        <v>575.16666666666674</v>
      </c>
      <c r="I18" s="36">
        <v>581.33333333333348</v>
      </c>
      <c r="J18" s="36">
        <v>584.91666666666674</v>
      </c>
      <c r="K18" s="31">
        <v>577.75</v>
      </c>
      <c r="L18" s="31">
        <v>568</v>
      </c>
      <c r="M18" s="31">
        <v>12.23737</v>
      </c>
      <c r="N18" s="1"/>
      <c r="O18" s="1"/>
    </row>
    <row r="19" spans="1:15" ht="12" customHeight="1">
      <c r="A19" s="33">
        <v>9</v>
      </c>
      <c r="B19" s="53" t="s">
        <v>310</v>
      </c>
      <c r="C19" s="31">
        <v>1846.5</v>
      </c>
      <c r="D19" s="36">
        <v>1841.9833333333333</v>
      </c>
      <c r="E19" s="36">
        <v>1806.0166666666667</v>
      </c>
      <c r="F19" s="36">
        <v>1765.5333333333333</v>
      </c>
      <c r="G19" s="36">
        <v>1729.5666666666666</v>
      </c>
      <c r="H19" s="36">
        <v>1882.4666666666667</v>
      </c>
      <c r="I19" s="36">
        <v>1918.4333333333334</v>
      </c>
      <c r="J19" s="36">
        <v>1958.9166666666667</v>
      </c>
      <c r="K19" s="31">
        <v>1877.95</v>
      </c>
      <c r="L19" s="31">
        <v>1801.5</v>
      </c>
      <c r="M19" s="31">
        <v>3.87982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29559</v>
      </c>
      <c r="D20" s="36">
        <v>29625.733333333334</v>
      </c>
      <c r="E20" s="36">
        <v>29440.266666666666</v>
      </c>
      <c r="F20" s="36">
        <v>29321.533333333333</v>
      </c>
      <c r="G20" s="36">
        <v>29136.066666666666</v>
      </c>
      <c r="H20" s="36">
        <v>29744.466666666667</v>
      </c>
      <c r="I20" s="36">
        <v>29929.933333333334</v>
      </c>
      <c r="J20" s="36">
        <v>30048.666666666668</v>
      </c>
      <c r="K20" s="31">
        <v>29811.200000000001</v>
      </c>
      <c r="L20" s="31">
        <v>29507</v>
      </c>
      <c r="M20" s="31">
        <v>4.2040000000000001E-2</v>
      </c>
      <c r="N20" s="1"/>
      <c r="O20" s="1"/>
    </row>
    <row r="21" spans="1:15" ht="12" customHeight="1">
      <c r="A21" s="33">
        <v>11</v>
      </c>
      <c r="B21" s="53" t="s">
        <v>777</v>
      </c>
      <c r="C21" s="31">
        <v>1251.2</v>
      </c>
      <c r="D21" s="36">
        <v>1252.7333333333333</v>
      </c>
      <c r="E21" s="36">
        <v>1243.4666666666667</v>
      </c>
      <c r="F21" s="36">
        <v>1235.7333333333333</v>
      </c>
      <c r="G21" s="36">
        <v>1226.4666666666667</v>
      </c>
      <c r="H21" s="36">
        <v>1260.4666666666667</v>
      </c>
      <c r="I21" s="36">
        <v>1269.7333333333336</v>
      </c>
      <c r="J21" s="36">
        <v>1277.4666666666667</v>
      </c>
      <c r="K21" s="31">
        <v>1262</v>
      </c>
      <c r="L21" s="31">
        <v>1245</v>
      </c>
      <c r="M21" s="31">
        <v>1.1515200000000001</v>
      </c>
      <c r="N21" s="1"/>
      <c r="O21" s="1"/>
    </row>
    <row r="22" spans="1:15" ht="12" customHeight="1">
      <c r="A22" s="33">
        <v>12</v>
      </c>
      <c r="B22" s="53" t="s">
        <v>816</v>
      </c>
      <c r="C22" s="31">
        <v>983.3</v>
      </c>
      <c r="D22" s="36">
        <v>990.76666666666677</v>
      </c>
      <c r="E22" s="36">
        <v>972.53333333333353</v>
      </c>
      <c r="F22" s="36">
        <v>961.76666666666677</v>
      </c>
      <c r="G22" s="36">
        <v>943.53333333333353</v>
      </c>
      <c r="H22" s="36">
        <v>1001.5333333333335</v>
      </c>
      <c r="I22" s="36">
        <v>1019.7666666666669</v>
      </c>
      <c r="J22" s="36">
        <v>1030.5333333333335</v>
      </c>
      <c r="K22" s="31">
        <v>1009</v>
      </c>
      <c r="L22" s="31">
        <v>980</v>
      </c>
      <c r="M22" s="31">
        <v>16.390989999999999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2968.35</v>
      </c>
      <c r="D23" s="36">
        <v>2975.4499999999994</v>
      </c>
      <c r="E23" s="36">
        <v>2948.9499999999989</v>
      </c>
      <c r="F23" s="36">
        <v>2929.5499999999997</v>
      </c>
      <c r="G23" s="36">
        <v>2903.0499999999993</v>
      </c>
      <c r="H23" s="36">
        <v>2994.8499999999985</v>
      </c>
      <c r="I23" s="36">
        <v>3021.3499999999995</v>
      </c>
      <c r="J23" s="36">
        <v>3040.7499999999982</v>
      </c>
      <c r="K23" s="31">
        <v>3001.95</v>
      </c>
      <c r="L23" s="31">
        <v>2956.05</v>
      </c>
      <c r="M23" s="31">
        <v>8.1594800000000003</v>
      </c>
      <c r="N23" s="1"/>
      <c r="O23" s="1"/>
    </row>
    <row r="24" spans="1:15" ht="12.75" customHeight="1">
      <c r="A24" s="33">
        <v>14</v>
      </c>
      <c r="B24" s="53" t="s">
        <v>260</v>
      </c>
      <c r="C24" s="31">
        <v>1788.2</v>
      </c>
      <c r="D24" s="36">
        <v>1796.1333333333332</v>
      </c>
      <c r="E24" s="36">
        <v>1772.4666666666665</v>
      </c>
      <c r="F24" s="36">
        <v>1756.7333333333333</v>
      </c>
      <c r="G24" s="36">
        <v>1733.0666666666666</v>
      </c>
      <c r="H24" s="36">
        <v>1811.8666666666663</v>
      </c>
      <c r="I24" s="36">
        <v>1835.5333333333333</v>
      </c>
      <c r="J24" s="36">
        <v>1851.2666666666662</v>
      </c>
      <c r="K24" s="31">
        <v>1819.8</v>
      </c>
      <c r="L24" s="31">
        <v>1780.4</v>
      </c>
      <c r="M24" s="31">
        <v>4.5236499999999999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1452.1</v>
      </c>
      <c r="D25" s="36">
        <v>1459.25</v>
      </c>
      <c r="E25" s="36">
        <v>1442.85</v>
      </c>
      <c r="F25" s="36">
        <v>1433.6</v>
      </c>
      <c r="G25" s="36">
        <v>1417.1999999999998</v>
      </c>
      <c r="H25" s="36">
        <v>1468.5</v>
      </c>
      <c r="I25" s="36">
        <v>1484.9</v>
      </c>
      <c r="J25" s="36">
        <v>1494.15</v>
      </c>
      <c r="K25" s="31">
        <v>1475.65</v>
      </c>
      <c r="L25" s="31">
        <v>1450</v>
      </c>
      <c r="M25" s="31">
        <v>16.835439999999998</v>
      </c>
      <c r="N25" s="1"/>
      <c r="O25" s="1"/>
    </row>
    <row r="26" spans="1:15" ht="12.75" customHeight="1">
      <c r="A26" s="33">
        <v>16</v>
      </c>
      <c r="B26" s="53" t="s">
        <v>784</v>
      </c>
      <c r="C26" s="31">
        <v>633.45000000000005</v>
      </c>
      <c r="D26" s="36">
        <v>637.01666666666677</v>
      </c>
      <c r="E26" s="36">
        <v>627.43333333333351</v>
      </c>
      <c r="F26" s="36">
        <v>621.41666666666674</v>
      </c>
      <c r="G26" s="36">
        <v>611.83333333333348</v>
      </c>
      <c r="H26" s="36">
        <v>643.03333333333353</v>
      </c>
      <c r="I26" s="36">
        <v>652.61666666666679</v>
      </c>
      <c r="J26" s="36">
        <v>658.63333333333355</v>
      </c>
      <c r="K26" s="31">
        <v>646.6</v>
      </c>
      <c r="L26" s="31">
        <v>631</v>
      </c>
      <c r="M26" s="31">
        <v>28.100300000000001</v>
      </c>
      <c r="N26" s="1"/>
      <c r="O26" s="1"/>
    </row>
    <row r="27" spans="1:15" ht="12.75" customHeight="1">
      <c r="A27" s="33">
        <v>17</v>
      </c>
      <c r="B27" s="53" t="s">
        <v>261</v>
      </c>
      <c r="C27" s="31">
        <v>800.75</v>
      </c>
      <c r="D27" s="36">
        <v>802.83333333333337</v>
      </c>
      <c r="E27" s="36">
        <v>795.91666666666674</v>
      </c>
      <c r="F27" s="36">
        <v>791.08333333333337</v>
      </c>
      <c r="G27" s="36">
        <v>784.16666666666674</v>
      </c>
      <c r="H27" s="36">
        <v>807.66666666666674</v>
      </c>
      <c r="I27" s="36">
        <v>814.58333333333348</v>
      </c>
      <c r="J27" s="36">
        <v>819.41666666666674</v>
      </c>
      <c r="K27" s="31">
        <v>809.75</v>
      </c>
      <c r="L27" s="31">
        <v>798</v>
      </c>
      <c r="M27" s="31">
        <v>5.5228400000000004</v>
      </c>
      <c r="N27" s="1"/>
      <c r="O27" s="1"/>
    </row>
    <row r="28" spans="1:15" ht="12.75" customHeight="1">
      <c r="A28" s="33">
        <v>18</v>
      </c>
      <c r="B28" s="53" t="s">
        <v>262</v>
      </c>
      <c r="C28" s="31">
        <v>360.4</v>
      </c>
      <c r="D28" s="36">
        <v>361.58333333333331</v>
      </c>
      <c r="E28" s="36">
        <v>353.31666666666661</v>
      </c>
      <c r="F28" s="36">
        <v>346.23333333333329</v>
      </c>
      <c r="G28" s="36">
        <v>337.96666666666658</v>
      </c>
      <c r="H28" s="36">
        <v>368.66666666666663</v>
      </c>
      <c r="I28" s="36">
        <v>376.93333333333339</v>
      </c>
      <c r="J28" s="36">
        <v>384.01666666666665</v>
      </c>
      <c r="K28" s="31">
        <v>369.85</v>
      </c>
      <c r="L28" s="31">
        <v>354.5</v>
      </c>
      <c r="M28" s="31">
        <v>19.572189999999999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226.1</v>
      </c>
      <c r="D29" s="36">
        <v>224.71666666666667</v>
      </c>
      <c r="E29" s="36">
        <v>222.25333333333333</v>
      </c>
      <c r="F29" s="36">
        <v>218.40666666666667</v>
      </c>
      <c r="G29" s="36">
        <v>215.94333333333333</v>
      </c>
      <c r="H29" s="36">
        <v>228.56333333333333</v>
      </c>
      <c r="I29" s="36">
        <v>231.02666666666664</v>
      </c>
      <c r="J29" s="36">
        <v>234.87333333333333</v>
      </c>
      <c r="K29" s="31">
        <v>227.18</v>
      </c>
      <c r="L29" s="31">
        <v>220.87</v>
      </c>
      <c r="M29" s="31">
        <v>54.822740000000003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328.55</v>
      </c>
      <c r="D30" s="36">
        <v>327.45</v>
      </c>
      <c r="E30" s="36">
        <v>324.7</v>
      </c>
      <c r="F30" s="36">
        <v>320.85000000000002</v>
      </c>
      <c r="G30" s="36">
        <v>318.10000000000002</v>
      </c>
      <c r="H30" s="36">
        <v>331.29999999999995</v>
      </c>
      <c r="I30" s="36">
        <v>334.04999999999995</v>
      </c>
      <c r="J30" s="36">
        <v>337.89999999999992</v>
      </c>
      <c r="K30" s="31">
        <v>330.2</v>
      </c>
      <c r="L30" s="31">
        <v>323.60000000000002</v>
      </c>
      <c r="M30" s="31">
        <v>65.152879999999996</v>
      </c>
      <c r="N30" s="1"/>
      <c r="O30" s="1"/>
    </row>
    <row r="31" spans="1:15" ht="12.75" customHeight="1">
      <c r="A31" s="33">
        <v>21</v>
      </c>
      <c r="B31" s="53" t="s">
        <v>875</v>
      </c>
      <c r="C31" s="31">
        <v>801.95</v>
      </c>
      <c r="D31" s="36">
        <v>814.98333333333323</v>
      </c>
      <c r="E31" s="36">
        <v>785.96666666666647</v>
      </c>
      <c r="F31" s="36">
        <v>769.98333333333323</v>
      </c>
      <c r="G31" s="36">
        <v>740.96666666666647</v>
      </c>
      <c r="H31" s="36">
        <v>830.96666666666647</v>
      </c>
      <c r="I31" s="36">
        <v>859.98333333333312</v>
      </c>
      <c r="J31" s="36">
        <v>875.96666666666647</v>
      </c>
      <c r="K31" s="31">
        <v>844</v>
      </c>
      <c r="L31" s="31">
        <v>799</v>
      </c>
      <c r="M31" s="31">
        <v>2.3655499999999998</v>
      </c>
      <c r="N31" s="1"/>
      <c r="O31" s="1"/>
    </row>
    <row r="32" spans="1:15" ht="12.75" customHeight="1">
      <c r="A32" s="33">
        <v>22</v>
      </c>
      <c r="B32" s="53" t="s">
        <v>311</v>
      </c>
      <c r="C32" s="31">
        <v>996.85</v>
      </c>
      <c r="D32" s="36">
        <v>1005.4833333333332</v>
      </c>
      <c r="E32" s="36">
        <v>985.46666666666647</v>
      </c>
      <c r="F32" s="36">
        <v>974.08333333333326</v>
      </c>
      <c r="G32" s="36">
        <v>954.06666666666649</v>
      </c>
      <c r="H32" s="36">
        <v>1016.8666666666664</v>
      </c>
      <c r="I32" s="36">
        <v>1036.8833333333332</v>
      </c>
      <c r="J32" s="36">
        <v>1048.2666666666664</v>
      </c>
      <c r="K32" s="31">
        <v>1025.5</v>
      </c>
      <c r="L32" s="31">
        <v>994.1</v>
      </c>
      <c r="M32" s="31">
        <v>1.03874</v>
      </c>
      <c r="N32" s="1"/>
      <c r="O32" s="1"/>
    </row>
    <row r="33" spans="1:15" ht="12.75" customHeight="1">
      <c r="A33" s="33">
        <v>23</v>
      </c>
      <c r="B33" s="53" t="s">
        <v>312</v>
      </c>
      <c r="C33" s="31">
        <v>1580.15</v>
      </c>
      <c r="D33" s="36">
        <v>1575.0166666666667</v>
      </c>
      <c r="E33" s="36">
        <v>1563.1833333333334</v>
      </c>
      <c r="F33" s="36">
        <v>1546.2166666666667</v>
      </c>
      <c r="G33" s="36">
        <v>1534.3833333333334</v>
      </c>
      <c r="H33" s="36">
        <v>1591.9833333333333</v>
      </c>
      <c r="I33" s="36">
        <v>1603.8166666666668</v>
      </c>
      <c r="J33" s="36">
        <v>1620.7833333333333</v>
      </c>
      <c r="K33" s="31">
        <v>1586.85</v>
      </c>
      <c r="L33" s="31">
        <v>1558.05</v>
      </c>
      <c r="M33" s="31">
        <v>1.04898</v>
      </c>
      <c r="N33" s="1"/>
      <c r="O33" s="1"/>
    </row>
    <row r="34" spans="1:15" ht="12.75" customHeight="1">
      <c r="A34" s="33">
        <v>24</v>
      </c>
      <c r="B34" s="53" t="s">
        <v>313</v>
      </c>
      <c r="C34" s="31">
        <v>3325.5</v>
      </c>
      <c r="D34" s="36">
        <v>3346.65</v>
      </c>
      <c r="E34" s="36">
        <v>3242.8500000000004</v>
      </c>
      <c r="F34" s="36">
        <v>3160.2000000000003</v>
      </c>
      <c r="G34" s="36">
        <v>3056.4000000000005</v>
      </c>
      <c r="H34" s="36">
        <v>3429.3</v>
      </c>
      <c r="I34" s="36">
        <v>3533.1000000000004</v>
      </c>
      <c r="J34" s="36">
        <v>3615.75</v>
      </c>
      <c r="K34" s="31">
        <v>3450.45</v>
      </c>
      <c r="L34" s="31">
        <v>3264</v>
      </c>
      <c r="M34" s="31">
        <v>1.98166</v>
      </c>
      <c r="N34" s="1"/>
      <c r="O34" s="1"/>
    </row>
    <row r="35" spans="1:15" ht="12.75" customHeight="1">
      <c r="A35" s="33">
        <v>25</v>
      </c>
      <c r="B35" s="53" t="s">
        <v>314</v>
      </c>
      <c r="C35" s="31">
        <v>1208.25</v>
      </c>
      <c r="D35" s="36">
        <v>1211.3999999999999</v>
      </c>
      <c r="E35" s="36">
        <v>1196.9499999999998</v>
      </c>
      <c r="F35" s="36">
        <v>1185.6499999999999</v>
      </c>
      <c r="G35" s="36">
        <v>1171.1999999999998</v>
      </c>
      <c r="H35" s="36">
        <v>1222.6999999999998</v>
      </c>
      <c r="I35" s="36">
        <v>1237.1500000000001</v>
      </c>
      <c r="J35" s="36">
        <v>1248.4499999999998</v>
      </c>
      <c r="K35" s="31">
        <v>1225.8499999999999</v>
      </c>
      <c r="L35" s="31">
        <v>1200.0999999999999</v>
      </c>
      <c r="M35" s="31">
        <v>1.4123000000000001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6366.25</v>
      </c>
      <c r="D36" s="36">
        <v>6375.75</v>
      </c>
      <c r="E36" s="36">
        <v>6311.6</v>
      </c>
      <c r="F36" s="36">
        <v>6256.9500000000007</v>
      </c>
      <c r="G36" s="36">
        <v>6192.8000000000011</v>
      </c>
      <c r="H36" s="36">
        <v>6430.4</v>
      </c>
      <c r="I36" s="36">
        <v>6494.5499999999993</v>
      </c>
      <c r="J36" s="36">
        <v>6549.1999999999989</v>
      </c>
      <c r="K36" s="31">
        <v>6439.9</v>
      </c>
      <c r="L36" s="31">
        <v>6321.1</v>
      </c>
      <c r="M36" s="31">
        <v>1.3533299999999999</v>
      </c>
      <c r="N36" s="1"/>
      <c r="O36" s="1"/>
    </row>
    <row r="37" spans="1:15" ht="12.75" customHeight="1">
      <c r="A37" s="33">
        <v>27</v>
      </c>
      <c r="B37" s="53" t="s">
        <v>315</v>
      </c>
      <c r="C37" s="31">
        <v>2235.9499999999998</v>
      </c>
      <c r="D37" s="36">
        <v>2248.7333333333331</v>
      </c>
      <c r="E37" s="36">
        <v>2209.2166666666662</v>
      </c>
      <c r="F37" s="36">
        <v>2182.4833333333331</v>
      </c>
      <c r="G37" s="36">
        <v>2142.9666666666662</v>
      </c>
      <c r="H37" s="36">
        <v>2275.4666666666662</v>
      </c>
      <c r="I37" s="36">
        <v>2314.9833333333336</v>
      </c>
      <c r="J37" s="36">
        <v>2341.7166666666662</v>
      </c>
      <c r="K37" s="31">
        <v>2288.25</v>
      </c>
      <c r="L37" s="31">
        <v>2222</v>
      </c>
      <c r="M37" s="31">
        <v>0.46722000000000002</v>
      </c>
      <c r="N37" s="1"/>
      <c r="O37" s="1"/>
    </row>
    <row r="38" spans="1:15" ht="12.75" customHeight="1">
      <c r="A38" s="33">
        <v>28</v>
      </c>
      <c r="B38" s="53" t="s">
        <v>732</v>
      </c>
      <c r="C38" s="31">
        <v>68.56</v>
      </c>
      <c r="D38" s="36">
        <v>68.836666666666659</v>
      </c>
      <c r="E38" s="36">
        <v>67.293333333333322</v>
      </c>
      <c r="F38" s="36">
        <v>66.026666666666657</v>
      </c>
      <c r="G38" s="36">
        <v>64.48333333333332</v>
      </c>
      <c r="H38" s="36">
        <v>70.103333333333325</v>
      </c>
      <c r="I38" s="36">
        <v>71.646666666666647</v>
      </c>
      <c r="J38" s="36">
        <v>72.913333333333327</v>
      </c>
      <c r="K38" s="31">
        <v>70.38</v>
      </c>
      <c r="L38" s="31">
        <v>67.569999999999993</v>
      </c>
      <c r="M38" s="31">
        <v>50.366999999999997</v>
      </c>
      <c r="N38" s="1"/>
      <c r="O38" s="1"/>
    </row>
    <row r="39" spans="1:15" ht="12.75" customHeight="1">
      <c r="A39" s="33">
        <v>29</v>
      </c>
      <c r="B39" s="53" t="s">
        <v>817</v>
      </c>
      <c r="C39" s="31">
        <v>26.36</v>
      </c>
      <c r="D39" s="36">
        <v>26.353333333333335</v>
      </c>
      <c r="E39" s="36">
        <v>26.056666666666672</v>
      </c>
      <c r="F39" s="36">
        <v>25.753333333333337</v>
      </c>
      <c r="G39" s="36">
        <v>25.456666666666674</v>
      </c>
      <c r="H39" s="36">
        <v>26.65666666666667</v>
      </c>
      <c r="I39" s="36">
        <v>26.95333333333333</v>
      </c>
      <c r="J39" s="36">
        <v>27.256666666666668</v>
      </c>
      <c r="K39" s="31">
        <v>26.65</v>
      </c>
      <c r="L39" s="31">
        <v>26.05</v>
      </c>
      <c r="M39" s="31">
        <v>99.716210000000004</v>
      </c>
      <c r="N39" s="1"/>
      <c r="O39" s="1"/>
    </row>
    <row r="40" spans="1:15" ht="12.75" customHeight="1">
      <c r="A40" s="33">
        <v>30</v>
      </c>
      <c r="B40" s="53" t="s">
        <v>807</v>
      </c>
      <c r="C40" s="31">
        <v>1410.55</v>
      </c>
      <c r="D40" s="36">
        <v>1418.5166666666667</v>
      </c>
      <c r="E40" s="36">
        <v>1396.8333333333333</v>
      </c>
      <c r="F40" s="36">
        <v>1383.1166666666666</v>
      </c>
      <c r="G40" s="36">
        <v>1361.4333333333332</v>
      </c>
      <c r="H40" s="36">
        <v>1432.2333333333333</v>
      </c>
      <c r="I40" s="36">
        <v>1453.9166666666667</v>
      </c>
      <c r="J40" s="36">
        <v>1467.6333333333334</v>
      </c>
      <c r="K40" s="31">
        <v>1440.2</v>
      </c>
      <c r="L40" s="31">
        <v>1404.8</v>
      </c>
      <c r="M40" s="31">
        <v>3.5457000000000001</v>
      </c>
      <c r="N40" s="1"/>
      <c r="O40" s="1"/>
    </row>
    <row r="41" spans="1:15" ht="12.75" customHeight="1">
      <c r="A41" s="33">
        <v>31</v>
      </c>
      <c r="B41" s="53" t="s">
        <v>316</v>
      </c>
      <c r="C41" s="31">
        <v>4645.2</v>
      </c>
      <c r="D41" s="36">
        <v>4614.0166666666664</v>
      </c>
      <c r="E41" s="36">
        <v>4565.9333333333325</v>
      </c>
      <c r="F41" s="36">
        <v>4486.6666666666661</v>
      </c>
      <c r="G41" s="36">
        <v>4438.5833333333321</v>
      </c>
      <c r="H41" s="36">
        <v>4693.2833333333328</v>
      </c>
      <c r="I41" s="36">
        <v>4741.3666666666668</v>
      </c>
      <c r="J41" s="36">
        <v>4820.6333333333332</v>
      </c>
      <c r="K41" s="31">
        <v>4662.1000000000004</v>
      </c>
      <c r="L41" s="31">
        <v>4534.75</v>
      </c>
      <c r="M41" s="31">
        <v>1.6069500000000001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629.6</v>
      </c>
      <c r="D42" s="36">
        <v>630.2833333333333</v>
      </c>
      <c r="E42" s="36">
        <v>624.81666666666661</v>
      </c>
      <c r="F42" s="36">
        <v>620.0333333333333</v>
      </c>
      <c r="G42" s="36">
        <v>614.56666666666661</v>
      </c>
      <c r="H42" s="36">
        <v>635.06666666666661</v>
      </c>
      <c r="I42" s="36">
        <v>640.5333333333333</v>
      </c>
      <c r="J42" s="36">
        <v>645.31666666666661</v>
      </c>
      <c r="K42" s="31">
        <v>635.75</v>
      </c>
      <c r="L42" s="31">
        <v>625.5</v>
      </c>
      <c r="M42" s="31">
        <v>18.985849999999999</v>
      </c>
      <c r="N42" s="1"/>
      <c r="O42" s="1"/>
    </row>
    <row r="43" spans="1:15" ht="12.75" customHeight="1">
      <c r="A43" s="33">
        <v>33</v>
      </c>
      <c r="B43" s="53" t="s">
        <v>842</v>
      </c>
      <c r="C43" s="31">
        <v>3919</v>
      </c>
      <c r="D43" s="36">
        <v>3915.9</v>
      </c>
      <c r="E43" s="36">
        <v>3887.8</v>
      </c>
      <c r="F43" s="36">
        <v>3856.6</v>
      </c>
      <c r="G43" s="36">
        <v>3828.5</v>
      </c>
      <c r="H43" s="36">
        <v>3947.1000000000004</v>
      </c>
      <c r="I43" s="36">
        <v>3975.2</v>
      </c>
      <c r="J43" s="36">
        <v>4006.4000000000005</v>
      </c>
      <c r="K43" s="31">
        <v>3944</v>
      </c>
      <c r="L43" s="31">
        <v>3884.7</v>
      </c>
      <c r="M43" s="31">
        <v>0.15992000000000001</v>
      </c>
      <c r="N43" s="1"/>
      <c r="O43" s="1"/>
    </row>
    <row r="44" spans="1:15" ht="12.75" customHeight="1">
      <c r="A44" s="33">
        <v>34</v>
      </c>
      <c r="B44" s="53" t="s">
        <v>317</v>
      </c>
      <c r="C44" s="31">
        <v>2451.75</v>
      </c>
      <c r="D44" s="36">
        <v>2441.5833333333335</v>
      </c>
      <c r="E44" s="36">
        <v>2418.166666666667</v>
      </c>
      <c r="F44" s="36">
        <v>2384.5833333333335</v>
      </c>
      <c r="G44" s="36">
        <v>2361.166666666667</v>
      </c>
      <c r="H44" s="36">
        <v>2475.166666666667</v>
      </c>
      <c r="I44" s="36">
        <v>2498.5833333333339</v>
      </c>
      <c r="J44" s="36">
        <v>2532.166666666667</v>
      </c>
      <c r="K44" s="31">
        <v>2465</v>
      </c>
      <c r="L44" s="31">
        <v>2408</v>
      </c>
      <c r="M44" s="31">
        <v>4.8664300000000003</v>
      </c>
      <c r="N44" s="1"/>
      <c r="O44" s="1"/>
    </row>
    <row r="45" spans="1:15" ht="12.75" customHeight="1">
      <c r="A45" s="33">
        <v>35</v>
      </c>
      <c r="B45" s="53" t="s">
        <v>318</v>
      </c>
      <c r="C45" s="31">
        <v>769.3</v>
      </c>
      <c r="D45" s="36">
        <v>768.61666666666667</v>
      </c>
      <c r="E45" s="36">
        <v>762.48333333333335</v>
      </c>
      <c r="F45" s="36">
        <v>755.66666666666663</v>
      </c>
      <c r="G45" s="36">
        <v>749.5333333333333</v>
      </c>
      <c r="H45" s="36">
        <v>775.43333333333339</v>
      </c>
      <c r="I45" s="36">
        <v>781.56666666666683</v>
      </c>
      <c r="J45" s="36">
        <v>788.38333333333344</v>
      </c>
      <c r="K45" s="31">
        <v>774.75</v>
      </c>
      <c r="L45" s="31">
        <v>761.8</v>
      </c>
      <c r="M45" s="31">
        <v>0.37685999999999997</v>
      </c>
      <c r="N45" s="1"/>
      <c r="O45" s="1"/>
    </row>
    <row r="46" spans="1:15" ht="12.75" customHeight="1">
      <c r="A46" s="33">
        <v>36</v>
      </c>
      <c r="B46" s="53" t="s">
        <v>786</v>
      </c>
      <c r="C46" s="31">
        <v>10399.75</v>
      </c>
      <c r="D46" s="36">
        <v>10346.516666666666</v>
      </c>
      <c r="E46" s="36">
        <v>10178.033333333333</v>
      </c>
      <c r="F46" s="36">
        <v>9956.3166666666657</v>
      </c>
      <c r="G46" s="36">
        <v>9787.8333333333321</v>
      </c>
      <c r="H46" s="36">
        <v>10568.233333333334</v>
      </c>
      <c r="I46" s="36">
        <v>10736.716666666667</v>
      </c>
      <c r="J46" s="36">
        <v>10958.433333333334</v>
      </c>
      <c r="K46" s="31">
        <v>10515</v>
      </c>
      <c r="L46" s="31">
        <v>10124.799999999999</v>
      </c>
      <c r="M46" s="31">
        <v>1.7105699999999999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7019.15</v>
      </c>
      <c r="D47" s="36">
        <v>7042.3833333333323</v>
      </c>
      <c r="E47" s="36">
        <v>6984.8166666666648</v>
      </c>
      <c r="F47" s="36">
        <v>6950.4833333333327</v>
      </c>
      <c r="G47" s="36">
        <v>6892.9166666666652</v>
      </c>
      <c r="H47" s="36">
        <v>7076.7166666666644</v>
      </c>
      <c r="I47" s="36">
        <v>7134.2833333333319</v>
      </c>
      <c r="J47" s="36">
        <v>7168.6166666666641</v>
      </c>
      <c r="K47" s="31">
        <v>7099.95</v>
      </c>
      <c r="L47" s="31">
        <v>7008.05</v>
      </c>
      <c r="M47" s="31">
        <v>2.3803399999999999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526.70000000000005</v>
      </c>
      <c r="D48" s="36">
        <v>525.01666666666677</v>
      </c>
      <c r="E48" s="36">
        <v>518.68333333333351</v>
      </c>
      <c r="F48" s="36">
        <v>510.66666666666674</v>
      </c>
      <c r="G48" s="36">
        <v>504.33333333333348</v>
      </c>
      <c r="H48" s="36">
        <v>533.03333333333353</v>
      </c>
      <c r="I48" s="36">
        <v>539.36666666666679</v>
      </c>
      <c r="J48" s="36">
        <v>547.38333333333355</v>
      </c>
      <c r="K48" s="31">
        <v>531.35</v>
      </c>
      <c r="L48" s="31">
        <v>517</v>
      </c>
      <c r="M48" s="31">
        <v>19.26342</v>
      </c>
      <c r="N48" s="1"/>
      <c r="O48" s="1"/>
    </row>
    <row r="49" spans="1:15" ht="12.75" customHeight="1">
      <c r="A49" s="33">
        <v>39</v>
      </c>
      <c r="B49" s="53" t="s">
        <v>319</v>
      </c>
      <c r="C49" s="31">
        <v>336</v>
      </c>
      <c r="D49" s="36">
        <v>334.09999999999997</v>
      </c>
      <c r="E49" s="36">
        <v>325.89999999999992</v>
      </c>
      <c r="F49" s="36">
        <v>315.79999999999995</v>
      </c>
      <c r="G49" s="36">
        <v>307.59999999999991</v>
      </c>
      <c r="H49" s="36">
        <v>344.19999999999993</v>
      </c>
      <c r="I49" s="36">
        <v>352.4</v>
      </c>
      <c r="J49" s="36">
        <v>362.49999999999994</v>
      </c>
      <c r="K49" s="31">
        <v>342.3</v>
      </c>
      <c r="L49" s="31">
        <v>324</v>
      </c>
      <c r="M49" s="31">
        <v>23.77347</v>
      </c>
      <c r="N49" s="1"/>
      <c r="O49" s="1"/>
    </row>
    <row r="50" spans="1:15" ht="12.75" customHeight="1">
      <c r="A50" s="33">
        <v>40</v>
      </c>
      <c r="B50" s="53" t="s">
        <v>785</v>
      </c>
      <c r="C50" s="31">
        <v>708.25</v>
      </c>
      <c r="D50" s="36">
        <v>710.33333333333337</v>
      </c>
      <c r="E50" s="36">
        <v>703.9666666666667</v>
      </c>
      <c r="F50" s="36">
        <v>699.68333333333328</v>
      </c>
      <c r="G50" s="36">
        <v>693.31666666666661</v>
      </c>
      <c r="H50" s="36">
        <v>714.61666666666679</v>
      </c>
      <c r="I50" s="36">
        <v>720.98333333333335</v>
      </c>
      <c r="J50" s="36">
        <v>725.26666666666688</v>
      </c>
      <c r="K50" s="31">
        <v>716.7</v>
      </c>
      <c r="L50" s="31">
        <v>706.05</v>
      </c>
      <c r="M50" s="31">
        <v>1.9095299999999999</v>
      </c>
      <c r="N50" s="1"/>
      <c r="O50" s="1"/>
    </row>
    <row r="51" spans="1:15" ht="12.75" customHeight="1">
      <c r="A51" s="33">
        <v>41</v>
      </c>
      <c r="B51" s="53" t="s">
        <v>320</v>
      </c>
      <c r="C51" s="31">
        <v>684.85</v>
      </c>
      <c r="D51" s="36">
        <v>682.33333333333337</v>
      </c>
      <c r="E51" s="36">
        <v>675.7166666666667</v>
      </c>
      <c r="F51" s="36">
        <v>666.58333333333337</v>
      </c>
      <c r="G51" s="36">
        <v>659.9666666666667</v>
      </c>
      <c r="H51" s="36">
        <v>691.4666666666667</v>
      </c>
      <c r="I51" s="36">
        <v>698.08333333333326</v>
      </c>
      <c r="J51" s="36">
        <v>707.2166666666667</v>
      </c>
      <c r="K51" s="31">
        <v>688.95</v>
      </c>
      <c r="L51" s="31">
        <v>673.2</v>
      </c>
      <c r="M51" s="31">
        <v>0.52383000000000002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245.65</v>
      </c>
      <c r="D52" s="36">
        <v>246.4666666666667</v>
      </c>
      <c r="E52" s="36">
        <v>244.38333333333338</v>
      </c>
      <c r="F52" s="36">
        <v>243.11666666666667</v>
      </c>
      <c r="G52" s="36">
        <v>241.03333333333336</v>
      </c>
      <c r="H52" s="36">
        <v>247.73333333333341</v>
      </c>
      <c r="I52" s="36">
        <v>249.81666666666672</v>
      </c>
      <c r="J52" s="36">
        <v>251.08333333333343</v>
      </c>
      <c r="K52" s="31">
        <v>248.55</v>
      </c>
      <c r="L52" s="31">
        <v>245.2</v>
      </c>
      <c r="M52" s="31">
        <v>43.032440000000001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3358.05</v>
      </c>
      <c r="D53" s="36">
        <v>3349.5499999999997</v>
      </c>
      <c r="E53" s="36">
        <v>3329.3999999999996</v>
      </c>
      <c r="F53" s="36">
        <v>3300.75</v>
      </c>
      <c r="G53" s="36">
        <v>3280.6</v>
      </c>
      <c r="H53" s="36">
        <v>3378.1999999999994</v>
      </c>
      <c r="I53" s="36">
        <v>3398.35</v>
      </c>
      <c r="J53" s="36">
        <v>3426.9999999999991</v>
      </c>
      <c r="K53" s="31">
        <v>3369.7</v>
      </c>
      <c r="L53" s="31">
        <v>3320.9</v>
      </c>
      <c r="M53" s="31">
        <v>10.294</v>
      </c>
      <c r="N53" s="1"/>
      <c r="O53" s="1"/>
    </row>
    <row r="54" spans="1:15" ht="12.75" customHeight="1">
      <c r="A54" s="33">
        <v>44</v>
      </c>
      <c r="B54" s="53" t="s">
        <v>321</v>
      </c>
      <c r="C54" s="31">
        <v>415.7</v>
      </c>
      <c r="D54" s="36">
        <v>416.81666666666666</v>
      </c>
      <c r="E54" s="36">
        <v>412.88333333333333</v>
      </c>
      <c r="F54" s="36">
        <v>410.06666666666666</v>
      </c>
      <c r="G54" s="36">
        <v>406.13333333333333</v>
      </c>
      <c r="H54" s="36">
        <v>419.63333333333333</v>
      </c>
      <c r="I54" s="36">
        <v>423.56666666666661</v>
      </c>
      <c r="J54" s="36">
        <v>426.38333333333333</v>
      </c>
      <c r="K54" s="31">
        <v>420.75</v>
      </c>
      <c r="L54" s="31">
        <v>414</v>
      </c>
      <c r="M54" s="31">
        <v>8.5671199999999992</v>
      </c>
      <c r="N54" s="1"/>
      <c r="O54" s="1"/>
    </row>
    <row r="55" spans="1:15" ht="12.75" customHeight="1">
      <c r="A55" s="33">
        <v>45</v>
      </c>
      <c r="B55" s="53" t="s">
        <v>843</v>
      </c>
      <c r="C55" s="31">
        <v>6799.6</v>
      </c>
      <c r="D55" s="36">
        <v>6828.6833333333334</v>
      </c>
      <c r="E55" s="36">
        <v>6742.3666666666668</v>
      </c>
      <c r="F55" s="36">
        <v>6685.1333333333332</v>
      </c>
      <c r="G55" s="36">
        <v>6598.8166666666666</v>
      </c>
      <c r="H55" s="36">
        <v>6885.916666666667</v>
      </c>
      <c r="I55" s="36">
        <v>6972.2333333333345</v>
      </c>
      <c r="J55" s="36">
        <v>7029.4666666666672</v>
      </c>
      <c r="K55" s="31">
        <v>6915</v>
      </c>
      <c r="L55" s="31">
        <v>6771.45</v>
      </c>
      <c r="M55" s="31">
        <v>4.1579999999999999E-2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1934.45</v>
      </c>
      <c r="D56" s="36">
        <v>1940.1666666666667</v>
      </c>
      <c r="E56" s="36">
        <v>1924.2833333333335</v>
      </c>
      <c r="F56" s="36">
        <v>1914.1166666666668</v>
      </c>
      <c r="G56" s="36">
        <v>1898.2333333333336</v>
      </c>
      <c r="H56" s="36">
        <v>1950.3333333333335</v>
      </c>
      <c r="I56" s="36">
        <v>1966.2166666666667</v>
      </c>
      <c r="J56" s="36">
        <v>1976.3833333333334</v>
      </c>
      <c r="K56" s="31">
        <v>1956.05</v>
      </c>
      <c r="L56" s="31">
        <v>1930</v>
      </c>
      <c r="M56" s="31">
        <v>2.8616600000000001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7961.65</v>
      </c>
      <c r="D57" s="36">
        <v>7983.3666666666659</v>
      </c>
      <c r="E57" s="36">
        <v>7923.0333333333319</v>
      </c>
      <c r="F57" s="36">
        <v>7884.4166666666661</v>
      </c>
      <c r="G57" s="36">
        <v>7824.0833333333321</v>
      </c>
      <c r="H57" s="36">
        <v>8021.9833333333318</v>
      </c>
      <c r="I57" s="36">
        <v>8082.3166666666657</v>
      </c>
      <c r="J57" s="36">
        <v>8120.9333333333316</v>
      </c>
      <c r="K57" s="31">
        <v>8043.7</v>
      </c>
      <c r="L57" s="31">
        <v>7944.75</v>
      </c>
      <c r="M57" s="31">
        <v>0.33485999999999999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1567.25</v>
      </c>
      <c r="D58" s="36">
        <v>1571.4166666666667</v>
      </c>
      <c r="E58" s="36">
        <v>1550.8333333333335</v>
      </c>
      <c r="F58" s="36">
        <v>1534.4166666666667</v>
      </c>
      <c r="G58" s="36">
        <v>1513.8333333333335</v>
      </c>
      <c r="H58" s="36">
        <v>1587.8333333333335</v>
      </c>
      <c r="I58" s="36">
        <v>1608.416666666667</v>
      </c>
      <c r="J58" s="36">
        <v>1624.8333333333335</v>
      </c>
      <c r="K58" s="31">
        <v>1592</v>
      </c>
      <c r="L58" s="31">
        <v>1555</v>
      </c>
      <c r="M58" s="31">
        <v>11.853120000000001</v>
      </c>
      <c r="N58" s="1"/>
      <c r="O58" s="1"/>
    </row>
    <row r="59" spans="1:15" ht="12.75" customHeight="1">
      <c r="A59" s="33">
        <v>49</v>
      </c>
      <c r="B59" s="53" t="s">
        <v>322</v>
      </c>
      <c r="C59" s="31">
        <v>674.95</v>
      </c>
      <c r="D59" s="36">
        <v>677.55000000000007</v>
      </c>
      <c r="E59" s="36">
        <v>668.80000000000018</v>
      </c>
      <c r="F59" s="36">
        <v>662.65000000000009</v>
      </c>
      <c r="G59" s="36">
        <v>653.9000000000002</v>
      </c>
      <c r="H59" s="36">
        <v>683.70000000000016</v>
      </c>
      <c r="I59" s="36">
        <v>692.44999999999993</v>
      </c>
      <c r="J59" s="36">
        <v>698.60000000000014</v>
      </c>
      <c r="K59" s="31">
        <v>686.3</v>
      </c>
      <c r="L59" s="31">
        <v>671.4</v>
      </c>
      <c r="M59" s="31">
        <v>2.48034</v>
      </c>
      <c r="N59" s="1"/>
      <c r="O59" s="1"/>
    </row>
    <row r="60" spans="1:15" ht="12.75" customHeight="1">
      <c r="A60" s="33">
        <v>50</v>
      </c>
      <c r="B60" s="53" t="s">
        <v>263</v>
      </c>
      <c r="C60" s="31">
        <v>5187.05</v>
      </c>
      <c r="D60" s="36">
        <v>5199.3</v>
      </c>
      <c r="E60" s="36">
        <v>5142.75</v>
      </c>
      <c r="F60" s="36">
        <v>5098.45</v>
      </c>
      <c r="G60" s="36">
        <v>5041.8999999999996</v>
      </c>
      <c r="H60" s="36">
        <v>5243.6</v>
      </c>
      <c r="I60" s="36">
        <v>5300.1500000000015</v>
      </c>
      <c r="J60" s="36">
        <v>5344.4500000000007</v>
      </c>
      <c r="K60" s="31">
        <v>5255.85</v>
      </c>
      <c r="L60" s="31">
        <v>5155</v>
      </c>
      <c r="M60" s="31">
        <v>3.9554499999999999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1217.45</v>
      </c>
      <c r="D61" s="36">
        <v>1212.6666666666667</v>
      </c>
      <c r="E61" s="36">
        <v>1205.7833333333335</v>
      </c>
      <c r="F61" s="36">
        <v>1194.1166666666668</v>
      </c>
      <c r="G61" s="36">
        <v>1187.2333333333336</v>
      </c>
      <c r="H61" s="36">
        <v>1224.3333333333335</v>
      </c>
      <c r="I61" s="36">
        <v>1231.2166666666667</v>
      </c>
      <c r="J61" s="36">
        <v>1242.8833333333334</v>
      </c>
      <c r="K61" s="31">
        <v>1219.55</v>
      </c>
      <c r="L61" s="31">
        <v>1201</v>
      </c>
      <c r="M61" s="31">
        <v>67.625659999999996</v>
      </c>
      <c r="N61" s="1"/>
      <c r="O61" s="1"/>
    </row>
    <row r="62" spans="1:15" ht="12.75" customHeight="1">
      <c r="A62" s="33">
        <v>52</v>
      </c>
      <c r="B62" s="53" t="s">
        <v>323</v>
      </c>
      <c r="C62" s="31">
        <v>3925.2</v>
      </c>
      <c r="D62" s="36">
        <v>3973.6666666666665</v>
      </c>
      <c r="E62" s="36">
        <v>3858.333333333333</v>
      </c>
      <c r="F62" s="36">
        <v>3791.4666666666667</v>
      </c>
      <c r="G62" s="36">
        <v>3676.1333333333332</v>
      </c>
      <c r="H62" s="36">
        <v>4040.5333333333328</v>
      </c>
      <c r="I62" s="36">
        <v>4155.8666666666659</v>
      </c>
      <c r="J62" s="36">
        <v>4222.7333333333327</v>
      </c>
      <c r="K62" s="31">
        <v>4089</v>
      </c>
      <c r="L62" s="31">
        <v>3906.8</v>
      </c>
      <c r="M62" s="31">
        <v>4.0702699999999998</v>
      </c>
      <c r="N62" s="1"/>
      <c r="O62" s="1"/>
    </row>
    <row r="63" spans="1:15" ht="12.75" customHeight="1">
      <c r="A63" s="33">
        <v>53</v>
      </c>
      <c r="B63" s="53" t="s">
        <v>788</v>
      </c>
      <c r="C63" s="31">
        <v>435.15</v>
      </c>
      <c r="D63" s="36">
        <v>446.18333333333334</v>
      </c>
      <c r="E63" s="36">
        <v>417.9666666666667</v>
      </c>
      <c r="F63" s="36">
        <v>400.78333333333336</v>
      </c>
      <c r="G63" s="36">
        <v>372.56666666666672</v>
      </c>
      <c r="H63" s="36">
        <v>463.36666666666667</v>
      </c>
      <c r="I63" s="36">
        <v>491.58333333333326</v>
      </c>
      <c r="J63" s="36">
        <v>508.76666666666665</v>
      </c>
      <c r="K63" s="31">
        <v>474.4</v>
      </c>
      <c r="L63" s="31">
        <v>429</v>
      </c>
      <c r="M63" s="31">
        <v>81.022949999999994</v>
      </c>
      <c r="N63" s="1"/>
      <c r="O63" s="1"/>
    </row>
    <row r="64" spans="1:15" ht="12.75" customHeight="1">
      <c r="A64" s="33">
        <v>54</v>
      </c>
      <c r="B64" s="53" t="s">
        <v>324</v>
      </c>
      <c r="C64" s="31">
        <v>2902.7</v>
      </c>
      <c r="D64" s="36">
        <v>2904.0666666666671</v>
      </c>
      <c r="E64" s="36">
        <v>2872.6333333333341</v>
      </c>
      <c r="F64" s="36">
        <v>2842.5666666666671</v>
      </c>
      <c r="G64" s="36">
        <v>2811.1333333333341</v>
      </c>
      <c r="H64" s="36">
        <v>2934.1333333333341</v>
      </c>
      <c r="I64" s="36">
        <v>2965.5666666666675</v>
      </c>
      <c r="J64" s="36">
        <v>2995.6333333333341</v>
      </c>
      <c r="K64" s="31">
        <v>2935.5</v>
      </c>
      <c r="L64" s="31">
        <v>2874</v>
      </c>
      <c r="M64" s="31">
        <v>7.5425500000000003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11737.15</v>
      </c>
      <c r="D65" s="36">
        <v>11773.166666666666</v>
      </c>
      <c r="E65" s="36">
        <v>11652.383333333331</v>
      </c>
      <c r="F65" s="36">
        <v>11567.616666666665</v>
      </c>
      <c r="G65" s="36">
        <v>11446.83333333333</v>
      </c>
      <c r="H65" s="36">
        <v>11857.933333333332</v>
      </c>
      <c r="I65" s="36">
        <v>11978.716666666669</v>
      </c>
      <c r="J65" s="36">
        <v>12063.483333333334</v>
      </c>
      <c r="K65" s="31">
        <v>11893.95</v>
      </c>
      <c r="L65" s="31">
        <v>11688.4</v>
      </c>
      <c r="M65" s="31">
        <v>4.1787799999999997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7598.5</v>
      </c>
      <c r="D66" s="36">
        <v>7536.833333333333</v>
      </c>
      <c r="E66" s="36">
        <v>7413.6666666666661</v>
      </c>
      <c r="F66" s="36">
        <v>7228.833333333333</v>
      </c>
      <c r="G66" s="36">
        <v>7105.6666666666661</v>
      </c>
      <c r="H66" s="36">
        <v>7721.6666666666661</v>
      </c>
      <c r="I66" s="36">
        <v>7844.8333333333321</v>
      </c>
      <c r="J66" s="36">
        <v>8029.6666666666661</v>
      </c>
      <c r="K66" s="31">
        <v>7660</v>
      </c>
      <c r="L66" s="31">
        <v>7352</v>
      </c>
      <c r="M66" s="31">
        <v>22.084379999999999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1894.45</v>
      </c>
      <c r="D67" s="36">
        <v>1882.6166666666668</v>
      </c>
      <c r="E67" s="36">
        <v>1858.3333333333335</v>
      </c>
      <c r="F67" s="36">
        <v>1822.2166666666667</v>
      </c>
      <c r="G67" s="36">
        <v>1797.9333333333334</v>
      </c>
      <c r="H67" s="36">
        <v>1918.7333333333336</v>
      </c>
      <c r="I67" s="36">
        <v>1943.0166666666669</v>
      </c>
      <c r="J67" s="36">
        <v>1979.1333333333337</v>
      </c>
      <c r="K67" s="31">
        <v>1906.9</v>
      </c>
      <c r="L67" s="31">
        <v>1846.5</v>
      </c>
      <c r="M67" s="31">
        <v>30.782160000000001</v>
      </c>
      <c r="N67" s="1"/>
      <c r="O67" s="1"/>
    </row>
    <row r="68" spans="1:15" ht="12.75" customHeight="1">
      <c r="A68" s="33">
        <v>58</v>
      </c>
      <c r="B68" s="53" t="s">
        <v>264</v>
      </c>
      <c r="C68" s="31">
        <v>10371.299999999999</v>
      </c>
      <c r="D68" s="36">
        <v>10395.533333333333</v>
      </c>
      <c r="E68" s="36">
        <v>10306.066666666666</v>
      </c>
      <c r="F68" s="36">
        <v>10240.833333333332</v>
      </c>
      <c r="G68" s="36">
        <v>10151.366666666665</v>
      </c>
      <c r="H68" s="36">
        <v>10460.766666666666</v>
      </c>
      <c r="I68" s="36">
        <v>10550.233333333334</v>
      </c>
      <c r="J68" s="36">
        <v>10615.466666666667</v>
      </c>
      <c r="K68" s="31">
        <v>10485</v>
      </c>
      <c r="L68" s="31">
        <v>10330.299999999999</v>
      </c>
      <c r="M68" s="31">
        <v>0.84443000000000001</v>
      </c>
      <c r="N68" s="1"/>
      <c r="O68" s="1"/>
    </row>
    <row r="69" spans="1:15" ht="12.75" customHeight="1">
      <c r="A69" s="33">
        <v>59</v>
      </c>
      <c r="B69" s="53" t="s">
        <v>325</v>
      </c>
      <c r="C69" s="31">
        <v>2274.35</v>
      </c>
      <c r="D69" s="36">
        <v>2282.4333333333334</v>
      </c>
      <c r="E69" s="36">
        <v>2258.4666666666667</v>
      </c>
      <c r="F69" s="36">
        <v>2242.5833333333335</v>
      </c>
      <c r="G69" s="36">
        <v>2218.6166666666668</v>
      </c>
      <c r="H69" s="36">
        <v>2298.3166666666666</v>
      </c>
      <c r="I69" s="36">
        <v>2322.2833333333338</v>
      </c>
      <c r="J69" s="36">
        <v>2338.1666666666665</v>
      </c>
      <c r="K69" s="31">
        <v>2306.4</v>
      </c>
      <c r="L69" s="31">
        <v>2266.5500000000002</v>
      </c>
      <c r="M69" s="31">
        <v>0.37347000000000002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3109.65</v>
      </c>
      <c r="D70" s="36">
        <v>3106.9</v>
      </c>
      <c r="E70" s="36">
        <v>3094.4</v>
      </c>
      <c r="F70" s="36">
        <v>3079.15</v>
      </c>
      <c r="G70" s="36">
        <v>3066.65</v>
      </c>
      <c r="H70" s="36">
        <v>3122.15</v>
      </c>
      <c r="I70" s="36">
        <v>3134.65</v>
      </c>
      <c r="J70" s="36">
        <v>3149.9</v>
      </c>
      <c r="K70" s="31">
        <v>3119.4</v>
      </c>
      <c r="L70" s="31">
        <v>3091.65</v>
      </c>
      <c r="M70" s="31">
        <v>2.3097599999999998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557.29999999999995</v>
      </c>
      <c r="D71" s="36">
        <v>562.43333333333328</v>
      </c>
      <c r="E71" s="36">
        <v>550.86666666666656</v>
      </c>
      <c r="F71" s="36">
        <v>544.43333333333328</v>
      </c>
      <c r="G71" s="36">
        <v>532.86666666666656</v>
      </c>
      <c r="H71" s="36">
        <v>568.86666666666656</v>
      </c>
      <c r="I71" s="36">
        <v>580.43333333333339</v>
      </c>
      <c r="J71" s="36">
        <v>586.86666666666656</v>
      </c>
      <c r="K71" s="31">
        <v>574</v>
      </c>
      <c r="L71" s="31">
        <v>556</v>
      </c>
      <c r="M71" s="31">
        <v>9.4730600000000003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207.1</v>
      </c>
      <c r="D72" s="36">
        <v>204.30000000000004</v>
      </c>
      <c r="E72" s="36">
        <v>200.85000000000008</v>
      </c>
      <c r="F72" s="36">
        <v>194.60000000000005</v>
      </c>
      <c r="G72" s="36">
        <v>191.15000000000009</v>
      </c>
      <c r="H72" s="36">
        <v>210.55000000000007</v>
      </c>
      <c r="I72" s="36">
        <v>214.00000000000006</v>
      </c>
      <c r="J72" s="36">
        <v>220.25000000000006</v>
      </c>
      <c r="K72" s="31">
        <v>207.75</v>
      </c>
      <c r="L72" s="31">
        <v>198.05</v>
      </c>
      <c r="M72" s="31">
        <v>317.09762999999998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239.45</v>
      </c>
      <c r="D73" s="36">
        <v>239.1</v>
      </c>
      <c r="E73" s="36">
        <v>237.04999999999998</v>
      </c>
      <c r="F73" s="36">
        <v>234.64999999999998</v>
      </c>
      <c r="G73" s="36">
        <v>232.59999999999997</v>
      </c>
      <c r="H73" s="36">
        <v>241.5</v>
      </c>
      <c r="I73" s="36">
        <v>243.55</v>
      </c>
      <c r="J73" s="36">
        <v>245.95000000000002</v>
      </c>
      <c r="K73" s="31">
        <v>241.15</v>
      </c>
      <c r="L73" s="31">
        <v>236.7</v>
      </c>
      <c r="M73" s="31">
        <v>154.52771999999999</v>
      </c>
      <c r="N73" s="1"/>
      <c r="O73" s="1"/>
    </row>
    <row r="74" spans="1:15" ht="12.75" customHeight="1">
      <c r="A74" s="33">
        <v>64</v>
      </c>
      <c r="B74" s="53" t="s">
        <v>265</v>
      </c>
      <c r="C74" s="31">
        <v>112.36</v>
      </c>
      <c r="D74" s="36">
        <v>112.37666666666667</v>
      </c>
      <c r="E74" s="36">
        <v>110.90333333333334</v>
      </c>
      <c r="F74" s="36">
        <v>109.44666666666667</v>
      </c>
      <c r="G74" s="36">
        <v>107.97333333333334</v>
      </c>
      <c r="H74" s="36">
        <v>113.83333333333333</v>
      </c>
      <c r="I74" s="36">
        <v>115.30666666666666</v>
      </c>
      <c r="J74" s="36">
        <v>116.76333333333332</v>
      </c>
      <c r="K74" s="31">
        <v>113.85</v>
      </c>
      <c r="L74" s="31">
        <v>110.92</v>
      </c>
      <c r="M74" s="31">
        <v>52.785679999999999</v>
      </c>
      <c r="N74" s="1"/>
      <c r="O74" s="1"/>
    </row>
    <row r="75" spans="1:15" ht="12.75" customHeight="1">
      <c r="A75" s="33">
        <v>65</v>
      </c>
      <c r="B75" s="53" t="s">
        <v>326</v>
      </c>
      <c r="C75" s="31">
        <v>61.02</v>
      </c>
      <c r="D75" s="36">
        <v>60.396666666666668</v>
      </c>
      <c r="E75" s="36">
        <v>59.463333333333338</v>
      </c>
      <c r="F75" s="36">
        <v>57.906666666666673</v>
      </c>
      <c r="G75" s="36">
        <v>56.973333333333343</v>
      </c>
      <c r="H75" s="36">
        <v>61.953333333333333</v>
      </c>
      <c r="I75" s="36">
        <v>62.886666666666656</v>
      </c>
      <c r="J75" s="36">
        <v>64.443333333333328</v>
      </c>
      <c r="K75" s="31">
        <v>61.33</v>
      </c>
      <c r="L75" s="31">
        <v>58.84</v>
      </c>
      <c r="M75" s="31">
        <v>123.54134000000001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1437.95</v>
      </c>
      <c r="D76" s="36">
        <v>1436.9166666666667</v>
      </c>
      <c r="E76" s="36">
        <v>1429.8333333333335</v>
      </c>
      <c r="F76" s="36">
        <v>1421.7166666666667</v>
      </c>
      <c r="G76" s="36">
        <v>1414.6333333333334</v>
      </c>
      <c r="H76" s="36">
        <v>1445.0333333333335</v>
      </c>
      <c r="I76" s="36">
        <v>1452.116666666667</v>
      </c>
      <c r="J76" s="36">
        <v>1460.2333333333336</v>
      </c>
      <c r="K76" s="31">
        <v>1444</v>
      </c>
      <c r="L76" s="31">
        <v>1428.8</v>
      </c>
      <c r="M76" s="31">
        <v>1.3704499999999999</v>
      </c>
      <c r="N76" s="1"/>
      <c r="O76" s="1"/>
    </row>
    <row r="77" spans="1:15" ht="12.75" customHeight="1">
      <c r="A77" s="33">
        <v>67</v>
      </c>
      <c r="B77" s="53" t="s">
        <v>327</v>
      </c>
      <c r="C77" s="31">
        <v>6495.9</v>
      </c>
      <c r="D77" s="36">
        <v>6498.8833333333323</v>
      </c>
      <c r="E77" s="36">
        <v>6433.5666666666648</v>
      </c>
      <c r="F77" s="36">
        <v>6371.2333333333327</v>
      </c>
      <c r="G77" s="36">
        <v>6305.9166666666652</v>
      </c>
      <c r="H77" s="36">
        <v>6561.2166666666644</v>
      </c>
      <c r="I77" s="36">
        <v>6626.5333333333319</v>
      </c>
      <c r="J77" s="36">
        <v>6688.8666666666641</v>
      </c>
      <c r="K77" s="31">
        <v>6564.2</v>
      </c>
      <c r="L77" s="31">
        <v>6436.55</v>
      </c>
      <c r="M77" s="31">
        <v>0.40154000000000001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622.65</v>
      </c>
      <c r="D78" s="36">
        <v>619.2833333333333</v>
      </c>
      <c r="E78" s="36">
        <v>614.11666666666656</v>
      </c>
      <c r="F78" s="36">
        <v>605.58333333333326</v>
      </c>
      <c r="G78" s="36">
        <v>600.41666666666652</v>
      </c>
      <c r="H78" s="36">
        <v>627.81666666666661</v>
      </c>
      <c r="I78" s="36">
        <v>632.98333333333335</v>
      </c>
      <c r="J78" s="36">
        <v>641.51666666666665</v>
      </c>
      <c r="K78" s="31">
        <v>624.45000000000005</v>
      </c>
      <c r="L78" s="31">
        <v>610.75</v>
      </c>
      <c r="M78" s="31">
        <v>10.82762</v>
      </c>
      <c r="N78" s="1"/>
      <c r="O78" s="1"/>
    </row>
    <row r="79" spans="1:15" ht="12.75" customHeight="1">
      <c r="A79" s="33">
        <v>69</v>
      </c>
      <c r="B79" s="53" t="s">
        <v>328</v>
      </c>
      <c r="C79" s="31">
        <v>1241.5</v>
      </c>
      <c r="D79" s="36">
        <v>1246</v>
      </c>
      <c r="E79" s="36">
        <v>1233.3</v>
      </c>
      <c r="F79" s="36">
        <v>1225.0999999999999</v>
      </c>
      <c r="G79" s="36">
        <v>1212.3999999999999</v>
      </c>
      <c r="H79" s="36">
        <v>1254.2</v>
      </c>
      <c r="I79" s="36">
        <v>1266.8999999999999</v>
      </c>
      <c r="J79" s="36">
        <v>1275.1000000000001</v>
      </c>
      <c r="K79" s="31">
        <v>1258.7</v>
      </c>
      <c r="L79" s="31">
        <v>1237.8</v>
      </c>
      <c r="M79" s="31">
        <v>3.4904099999999998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289.95</v>
      </c>
      <c r="D80" s="36">
        <v>291.18333333333334</v>
      </c>
      <c r="E80" s="36">
        <v>288.36666666666667</v>
      </c>
      <c r="F80" s="36">
        <v>286.78333333333336</v>
      </c>
      <c r="G80" s="36">
        <v>283.9666666666667</v>
      </c>
      <c r="H80" s="36">
        <v>292.76666666666665</v>
      </c>
      <c r="I80" s="36">
        <v>295.58333333333337</v>
      </c>
      <c r="J80" s="36">
        <v>297.16666666666663</v>
      </c>
      <c r="K80" s="31">
        <v>294</v>
      </c>
      <c r="L80" s="31">
        <v>289.60000000000002</v>
      </c>
      <c r="M80" s="31">
        <v>123.30463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1616.25</v>
      </c>
      <c r="D81" s="36">
        <v>1611.0166666666664</v>
      </c>
      <c r="E81" s="36">
        <v>1592.3333333333328</v>
      </c>
      <c r="F81" s="36">
        <v>1568.4166666666663</v>
      </c>
      <c r="G81" s="36">
        <v>1549.7333333333327</v>
      </c>
      <c r="H81" s="36">
        <v>1634.9333333333329</v>
      </c>
      <c r="I81" s="36">
        <v>1653.6166666666663</v>
      </c>
      <c r="J81" s="36">
        <v>1677.5333333333331</v>
      </c>
      <c r="K81" s="31">
        <v>1629.7</v>
      </c>
      <c r="L81" s="31">
        <v>1587.1</v>
      </c>
      <c r="M81" s="31">
        <v>17.760459999999998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264.3</v>
      </c>
      <c r="D82" s="36">
        <v>265</v>
      </c>
      <c r="E82" s="36">
        <v>262.55</v>
      </c>
      <c r="F82" s="36">
        <v>260.8</v>
      </c>
      <c r="G82" s="36">
        <v>258.35000000000002</v>
      </c>
      <c r="H82" s="36">
        <v>266.75</v>
      </c>
      <c r="I82" s="36">
        <v>269.20000000000005</v>
      </c>
      <c r="J82" s="36">
        <v>270.95</v>
      </c>
      <c r="K82" s="31">
        <v>267.45</v>
      </c>
      <c r="L82" s="31">
        <v>263.25</v>
      </c>
      <c r="M82" s="31">
        <v>79.17998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342.3</v>
      </c>
      <c r="D83" s="36">
        <v>344.56666666666661</v>
      </c>
      <c r="E83" s="36">
        <v>339.38333333333321</v>
      </c>
      <c r="F83" s="36">
        <v>336.46666666666658</v>
      </c>
      <c r="G83" s="36">
        <v>331.28333333333319</v>
      </c>
      <c r="H83" s="36">
        <v>347.48333333333323</v>
      </c>
      <c r="I83" s="36">
        <v>352.66666666666663</v>
      </c>
      <c r="J83" s="36">
        <v>355.58333333333326</v>
      </c>
      <c r="K83" s="31">
        <v>349.75</v>
      </c>
      <c r="L83" s="31">
        <v>341.65</v>
      </c>
      <c r="M83" s="31">
        <v>110.06108999999999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1634.45</v>
      </c>
      <c r="D84" s="36">
        <v>1640.1333333333334</v>
      </c>
      <c r="E84" s="36">
        <v>1625.3666666666668</v>
      </c>
      <c r="F84" s="36">
        <v>1616.2833333333333</v>
      </c>
      <c r="G84" s="36">
        <v>1601.5166666666667</v>
      </c>
      <c r="H84" s="36">
        <v>1649.2166666666669</v>
      </c>
      <c r="I84" s="36">
        <v>1663.9833333333338</v>
      </c>
      <c r="J84" s="36">
        <v>1673.0666666666671</v>
      </c>
      <c r="K84" s="31">
        <v>1654.9</v>
      </c>
      <c r="L84" s="31">
        <v>1631.05</v>
      </c>
      <c r="M84" s="31">
        <v>56.096179999999997</v>
      </c>
      <c r="N84" s="1"/>
      <c r="O84" s="1"/>
    </row>
    <row r="85" spans="1:15" ht="12.75" customHeight="1">
      <c r="A85" s="33">
        <v>75</v>
      </c>
      <c r="B85" s="53" t="s">
        <v>787</v>
      </c>
      <c r="C85" s="31">
        <v>877.85</v>
      </c>
      <c r="D85" s="36">
        <v>877.58333333333337</v>
      </c>
      <c r="E85" s="36">
        <v>865.26666666666677</v>
      </c>
      <c r="F85" s="36">
        <v>852.68333333333339</v>
      </c>
      <c r="G85" s="36">
        <v>840.36666666666679</v>
      </c>
      <c r="H85" s="36">
        <v>890.16666666666674</v>
      </c>
      <c r="I85" s="36">
        <v>902.48333333333335</v>
      </c>
      <c r="J85" s="36">
        <v>915.06666666666672</v>
      </c>
      <c r="K85" s="31">
        <v>889.9</v>
      </c>
      <c r="L85" s="31">
        <v>865</v>
      </c>
      <c r="M85" s="31">
        <v>2.8915299999999999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378.95</v>
      </c>
      <c r="D86" s="36">
        <v>378.40000000000003</v>
      </c>
      <c r="E86" s="36">
        <v>373.00000000000006</v>
      </c>
      <c r="F86" s="36">
        <v>367.05</v>
      </c>
      <c r="G86" s="36">
        <v>361.65000000000003</v>
      </c>
      <c r="H86" s="36">
        <v>384.35000000000008</v>
      </c>
      <c r="I86" s="36">
        <v>389.75000000000006</v>
      </c>
      <c r="J86" s="36">
        <v>395.7000000000001</v>
      </c>
      <c r="K86" s="31">
        <v>383.8</v>
      </c>
      <c r="L86" s="31">
        <v>372.45</v>
      </c>
      <c r="M86" s="31">
        <v>55.551960000000001</v>
      </c>
      <c r="N86" s="1"/>
      <c r="O86" s="1"/>
    </row>
    <row r="87" spans="1:15" ht="12.75" customHeight="1">
      <c r="A87" s="33">
        <v>77</v>
      </c>
      <c r="B87" s="53" t="s">
        <v>329</v>
      </c>
      <c r="C87" s="31">
        <v>1313.1</v>
      </c>
      <c r="D87" s="36">
        <v>1313.7</v>
      </c>
      <c r="E87" s="36">
        <v>1302.4000000000001</v>
      </c>
      <c r="F87" s="36">
        <v>1291.7</v>
      </c>
      <c r="G87" s="36">
        <v>1280.4000000000001</v>
      </c>
      <c r="H87" s="36">
        <v>1324.4</v>
      </c>
      <c r="I87" s="36">
        <v>1335.6999999999998</v>
      </c>
      <c r="J87" s="36">
        <v>1346.4</v>
      </c>
      <c r="K87" s="31">
        <v>1325</v>
      </c>
      <c r="L87" s="31">
        <v>1303</v>
      </c>
      <c r="M87" s="31">
        <v>0.86014000000000002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661</v>
      </c>
      <c r="D88" s="36">
        <v>655.45</v>
      </c>
      <c r="E88" s="36">
        <v>645.50000000000011</v>
      </c>
      <c r="F88" s="36">
        <v>630.00000000000011</v>
      </c>
      <c r="G88" s="36">
        <v>620.05000000000018</v>
      </c>
      <c r="H88" s="36">
        <v>670.95</v>
      </c>
      <c r="I88" s="36">
        <v>680.89999999999986</v>
      </c>
      <c r="J88" s="36">
        <v>696.4</v>
      </c>
      <c r="K88" s="31">
        <v>665.4</v>
      </c>
      <c r="L88" s="31">
        <v>639.95000000000005</v>
      </c>
      <c r="M88" s="31">
        <v>31.423929999999999</v>
      </c>
      <c r="N88" s="1"/>
      <c r="O88" s="1"/>
    </row>
    <row r="89" spans="1:15" ht="12.75" customHeight="1">
      <c r="A89" s="33">
        <v>79</v>
      </c>
      <c r="B89" s="53" t="s">
        <v>330</v>
      </c>
      <c r="C89" s="31">
        <v>8179.45</v>
      </c>
      <c r="D89" s="36">
        <v>8175.083333333333</v>
      </c>
      <c r="E89" s="36">
        <v>8106.3666666666668</v>
      </c>
      <c r="F89" s="36">
        <v>8033.2833333333338</v>
      </c>
      <c r="G89" s="36">
        <v>7964.5666666666675</v>
      </c>
      <c r="H89" s="36">
        <v>8248.1666666666661</v>
      </c>
      <c r="I89" s="36">
        <v>8316.8833333333314</v>
      </c>
      <c r="J89" s="36">
        <v>8389.9666666666653</v>
      </c>
      <c r="K89" s="31">
        <v>8243.7999999999993</v>
      </c>
      <c r="L89" s="31">
        <v>8102</v>
      </c>
      <c r="M89" s="31">
        <v>6.2789999999999999E-2</v>
      </c>
      <c r="N89" s="1"/>
      <c r="O89" s="1"/>
    </row>
    <row r="90" spans="1:15" ht="12.75" customHeight="1">
      <c r="A90" s="33">
        <v>80</v>
      </c>
      <c r="B90" s="53" t="s">
        <v>331</v>
      </c>
      <c r="C90" s="31">
        <v>1888</v>
      </c>
      <c r="D90" s="36">
        <v>1869.5</v>
      </c>
      <c r="E90" s="36">
        <v>1840</v>
      </c>
      <c r="F90" s="36">
        <v>1792</v>
      </c>
      <c r="G90" s="36">
        <v>1762.5</v>
      </c>
      <c r="H90" s="36">
        <v>1917.5</v>
      </c>
      <c r="I90" s="36">
        <v>1947</v>
      </c>
      <c r="J90" s="36">
        <v>1995</v>
      </c>
      <c r="K90" s="31">
        <v>1899</v>
      </c>
      <c r="L90" s="31">
        <v>1821.5</v>
      </c>
      <c r="M90" s="31">
        <v>3.90577</v>
      </c>
      <c r="N90" s="1"/>
      <c r="O90" s="1"/>
    </row>
    <row r="91" spans="1:15" ht="12.75" customHeight="1">
      <c r="A91" s="33">
        <v>81</v>
      </c>
      <c r="B91" s="53" t="s">
        <v>332</v>
      </c>
      <c r="C91" s="31">
        <v>2690.55</v>
      </c>
      <c r="D91" s="36">
        <v>2703.4666666666667</v>
      </c>
      <c r="E91" s="36">
        <v>2659.1333333333332</v>
      </c>
      <c r="F91" s="36">
        <v>2627.7166666666667</v>
      </c>
      <c r="G91" s="36">
        <v>2583.3833333333332</v>
      </c>
      <c r="H91" s="36">
        <v>2734.8833333333332</v>
      </c>
      <c r="I91" s="36">
        <v>2779.2166666666662</v>
      </c>
      <c r="J91" s="36">
        <v>2810.6333333333332</v>
      </c>
      <c r="K91" s="31">
        <v>2747.8</v>
      </c>
      <c r="L91" s="31">
        <v>2672.05</v>
      </c>
      <c r="M91" s="31">
        <v>0.98831000000000002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503.5</v>
      </c>
      <c r="D92" s="36">
        <v>506.76666666666665</v>
      </c>
      <c r="E92" s="36">
        <v>498.73333333333335</v>
      </c>
      <c r="F92" s="36">
        <v>493.9666666666667</v>
      </c>
      <c r="G92" s="36">
        <v>485.93333333333339</v>
      </c>
      <c r="H92" s="36">
        <v>511.5333333333333</v>
      </c>
      <c r="I92" s="36">
        <v>519.56666666666661</v>
      </c>
      <c r="J92" s="36">
        <v>524.33333333333326</v>
      </c>
      <c r="K92" s="31">
        <v>514.79999999999995</v>
      </c>
      <c r="L92" s="31">
        <v>502</v>
      </c>
      <c r="M92" s="31">
        <v>3.1445799999999999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34343.15</v>
      </c>
      <c r="D93" s="36">
        <v>34528.866666666669</v>
      </c>
      <c r="E93" s="36">
        <v>34013.28333333334</v>
      </c>
      <c r="F93" s="36">
        <v>33683.416666666672</v>
      </c>
      <c r="G93" s="36">
        <v>33167.833333333343</v>
      </c>
      <c r="H93" s="36">
        <v>34858.733333333337</v>
      </c>
      <c r="I93" s="36">
        <v>35374.316666666666</v>
      </c>
      <c r="J93" s="36">
        <v>35704.183333333334</v>
      </c>
      <c r="K93" s="31">
        <v>35044.449999999997</v>
      </c>
      <c r="L93" s="31">
        <v>34199</v>
      </c>
      <c r="M93" s="31">
        <v>0.50319999999999998</v>
      </c>
      <c r="N93" s="1"/>
      <c r="O93" s="1"/>
    </row>
    <row r="94" spans="1:15" ht="12.75" customHeight="1">
      <c r="A94" s="33">
        <v>84</v>
      </c>
      <c r="B94" s="53" t="s">
        <v>334</v>
      </c>
      <c r="C94" s="31">
        <v>1335.55</v>
      </c>
      <c r="D94" s="36">
        <v>1336.1833333333334</v>
      </c>
      <c r="E94" s="36">
        <v>1323.3666666666668</v>
      </c>
      <c r="F94" s="36">
        <v>1311.1833333333334</v>
      </c>
      <c r="G94" s="36">
        <v>1298.3666666666668</v>
      </c>
      <c r="H94" s="36">
        <v>1348.3666666666668</v>
      </c>
      <c r="I94" s="36">
        <v>1361.1833333333334</v>
      </c>
      <c r="J94" s="36">
        <v>1373.3666666666668</v>
      </c>
      <c r="K94" s="31">
        <v>1349</v>
      </c>
      <c r="L94" s="31">
        <v>1324</v>
      </c>
      <c r="M94" s="31">
        <v>3.2965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6133.1</v>
      </c>
      <c r="D95" s="36">
        <v>6113.083333333333</v>
      </c>
      <c r="E95" s="36">
        <v>6077.3666666666659</v>
      </c>
      <c r="F95" s="36">
        <v>6021.6333333333332</v>
      </c>
      <c r="G95" s="36">
        <v>5985.9166666666661</v>
      </c>
      <c r="H95" s="36">
        <v>6168.8166666666657</v>
      </c>
      <c r="I95" s="36">
        <v>6204.5333333333328</v>
      </c>
      <c r="J95" s="36">
        <v>6260.2666666666655</v>
      </c>
      <c r="K95" s="31">
        <v>6148.8</v>
      </c>
      <c r="L95" s="31">
        <v>6057.35</v>
      </c>
      <c r="M95" s="31">
        <v>2.7484600000000001</v>
      </c>
      <c r="N95" s="1"/>
      <c r="O95" s="1"/>
    </row>
    <row r="96" spans="1:15" ht="12.75" customHeight="1">
      <c r="A96" s="33">
        <v>86</v>
      </c>
      <c r="B96" s="53" t="s">
        <v>335</v>
      </c>
      <c r="C96" s="31">
        <v>2095.9499999999998</v>
      </c>
      <c r="D96" s="36">
        <v>2094.8000000000002</v>
      </c>
      <c r="E96" s="36">
        <v>2073.2000000000003</v>
      </c>
      <c r="F96" s="36">
        <v>2050.4500000000003</v>
      </c>
      <c r="G96" s="36">
        <v>2028.8500000000004</v>
      </c>
      <c r="H96" s="36">
        <v>2117.5500000000002</v>
      </c>
      <c r="I96" s="36">
        <v>2139.1500000000005</v>
      </c>
      <c r="J96" s="36">
        <v>2161.9</v>
      </c>
      <c r="K96" s="31">
        <v>2116.4</v>
      </c>
      <c r="L96" s="31">
        <v>2072.0500000000002</v>
      </c>
      <c r="M96" s="31">
        <v>0.97884000000000004</v>
      </c>
      <c r="N96" s="1"/>
      <c r="O96" s="1"/>
    </row>
    <row r="97" spans="1:15" ht="12.75" customHeight="1">
      <c r="A97" s="33">
        <v>87</v>
      </c>
      <c r="B97" s="53" t="s">
        <v>336</v>
      </c>
      <c r="C97" s="31">
        <v>729.55</v>
      </c>
      <c r="D97" s="36">
        <v>732.35</v>
      </c>
      <c r="E97" s="36">
        <v>722.75</v>
      </c>
      <c r="F97" s="36">
        <v>715.94999999999993</v>
      </c>
      <c r="G97" s="36">
        <v>706.34999999999991</v>
      </c>
      <c r="H97" s="36">
        <v>739.15000000000009</v>
      </c>
      <c r="I97" s="36">
        <v>748.75000000000023</v>
      </c>
      <c r="J97" s="36">
        <v>755.55000000000018</v>
      </c>
      <c r="K97" s="31">
        <v>741.95</v>
      </c>
      <c r="L97" s="31">
        <v>725.55</v>
      </c>
      <c r="M97" s="31">
        <v>2.9421300000000001</v>
      </c>
      <c r="N97" s="1"/>
      <c r="O97" s="1"/>
    </row>
    <row r="98" spans="1:15" ht="12.75" customHeight="1">
      <c r="A98" s="33">
        <v>88</v>
      </c>
      <c r="B98" s="53" t="s">
        <v>337</v>
      </c>
      <c r="C98" s="31">
        <v>197.53</v>
      </c>
      <c r="D98" s="36">
        <v>198.52666666666667</v>
      </c>
      <c r="E98" s="36">
        <v>194.65333333333334</v>
      </c>
      <c r="F98" s="36">
        <v>191.77666666666667</v>
      </c>
      <c r="G98" s="36">
        <v>187.90333333333334</v>
      </c>
      <c r="H98" s="36">
        <v>201.40333333333334</v>
      </c>
      <c r="I98" s="36">
        <v>205.27666666666667</v>
      </c>
      <c r="J98" s="36">
        <v>208.15333333333334</v>
      </c>
      <c r="K98" s="31">
        <v>202.4</v>
      </c>
      <c r="L98" s="31">
        <v>195.65</v>
      </c>
      <c r="M98" s="31">
        <v>94.828410000000005</v>
      </c>
      <c r="N98" s="1"/>
      <c r="O98" s="1"/>
    </row>
    <row r="99" spans="1:15" ht="12.75" customHeight="1">
      <c r="A99" s="33">
        <v>89</v>
      </c>
      <c r="B99" s="53" t="s">
        <v>338</v>
      </c>
      <c r="C99" s="31">
        <v>713.7</v>
      </c>
      <c r="D99" s="36">
        <v>720.96666666666658</v>
      </c>
      <c r="E99" s="36">
        <v>704.28333333333319</v>
      </c>
      <c r="F99" s="36">
        <v>694.86666666666656</v>
      </c>
      <c r="G99" s="36">
        <v>678.18333333333317</v>
      </c>
      <c r="H99" s="36">
        <v>730.38333333333321</v>
      </c>
      <c r="I99" s="36">
        <v>747.06666666666661</v>
      </c>
      <c r="J99" s="36">
        <v>756.48333333333323</v>
      </c>
      <c r="K99" s="31">
        <v>737.65</v>
      </c>
      <c r="L99" s="31">
        <v>711.55</v>
      </c>
      <c r="M99" s="31">
        <v>34.107439999999997</v>
      </c>
      <c r="N99" s="1"/>
      <c r="O99" s="1"/>
    </row>
    <row r="100" spans="1:15" ht="12.75" customHeight="1">
      <c r="A100" s="33">
        <v>90</v>
      </c>
      <c r="B100" s="53" t="s">
        <v>783</v>
      </c>
      <c r="C100" s="31">
        <v>561.70000000000005</v>
      </c>
      <c r="D100" s="36">
        <v>561.31666666666672</v>
      </c>
      <c r="E100" s="36">
        <v>557.33333333333348</v>
      </c>
      <c r="F100" s="36">
        <v>552.96666666666681</v>
      </c>
      <c r="G100" s="36">
        <v>548.98333333333358</v>
      </c>
      <c r="H100" s="36">
        <v>565.68333333333339</v>
      </c>
      <c r="I100" s="36">
        <v>569.66666666666674</v>
      </c>
      <c r="J100" s="36">
        <v>574.0333333333333</v>
      </c>
      <c r="K100" s="31">
        <v>565.29999999999995</v>
      </c>
      <c r="L100" s="31">
        <v>556.95000000000005</v>
      </c>
      <c r="M100" s="31">
        <v>1.1184499999999999</v>
      </c>
      <c r="N100" s="1"/>
      <c r="O100" s="1"/>
    </row>
    <row r="101" spans="1:15" ht="12.75" customHeight="1">
      <c r="A101" s="33">
        <v>91</v>
      </c>
      <c r="B101" s="53" t="s">
        <v>339</v>
      </c>
      <c r="C101" s="31">
        <v>4666.55</v>
      </c>
      <c r="D101" s="36">
        <v>4686.666666666667</v>
      </c>
      <c r="E101" s="36">
        <v>4607.3333333333339</v>
      </c>
      <c r="F101" s="36">
        <v>4548.1166666666668</v>
      </c>
      <c r="G101" s="36">
        <v>4468.7833333333338</v>
      </c>
      <c r="H101" s="36">
        <v>4745.8833333333341</v>
      </c>
      <c r="I101" s="36">
        <v>4825.2166666666681</v>
      </c>
      <c r="J101" s="36">
        <v>4884.4333333333343</v>
      </c>
      <c r="K101" s="31">
        <v>4766</v>
      </c>
      <c r="L101" s="31">
        <v>4627.45</v>
      </c>
      <c r="M101" s="31">
        <v>0.34432000000000001</v>
      </c>
      <c r="N101" s="1"/>
      <c r="O101" s="1"/>
    </row>
    <row r="102" spans="1:15" ht="12.75" customHeight="1">
      <c r="A102" s="33">
        <v>92</v>
      </c>
      <c r="B102" s="53" t="s">
        <v>340</v>
      </c>
      <c r="C102" s="31">
        <v>322.2</v>
      </c>
      <c r="D102" s="36">
        <v>324.11666666666667</v>
      </c>
      <c r="E102" s="36">
        <v>317.93333333333334</v>
      </c>
      <c r="F102" s="36">
        <v>313.66666666666669</v>
      </c>
      <c r="G102" s="36">
        <v>307.48333333333335</v>
      </c>
      <c r="H102" s="36">
        <v>328.38333333333333</v>
      </c>
      <c r="I102" s="36">
        <v>334.56666666666672</v>
      </c>
      <c r="J102" s="36">
        <v>338.83333333333331</v>
      </c>
      <c r="K102" s="31">
        <v>330.3</v>
      </c>
      <c r="L102" s="31">
        <v>319.85000000000002</v>
      </c>
      <c r="M102" s="31">
        <v>4.5652499999999998</v>
      </c>
      <c r="N102" s="1"/>
      <c r="O102" s="1"/>
    </row>
    <row r="103" spans="1:15" ht="12.75" customHeight="1">
      <c r="A103" s="33">
        <v>93</v>
      </c>
      <c r="B103" s="53" t="s">
        <v>341</v>
      </c>
      <c r="C103" s="31">
        <v>323.8</v>
      </c>
      <c r="D103" s="36">
        <v>328.63333333333338</v>
      </c>
      <c r="E103" s="36">
        <v>312.11666666666679</v>
      </c>
      <c r="F103" s="36">
        <v>300.43333333333339</v>
      </c>
      <c r="G103" s="36">
        <v>283.9166666666668</v>
      </c>
      <c r="H103" s="36">
        <v>340.31666666666678</v>
      </c>
      <c r="I103" s="36">
        <v>356.83333333333331</v>
      </c>
      <c r="J103" s="36">
        <v>368.51666666666677</v>
      </c>
      <c r="K103" s="31">
        <v>345.15</v>
      </c>
      <c r="L103" s="31">
        <v>316.95</v>
      </c>
      <c r="M103" s="31">
        <v>175.05146999999999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931.2</v>
      </c>
      <c r="D104" s="36">
        <v>930.76666666666677</v>
      </c>
      <c r="E104" s="36">
        <v>909.78333333333353</v>
      </c>
      <c r="F104" s="36">
        <v>888.36666666666679</v>
      </c>
      <c r="G104" s="36">
        <v>867.38333333333355</v>
      </c>
      <c r="H104" s="36">
        <v>952.18333333333351</v>
      </c>
      <c r="I104" s="36">
        <v>973.16666666666686</v>
      </c>
      <c r="J104" s="36">
        <v>994.58333333333348</v>
      </c>
      <c r="K104" s="31">
        <v>951.75</v>
      </c>
      <c r="L104" s="31">
        <v>909.35</v>
      </c>
      <c r="M104" s="31">
        <v>30.720230000000001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106.39</v>
      </c>
      <c r="D105" s="36">
        <v>105.91333333333334</v>
      </c>
      <c r="E105" s="36">
        <v>104.57666666666668</v>
      </c>
      <c r="F105" s="36">
        <v>102.76333333333334</v>
      </c>
      <c r="G105" s="36">
        <v>101.42666666666668</v>
      </c>
      <c r="H105" s="36">
        <v>107.72666666666669</v>
      </c>
      <c r="I105" s="36">
        <v>109.06333333333336</v>
      </c>
      <c r="J105" s="36">
        <v>110.87666666666669</v>
      </c>
      <c r="K105" s="31">
        <v>107.25</v>
      </c>
      <c r="L105" s="31">
        <v>104.1</v>
      </c>
      <c r="M105" s="31">
        <v>300.88081</v>
      </c>
      <c r="N105" s="1"/>
      <c r="O105" s="1"/>
    </row>
    <row r="106" spans="1:15" ht="12.75" customHeight="1">
      <c r="A106" s="33">
        <v>96</v>
      </c>
      <c r="B106" s="53" t="s">
        <v>805</v>
      </c>
      <c r="C106" s="31">
        <v>1929.45</v>
      </c>
      <c r="D106" s="36">
        <v>1942.8333333333333</v>
      </c>
      <c r="E106" s="36">
        <v>1910.6166666666666</v>
      </c>
      <c r="F106" s="36">
        <v>1891.7833333333333</v>
      </c>
      <c r="G106" s="36">
        <v>1859.5666666666666</v>
      </c>
      <c r="H106" s="36">
        <v>1961.6666666666665</v>
      </c>
      <c r="I106" s="36">
        <v>1993.8833333333332</v>
      </c>
      <c r="J106" s="36">
        <v>2012.7166666666665</v>
      </c>
      <c r="K106" s="31">
        <v>1975.05</v>
      </c>
      <c r="L106" s="31">
        <v>1924</v>
      </c>
      <c r="M106" s="31">
        <v>1.2489399999999999</v>
      </c>
      <c r="N106" s="1"/>
      <c r="O106" s="1"/>
    </row>
    <row r="107" spans="1:15" ht="12.75" customHeight="1">
      <c r="A107" s="33">
        <v>97</v>
      </c>
      <c r="B107" s="53" t="s">
        <v>342</v>
      </c>
      <c r="C107" s="31">
        <v>214.16</v>
      </c>
      <c r="D107" s="36">
        <v>216.03</v>
      </c>
      <c r="E107" s="36">
        <v>210.11</v>
      </c>
      <c r="F107" s="36">
        <v>206.06</v>
      </c>
      <c r="G107" s="36">
        <v>200.14000000000001</v>
      </c>
      <c r="H107" s="36">
        <v>220.08</v>
      </c>
      <c r="I107" s="36">
        <v>226.00000000000003</v>
      </c>
      <c r="J107" s="36">
        <v>230.05</v>
      </c>
      <c r="K107" s="31">
        <v>221.95</v>
      </c>
      <c r="L107" s="31">
        <v>211.98</v>
      </c>
      <c r="M107" s="31">
        <v>3.9359500000000001</v>
      </c>
      <c r="N107" s="1"/>
      <c r="O107" s="1"/>
    </row>
    <row r="108" spans="1:15" ht="12.75" customHeight="1">
      <c r="A108" s="33">
        <v>98</v>
      </c>
      <c r="B108" s="53" t="s">
        <v>343</v>
      </c>
      <c r="C108" s="31">
        <v>1502.9</v>
      </c>
      <c r="D108" s="36">
        <v>1508.9666666666665</v>
      </c>
      <c r="E108" s="36">
        <v>1493.9333333333329</v>
      </c>
      <c r="F108" s="36">
        <v>1484.9666666666665</v>
      </c>
      <c r="G108" s="36">
        <v>1469.9333333333329</v>
      </c>
      <c r="H108" s="36">
        <v>1517.9333333333329</v>
      </c>
      <c r="I108" s="36">
        <v>1532.9666666666662</v>
      </c>
      <c r="J108" s="36">
        <v>1541.9333333333329</v>
      </c>
      <c r="K108" s="31">
        <v>1524</v>
      </c>
      <c r="L108" s="31">
        <v>1500</v>
      </c>
      <c r="M108" s="31">
        <v>0.47119</v>
      </c>
      <c r="N108" s="1"/>
      <c r="O108" s="1"/>
    </row>
    <row r="109" spans="1:15" ht="12.75" customHeight="1">
      <c r="A109" s="33">
        <v>99</v>
      </c>
      <c r="B109" s="53" t="s">
        <v>344</v>
      </c>
      <c r="C109" s="31">
        <v>258.95</v>
      </c>
      <c r="D109" s="36">
        <v>259.81666666666666</v>
      </c>
      <c r="E109" s="36">
        <v>257.13333333333333</v>
      </c>
      <c r="F109" s="36">
        <v>255.31666666666666</v>
      </c>
      <c r="G109" s="36">
        <v>252.63333333333333</v>
      </c>
      <c r="H109" s="36">
        <v>261.63333333333333</v>
      </c>
      <c r="I109" s="36">
        <v>264.31666666666661</v>
      </c>
      <c r="J109" s="36">
        <v>266.13333333333333</v>
      </c>
      <c r="K109" s="31">
        <v>262.5</v>
      </c>
      <c r="L109" s="31">
        <v>258</v>
      </c>
      <c r="M109" s="31">
        <v>22.264759999999999</v>
      </c>
      <c r="N109" s="1"/>
      <c r="O109" s="1"/>
    </row>
    <row r="110" spans="1:15" ht="12.75" customHeight="1">
      <c r="A110" s="33">
        <v>100</v>
      </c>
      <c r="B110" s="53" t="s">
        <v>345</v>
      </c>
      <c r="C110" s="31">
        <v>3002.8</v>
      </c>
      <c r="D110" s="36">
        <v>2971.9</v>
      </c>
      <c r="E110" s="36">
        <v>2913.8</v>
      </c>
      <c r="F110" s="36">
        <v>2824.8</v>
      </c>
      <c r="G110" s="36">
        <v>2766.7000000000003</v>
      </c>
      <c r="H110" s="36">
        <v>3060.9</v>
      </c>
      <c r="I110" s="36">
        <v>3118.9999999999995</v>
      </c>
      <c r="J110" s="36">
        <v>3208</v>
      </c>
      <c r="K110" s="31">
        <v>3030</v>
      </c>
      <c r="L110" s="31">
        <v>2882.9</v>
      </c>
      <c r="M110" s="31">
        <v>5.2029800000000002</v>
      </c>
      <c r="N110" s="1"/>
      <c r="O110" s="1"/>
    </row>
    <row r="111" spans="1:15" ht="12.75" customHeight="1">
      <c r="A111" s="33">
        <v>101</v>
      </c>
      <c r="B111" s="53" t="s">
        <v>844</v>
      </c>
      <c r="C111" s="31">
        <v>916</v>
      </c>
      <c r="D111" s="36">
        <v>917.13333333333333</v>
      </c>
      <c r="E111" s="36">
        <v>908.86666666666667</v>
      </c>
      <c r="F111" s="36">
        <v>901.73333333333335</v>
      </c>
      <c r="G111" s="36">
        <v>893.4666666666667</v>
      </c>
      <c r="H111" s="36">
        <v>924.26666666666665</v>
      </c>
      <c r="I111" s="36">
        <v>932.5333333333333</v>
      </c>
      <c r="J111" s="36">
        <v>939.66666666666663</v>
      </c>
      <c r="K111" s="31">
        <v>925.4</v>
      </c>
      <c r="L111" s="31">
        <v>910</v>
      </c>
      <c r="M111" s="31">
        <v>0.63609000000000004</v>
      </c>
      <c r="N111" s="1"/>
      <c r="O111" s="1"/>
    </row>
    <row r="112" spans="1:15" ht="12.75" customHeight="1">
      <c r="A112" s="33">
        <v>102</v>
      </c>
      <c r="B112" s="53" t="s">
        <v>346</v>
      </c>
      <c r="C112" s="31">
        <v>59.82</v>
      </c>
      <c r="D112" s="36">
        <v>59.756666666666661</v>
      </c>
      <c r="E112" s="36">
        <v>58.73333333333332</v>
      </c>
      <c r="F112" s="36">
        <v>57.646666666666661</v>
      </c>
      <c r="G112" s="36">
        <v>56.623333333333321</v>
      </c>
      <c r="H112" s="36">
        <v>60.84333333333332</v>
      </c>
      <c r="I112" s="36">
        <v>61.86666666666666</v>
      </c>
      <c r="J112" s="36">
        <v>62.953333333333319</v>
      </c>
      <c r="K112" s="31">
        <v>60.78</v>
      </c>
      <c r="L112" s="31">
        <v>58.67</v>
      </c>
      <c r="M112" s="31">
        <v>67.652190000000004</v>
      </c>
      <c r="N112" s="1"/>
      <c r="O112" s="1"/>
    </row>
    <row r="113" spans="1:15" ht="12.75" customHeight="1">
      <c r="A113" s="33">
        <v>103</v>
      </c>
      <c r="B113" s="53" t="s">
        <v>347</v>
      </c>
      <c r="C113" s="31">
        <v>1381.45</v>
      </c>
      <c r="D113" s="36">
        <v>1389.7333333333333</v>
      </c>
      <c r="E113" s="36">
        <v>1368.7166666666667</v>
      </c>
      <c r="F113" s="36">
        <v>1355.9833333333333</v>
      </c>
      <c r="G113" s="36">
        <v>1334.9666666666667</v>
      </c>
      <c r="H113" s="36">
        <v>1402.4666666666667</v>
      </c>
      <c r="I113" s="36">
        <v>1423.4833333333336</v>
      </c>
      <c r="J113" s="36">
        <v>1436.2166666666667</v>
      </c>
      <c r="K113" s="31">
        <v>1410.75</v>
      </c>
      <c r="L113" s="31">
        <v>1377</v>
      </c>
      <c r="M113" s="31">
        <v>17.673719999999999</v>
      </c>
      <c r="N113" s="1"/>
      <c r="O113" s="1"/>
    </row>
    <row r="114" spans="1:15" ht="12.75" customHeight="1">
      <c r="A114" s="33">
        <v>104</v>
      </c>
      <c r="B114" s="53" t="s">
        <v>348</v>
      </c>
      <c r="C114" s="31">
        <v>807.45</v>
      </c>
      <c r="D114" s="36">
        <v>805.31666666666661</v>
      </c>
      <c r="E114" s="36">
        <v>798.63333333333321</v>
      </c>
      <c r="F114" s="36">
        <v>789.81666666666661</v>
      </c>
      <c r="G114" s="36">
        <v>783.13333333333321</v>
      </c>
      <c r="H114" s="36">
        <v>814.13333333333321</v>
      </c>
      <c r="I114" s="36">
        <v>820.81666666666661</v>
      </c>
      <c r="J114" s="36">
        <v>829.63333333333321</v>
      </c>
      <c r="K114" s="31">
        <v>812</v>
      </c>
      <c r="L114" s="31">
        <v>796.5</v>
      </c>
      <c r="M114" s="31">
        <v>0.86968000000000001</v>
      </c>
      <c r="N114" s="1"/>
      <c r="O114" s="1"/>
    </row>
    <row r="115" spans="1:15" ht="12.75" customHeight="1">
      <c r="A115" s="33">
        <v>105</v>
      </c>
      <c r="B115" s="53" t="s">
        <v>349</v>
      </c>
      <c r="C115" s="31">
        <v>2896.1</v>
      </c>
      <c r="D115" s="36">
        <v>2851.4</v>
      </c>
      <c r="E115" s="36">
        <v>2777.8</v>
      </c>
      <c r="F115" s="36">
        <v>2659.5</v>
      </c>
      <c r="G115" s="36">
        <v>2585.9</v>
      </c>
      <c r="H115" s="36">
        <v>2969.7000000000003</v>
      </c>
      <c r="I115" s="36">
        <v>3043.2999999999997</v>
      </c>
      <c r="J115" s="36">
        <v>3161.6000000000004</v>
      </c>
      <c r="K115" s="31">
        <v>2925</v>
      </c>
      <c r="L115" s="31">
        <v>2733.1</v>
      </c>
      <c r="M115" s="31">
        <v>15.72695</v>
      </c>
      <c r="N115" s="1"/>
      <c r="O115" s="1"/>
    </row>
    <row r="116" spans="1:15" ht="12.75" customHeight="1">
      <c r="A116" s="33">
        <v>106</v>
      </c>
      <c r="B116" s="53" t="s">
        <v>350</v>
      </c>
      <c r="C116" s="31">
        <v>8452.9</v>
      </c>
      <c r="D116" s="36">
        <v>8476.3333333333321</v>
      </c>
      <c r="E116" s="36">
        <v>8406.616666666665</v>
      </c>
      <c r="F116" s="36">
        <v>8360.3333333333321</v>
      </c>
      <c r="G116" s="36">
        <v>8290.616666666665</v>
      </c>
      <c r="H116" s="36">
        <v>8522.616666666665</v>
      </c>
      <c r="I116" s="36">
        <v>8592.3333333333321</v>
      </c>
      <c r="J116" s="36">
        <v>8638.616666666665</v>
      </c>
      <c r="K116" s="31">
        <v>8546.0499999999993</v>
      </c>
      <c r="L116" s="31">
        <v>8430.0499999999993</v>
      </c>
      <c r="M116" s="31">
        <v>0.15501999999999999</v>
      </c>
      <c r="N116" s="1"/>
      <c r="O116" s="1"/>
    </row>
    <row r="117" spans="1:15" ht="12.75" customHeight="1">
      <c r="A117" s="33">
        <v>107</v>
      </c>
      <c r="B117" s="53" t="s">
        <v>351</v>
      </c>
      <c r="C117" s="31">
        <v>888</v>
      </c>
      <c r="D117" s="36">
        <v>893.41666666666663</v>
      </c>
      <c r="E117" s="36">
        <v>877.13333333333321</v>
      </c>
      <c r="F117" s="36">
        <v>866.26666666666654</v>
      </c>
      <c r="G117" s="36">
        <v>849.98333333333312</v>
      </c>
      <c r="H117" s="36">
        <v>904.2833333333333</v>
      </c>
      <c r="I117" s="36">
        <v>920.56666666666683</v>
      </c>
      <c r="J117" s="36">
        <v>931.43333333333339</v>
      </c>
      <c r="K117" s="31">
        <v>909.7</v>
      </c>
      <c r="L117" s="31">
        <v>882.55</v>
      </c>
      <c r="M117" s="31">
        <v>1.3690899999999999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507.65</v>
      </c>
      <c r="D118" s="36">
        <v>509.18333333333334</v>
      </c>
      <c r="E118" s="36">
        <v>503.9666666666667</v>
      </c>
      <c r="F118" s="36">
        <v>500.28333333333336</v>
      </c>
      <c r="G118" s="36">
        <v>495.06666666666672</v>
      </c>
      <c r="H118" s="36">
        <v>512.86666666666667</v>
      </c>
      <c r="I118" s="36">
        <v>518.08333333333326</v>
      </c>
      <c r="J118" s="36">
        <v>521.76666666666665</v>
      </c>
      <c r="K118" s="31">
        <v>514.4</v>
      </c>
      <c r="L118" s="31">
        <v>505.5</v>
      </c>
      <c r="M118" s="31">
        <v>8.7956900000000005</v>
      </c>
      <c r="N118" s="1"/>
      <c r="O118" s="1"/>
    </row>
    <row r="119" spans="1:15" ht="12.75" customHeight="1">
      <c r="A119" s="33">
        <v>109</v>
      </c>
      <c r="B119" s="53" t="s">
        <v>352</v>
      </c>
      <c r="C119" s="31">
        <v>490.3</v>
      </c>
      <c r="D119" s="36">
        <v>491.7</v>
      </c>
      <c r="E119" s="36">
        <v>487.7</v>
      </c>
      <c r="F119" s="36">
        <v>485.1</v>
      </c>
      <c r="G119" s="36">
        <v>481.1</v>
      </c>
      <c r="H119" s="36">
        <v>494.29999999999995</v>
      </c>
      <c r="I119" s="36">
        <v>498.29999999999995</v>
      </c>
      <c r="J119" s="36">
        <v>500.89999999999992</v>
      </c>
      <c r="K119" s="31">
        <v>495.7</v>
      </c>
      <c r="L119" s="31">
        <v>489.1</v>
      </c>
      <c r="M119" s="31">
        <v>0.45902999999999999</v>
      </c>
      <c r="N119" s="1"/>
      <c r="O119" s="1"/>
    </row>
    <row r="120" spans="1:15" ht="12.75" customHeight="1">
      <c r="A120" s="33">
        <v>110</v>
      </c>
      <c r="B120" s="53" t="s">
        <v>845</v>
      </c>
      <c r="C120" s="31">
        <v>881.35</v>
      </c>
      <c r="D120" s="36">
        <v>881.85</v>
      </c>
      <c r="E120" s="36">
        <v>871.75</v>
      </c>
      <c r="F120" s="36">
        <v>862.15</v>
      </c>
      <c r="G120" s="36">
        <v>852.05</v>
      </c>
      <c r="H120" s="36">
        <v>891.45</v>
      </c>
      <c r="I120" s="36">
        <v>901.55000000000018</v>
      </c>
      <c r="J120" s="36">
        <v>911.15000000000009</v>
      </c>
      <c r="K120" s="31">
        <v>891.95</v>
      </c>
      <c r="L120" s="31">
        <v>872.25</v>
      </c>
      <c r="M120" s="31">
        <v>4.98604</v>
      </c>
      <c r="N120" s="1"/>
      <c r="O120" s="1"/>
    </row>
    <row r="121" spans="1:15" ht="12.75" customHeight="1">
      <c r="A121" s="33">
        <v>111</v>
      </c>
      <c r="B121" s="53" t="s">
        <v>353</v>
      </c>
      <c r="C121" s="31">
        <v>1896.55</v>
      </c>
      <c r="D121" s="36">
        <v>1884.5333333333335</v>
      </c>
      <c r="E121" s="36">
        <v>1857.0166666666671</v>
      </c>
      <c r="F121" s="36">
        <v>1817.4833333333336</v>
      </c>
      <c r="G121" s="36">
        <v>1789.9666666666672</v>
      </c>
      <c r="H121" s="36">
        <v>1924.0666666666671</v>
      </c>
      <c r="I121" s="36">
        <v>1951.5833333333335</v>
      </c>
      <c r="J121" s="36">
        <v>1991.116666666667</v>
      </c>
      <c r="K121" s="31">
        <v>1912.05</v>
      </c>
      <c r="L121" s="31">
        <v>1845</v>
      </c>
      <c r="M121" s="31">
        <v>7.3067200000000003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1574.5</v>
      </c>
      <c r="D122" s="36">
        <v>1579.1000000000001</v>
      </c>
      <c r="E122" s="36">
        <v>1564.2000000000003</v>
      </c>
      <c r="F122" s="36">
        <v>1553.9</v>
      </c>
      <c r="G122" s="36">
        <v>1539.0000000000002</v>
      </c>
      <c r="H122" s="36">
        <v>1589.4000000000003</v>
      </c>
      <c r="I122" s="36">
        <v>1604.3000000000004</v>
      </c>
      <c r="J122" s="36">
        <v>1614.6000000000004</v>
      </c>
      <c r="K122" s="31">
        <v>1594</v>
      </c>
      <c r="L122" s="31">
        <v>1568.8</v>
      </c>
      <c r="M122" s="31">
        <v>11.156610000000001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1659.7</v>
      </c>
      <c r="D123" s="36">
        <v>1657.4666666666665</v>
      </c>
      <c r="E123" s="36">
        <v>1645.7333333333329</v>
      </c>
      <c r="F123" s="36">
        <v>1631.7666666666664</v>
      </c>
      <c r="G123" s="36">
        <v>1620.0333333333328</v>
      </c>
      <c r="H123" s="36">
        <v>1671.4333333333329</v>
      </c>
      <c r="I123" s="36">
        <v>1683.1666666666665</v>
      </c>
      <c r="J123" s="36">
        <v>1697.133333333333</v>
      </c>
      <c r="K123" s="31">
        <v>1669.2</v>
      </c>
      <c r="L123" s="31">
        <v>1643.5</v>
      </c>
      <c r="M123" s="31">
        <v>7.4714900000000002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171.12</v>
      </c>
      <c r="D124" s="36">
        <v>169.70666666666668</v>
      </c>
      <c r="E124" s="36">
        <v>167.19333333333336</v>
      </c>
      <c r="F124" s="36">
        <v>163.26666666666668</v>
      </c>
      <c r="G124" s="36">
        <v>160.75333333333336</v>
      </c>
      <c r="H124" s="36">
        <v>173.63333333333335</v>
      </c>
      <c r="I124" s="36">
        <v>176.14666666666668</v>
      </c>
      <c r="J124" s="36">
        <v>180.07333333333335</v>
      </c>
      <c r="K124" s="31">
        <v>172.22</v>
      </c>
      <c r="L124" s="31">
        <v>165.78</v>
      </c>
      <c r="M124" s="31">
        <v>38.126130000000003</v>
      </c>
      <c r="N124" s="1"/>
      <c r="O124" s="1"/>
    </row>
    <row r="125" spans="1:15" ht="12.75" customHeight="1">
      <c r="A125" s="33">
        <v>115</v>
      </c>
      <c r="B125" s="53" t="s">
        <v>266</v>
      </c>
      <c r="C125" s="31">
        <v>1573.2</v>
      </c>
      <c r="D125" s="36">
        <v>1574.7333333333333</v>
      </c>
      <c r="E125" s="36">
        <v>1557.0166666666667</v>
      </c>
      <c r="F125" s="36">
        <v>1540.8333333333333</v>
      </c>
      <c r="G125" s="36">
        <v>1523.1166666666666</v>
      </c>
      <c r="H125" s="36">
        <v>1590.9166666666667</v>
      </c>
      <c r="I125" s="36">
        <v>1608.6333333333334</v>
      </c>
      <c r="J125" s="36">
        <v>1624.8166666666668</v>
      </c>
      <c r="K125" s="31">
        <v>1592.45</v>
      </c>
      <c r="L125" s="31">
        <v>1558.55</v>
      </c>
      <c r="M125" s="31">
        <v>1.4045799999999999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490.25</v>
      </c>
      <c r="D126" s="36">
        <v>492.5333333333333</v>
      </c>
      <c r="E126" s="36">
        <v>487.21666666666658</v>
      </c>
      <c r="F126" s="36">
        <v>484.18333333333328</v>
      </c>
      <c r="G126" s="36">
        <v>478.86666666666656</v>
      </c>
      <c r="H126" s="36">
        <v>495.56666666666661</v>
      </c>
      <c r="I126" s="36">
        <v>500.88333333333333</v>
      </c>
      <c r="J126" s="36">
        <v>503.91666666666663</v>
      </c>
      <c r="K126" s="31">
        <v>497.85</v>
      </c>
      <c r="L126" s="31">
        <v>489.5</v>
      </c>
      <c r="M126" s="31">
        <v>80.938770000000005</v>
      </c>
      <c r="N126" s="1"/>
      <c r="O126" s="1"/>
    </row>
    <row r="127" spans="1:15" ht="12.75" customHeight="1">
      <c r="A127" s="33">
        <v>117</v>
      </c>
      <c r="B127" s="53" t="s">
        <v>354</v>
      </c>
      <c r="C127" s="31">
        <v>1816.8</v>
      </c>
      <c r="D127" s="36">
        <v>1823.5833333333333</v>
      </c>
      <c r="E127" s="36">
        <v>1787.2666666666664</v>
      </c>
      <c r="F127" s="36">
        <v>1757.7333333333331</v>
      </c>
      <c r="G127" s="36">
        <v>1721.4166666666663</v>
      </c>
      <c r="H127" s="36">
        <v>1853.1166666666666</v>
      </c>
      <c r="I127" s="36">
        <v>1889.4333333333336</v>
      </c>
      <c r="J127" s="36">
        <v>1918.9666666666667</v>
      </c>
      <c r="K127" s="31">
        <v>1859.9</v>
      </c>
      <c r="L127" s="31">
        <v>1794.05</v>
      </c>
      <c r="M127" s="31">
        <v>10.26595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7013.75</v>
      </c>
      <c r="D128" s="36">
        <v>6957.5333333333328</v>
      </c>
      <c r="E128" s="36">
        <v>6871.1166666666659</v>
      </c>
      <c r="F128" s="36">
        <v>6728.4833333333327</v>
      </c>
      <c r="G128" s="36">
        <v>6642.0666666666657</v>
      </c>
      <c r="H128" s="36">
        <v>7100.1666666666661</v>
      </c>
      <c r="I128" s="36">
        <v>7186.5833333333339</v>
      </c>
      <c r="J128" s="36">
        <v>7329.2166666666662</v>
      </c>
      <c r="K128" s="31">
        <v>7043.95</v>
      </c>
      <c r="L128" s="31">
        <v>6814.9</v>
      </c>
      <c r="M128" s="31">
        <v>6.4997299999999996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3624.75</v>
      </c>
      <c r="D129" s="36">
        <v>3626.2666666666664</v>
      </c>
      <c r="E129" s="36">
        <v>3580.5333333333328</v>
      </c>
      <c r="F129" s="36">
        <v>3536.3166666666666</v>
      </c>
      <c r="G129" s="36">
        <v>3490.583333333333</v>
      </c>
      <c r="H129" s="36">
        <v>3670.4833333333327</v>
      </c>
      <c r="I129" s="36">
        <v>3716.2166666666662</v>
      </c>
      <c r="J129" s="36">
        <v>3760.4333333333325</v>
      </c>
      <c r="K129" s="31">
        <v>3672</v>
      </c>
      <c r="L129" s="31">
        <v>3582.05</v>
      </c>
      <c r="M129" s="31">
        <v>2.5544699999999998</v>
      </c>
      <c r="N129" s="1"/>
      <c r="O129" s="1"/>
    </row>
    <row r="130" spans="1:15" ht="12.75" customHeight="1">
      <c r="A130" s="33">
        <v>120</v>
      </c>
      <c r="B130" s="53" t="s">
        <v>355</v>
      </c>
      <c r="C130" s="31">
        <v>4401.25</v>
      </c>
      <c r="D130" s="36">
        <v>4413.3166666666666</v>
      </c>
      <c r="E130" s="36">
        <v>4362.9833333333336</v>
      </c>
      <c r="F130" s="36">
        <v>4324.7166666666672</v>
      </c>
      <c r="G130" s="36">
        <v>4274.3833333333341</v>
      </c>
      <c r="H130" s="36">
        <v>4451.583333333333</v>
      </c>
      <c r="I130" s="36">
        <v>4501.916666666667</v>
      </c>
      <c r="J130" s="36">
        <v>4540.1833333333325</v>
      </c>
      <c r="K130" s="31">
        <v>4463.6499999999996</v>
      </c>
      <c r="L130" s="31">
        <v>4375.05</v>
      </c>
      <c r="M130" s="31">
        <v>1.03345</v>
      </c>
      <c r="N130" s="1"/>
      <c r="O130" s="1"/>
    </row>
    <row r="131" spans="1:15" ht="12.75" customHeight="1">
      <c r="A131" s="33">
        <v>121</v>
      </c>
      <c r="B131" s="53" t="s">
        <v>818</v>
      </c>
      <c r="C131" s="31">
        <v>2079.3000000000002</v>
      </c>
      <c r="D131" s="36">
        <v>2068.8333333333335</v>
      </c>
      <c r="E131" s="36">
        <v>1998.916666666667</v>
      </c>
      <c r="F131" s="36">
        <v>1918.5333333333335</v>
      </c>
      <c r="G131" s="36">
        <v>1848.616666666667</v>
      </c>
      <c r="H131" s="36">
        <v>2149.2166666666672</v>
      </c>
      <c r="I131" s="36">
        <v>2219.1333333333341</v>
      </c>
      <c r="J131" s="36">
        <v>2299.5166666666669</v>
      </c>
      <c r="K131" s="31">
        <v>2138.75</v>
      </c>
      <c r="L131" s="31">
        <v>1988.45</v>
      </c>
      <c r="M131" s="31">
        <v>4.3509399999999996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961.35</v>
      </c>
      <c r="D132" s="36">
        <v>960.36666666666667</v>
      </c>
      <c r="E132" s="36">
        <v>954.13333333333333</v>
      </c>
      <c r="F132" s="36">
        <v>946.91666666666663</v>
      </c>
      <c r="G132" s="36">
        <v>940.68333333333328</v>
      </c>
      <c r="H132" s="36">
        <v>967.58333333333337</v>
      </c>
      <c r="I132" s="36">
        <v>973.81666666666672</v>
      </c>
      <c r="J132" s="36">
        <v>981.03333333333342</v>
      </c>
      <c r="K132" s="31">
        <v>966.6</v>
      </c>
      <c r="L132" s="31">
        <v>953.15</v>
      </c>
      <c r="M132" s="31">
        <v>17.260210000000001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1694.4</v>
      </c>
      <c r="D133" s="36">
        <v>1696.9166666666667</v>
      </c>
      <c r="E133" s="36">
        <v>1684.2833333333335</v>
      </c>
      <c r="F133" s="36">
        <v>1674.1666666666667</v>
      </c>
      <c r="G133" s="36">
        <v>1661.5333333333335</v>
      </c>
      <c r="H133" s="36">
        <v>1707.0333333333335</v>
      </c>
      <c r="I133" s="36">
        <v>1719.6666666666667</v>
      </c>
      <c r="J133" s="36">
        <v>1729.7833333333335</v>
      </c>
      <c r="K133" s="31">
        <v>1709.55</v>
      </c>
      <c r="L133" s="31">
        <v>1686.8</v>
      </c>
      <c r="M133" s="31">
        <v>2.9216299999999999</v>
      </c>
      <c r="N133" s="1"/>
      <c r="O133" s="1"/>
    </row>
    <row r="134" spans="1:15" ht="12.75" customHeight="1">
      <c r="A134" s="33">
        <v>124</v>
      </c>
      <c r="B134" s="53" t="s">
        <v>789</v>
      </c>
      <c r="C134" s="31">
        <v>6332</v>
      </c>
      <c r="D134" s="36">
        <v>6281.9666666666672</v>
      </c>
      <c r="E134" s="36">
        <v>6140.0333333333347</v>
      </c>
      <c r="F134" s="36">
        <v>5948.0666666666675</v>
      </c>
      <c r="G134" s="36">
        <v>5806.133333333335</v>
      </c>
      <c r="H134" s="36">
        <v>6473.9333333333343</v>
      </c>
      <c r="I134" s="36">
        <v>6615.8666666666668</v>
      </c>
      <c r="J134" s="36">
        <v>6807.8333333333339</v>
      </c>
      <c r="K134" s="31">
        <v>6423.9</v>
      </c>
      <c r="L134" s="31">
        <v>6090</v>
      </c>
      <c r="M134" s="31">
        <v>0.50148999999999999</v>
      </c>
      <c r="N134" s="1"/>
      <c r="O134" s="1"/>
    </row>
    <row r="135" spans="1:15" ht="12.75" customHeight="1">
      <c r="A135" s="33">
        <v>125</v>
      </c>
      <c r="B135" s="53" t="s">
        <v>356</v>
      </c>
      <c r="C135" s="31">
        <v>1260.95</v>
      </c>
      <c r="D135" s="36">
        <v>1258.9666666666667</v>
      </c>
      <c r="E135" s="36">
        <v>1242.8833333333334</v>
      </c>
      <c r="F135" s="36">
        <v>1224.8166666666668</v>
      </c>
      <c r="G135" s="36">
        <v>1208.7333333333336</v>
      </c>
      <c r="H135" s="36">
        <v>1277.0333333333333</v>
      </c>
      <c r="I135" s="36">
        <v>1293.1166666666663</v>
      </c>
      <c r="J135" s="36">
        <v>1311.1833333333332</v>
      </c>
      <c r="K135" s="31">
        <v>1275.05</v>
      </c>
      <c r="L135" s="31">
        <v>1240.9000000000001</v>
      </c>
      <c r="M135" s="31">
        <v>2.44198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451.75</v>
      </c>
      <c r="D136" s="36">
        <v>454.65000000000003</v>
      </c>
      <c r="E136" s="36">
        <v>447.80000000000007</v>
      </c>
      <c r="F136" s="36">
        <v>443.85</v>
      </c>
      <c r="G136" s="36">
        <v>437.00000000000006</v>
      </c>
      <c r="H136" s="36">
        <v>458.60000000000008</v>
      </c>
      <c r="I136" s="36">
        <v>465.4500000000001</v>
      </c>
      <c r="J136" s="36">
        <v>469.40000000000009</v>
      </c>
      <c r="K136" s="31">
        <v>461.5</v>
      </c>
      <c r="L136" s="31">
        <v>450.7</v>
      </c>
      <c r="M136" s="31">
        <v>18.680569999999999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3784.6</v>
      </c>
      <c r="D137" s="36">
        <v>3800.4833333333336</v>
      </c>
      <c r="E137" s="36">
        <v>3752.9666666666672</v>
      </c>
      <c r="F137" s="36">
        <v>3721.3333333333335</v>
      </c>
      <c r="G137" s="36">
        <v>3673.8166666666671</v>
      </c>
      <c r="H137" s="36">
        <v>3832.1166666666672</v>
      </c>
      <c r="I137" s="36">
        <v>3879.6333333333337</v>
      </c>
      <c r="J137" s="36">
        <v>3911.2666666666673</v>
      </c>
      <c r="K137" s="31">
        <v>3848</v>
      </c>
      <c r="L137" s="31">
        <v>3768.85</v>
      </c>
      <c r="M137" s="31">
        <v>5.2338500000000003</v>
      </c>
      <c r="N137" s="1"/>
      <c r="O137" s="1"/>
    </row>
    <row r="138" spans="1:15" ht="12.75" customHeight="1">
      <c r="A138" s="33">
        <v>128</v>
      </c>
      <c r="B138" s="53" t="s">
        <v>357</v>
      </c>
      <c r="C138" s="31">
        <v>2133.6</v>
      </c>
      <c r="D138" s="36">
        <v>2111.3333333333335</v>
      </c>
      <c r="E138" s="36">
        <v>2082.7666666666669</v>
      </c>
      <c r="F138" s="36">
        <v>2031.9333333333334</v>
      </c>
      <c r="G138" s="36">
        <v>2003.3666666666668</v>
      </c>
      <c r="H138" s="36">
        <v>2162.166666666667</v>
      </c>
      <c r="I138" s="36">
        <v>2190.7333333333336</v>
      </c>
      <c r="J138" s="36">
        <v>2241.5666666666671</v>
      </c>
      <c r="K138" s="31">
        <v>2139.9</v>
      </c>
      <c r="L138" s="31">
        <v>2060.5</v>
      </c>
      <c r="M138" s="31">
        <v>3.2467800000000002</v>
      </c>
      <c r="N138" s="1"/>
      <c r="O138" s="1"/>
    </row>
    <row r="139" spans="1:15" ht="12.75" customHeight="1">
      <c r="A139" s="33">
        <v>129</v>
      </c>
      <c r="B139" s="53" t="s">
        <v>358</v>
      </c>
      <c r="C139" s="31">
        <v>1081.55</v>
      </c>
      <c r="D139" s="36">
        <v>1089.4000000000001</v>
      </c>
      <c r="E139" s="36">
        <v>1068.8000000000002</v>
      </c>
      <c r="F139" s="36">
        <v>1056.0500000000002</v>
      </c>
      <c r="G139" s="36">
        <v>1035.4500000000003</v>
      </c>
      <c r="H139" s="36">
        <v>1102.1500000000001</v>
      </c>
      <c r="I139" s="36">
        <v>1122.75</v>
      </c>
      <c r="J139" s="36">
        <v>1135.5</v>
      </c>
      <c r="K139" s="31">
        <v>1110</v>
      </c>
      <c r="L139" s="31">
        <v>1076.6500000000001</v>
      </c>
      <c r="M139" s="31">
        <v>0.87036000000000002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863.6</v>
      </c>
      <c r="D140" s="36">
        <v>855.36666666666679</v>
      </c>
      <c r="E140" s="36">
        <v>844.28333333333353</v>
      </c>
      <c r="F140" s="36">
        <v>824.9666666666667</v>
      </c>
      <c r="G140" s="36">
        <v>813.88333333333344</v>
      </c>
      <c r="H140" s="36">
        <v>874.68333333333362</v>
      </c>
      <c r="I140" s="36">
        <v>885.76666666666688</v>
      </c>
      <c r="J140" s="36">
        <v>905.08333333333371</v>
      </c>
      <c r="K140" s="31">
        <v>866.45</v>
      </c>
      <c r="L140" s="31">
        <v>836.05</v>
      </c>
      <c r="M140" s="31">
        <v>46.791780000000003</v>
      </c>
      <c r="N140" s="1"/>
      <c r="O140" s="1"/>
    </row>
    <row r="141" spans="1:15" ht="12.75" customHeight="1">
      <c r="A141" s="33">
        <v>131</v>
      </c>
      <c r="B141" s="53" t="s">
        <v>846</v>
      </c>
      <c r="C141" s="31">
        <v>2841.7</v>
      </c>
      <c r="D141" s="36">
        <v>2830.4166666666665</v>
      </c>
      <c r="E141" s="36">
        <v>2793.5333333333328</v>
      </c>
      <c r="F141" s="36">
        <v>2745.3666666666663</v>
      </c>
      <c r="G141" s="36">
        <v>2708.4833333333327</v>
      </c>
      <c r="H141" s="36">
        <v>2878.583333333333</v>
      </c>
      <c r="I141" s="36">
        <v>2915.4666666666672</v>
      </c>
      <c r="J141" s="36">
        <v>2963.6333333333332</v>
      </c>
      <c r="K141" s="31">
        <v>2867.3</v>
      </c>
      <c r="L141" s="31">
        <v>2782.25</v>
      </c>
      <c r="M141" s="31">
        <v>0.70603000000000005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660.9</v>
      </c>
      <c r="D142" s="36">
        <v>659.94999999999993</v>
      </c>
      <c r="E142" s="36">
        <v>652.19999999999982</v>
      </c>
      <c r="F142" s="36">
        <v>643.49999999999989</v>
      </c>
      <c r="G142" s="36">
        <v>635.74999999999977</v>
      </c>
      <c r="H142" s="36">
        <v>668.64999999999986</v>
      </c>
      <c r="I142" s="36">
        <v>676.40000000000009</v>
      </c>
      <c r="J142" s="36">
        <v>685.09999999999991</v>
      </c>
      <c r="K142" s="31">
        <v>667.7</v>
      </c>
      <c r="L142" s="31">
        <v>651.25</v>
      </c>
      <c r="M142" s="31">
        <v>25.597940000000001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1902.1</v>
      </c>
      <c r="D143" s="36">
        <v>1899.1166666666668</v>
      </c>
      <c r="E143" s="36">
        <v>1885.0833333333335</v>
      </c>
      <c r="F143" s="36">
        <v>1868.0666666666666</v>
      </c>
      <c r="G143" s="36">
        <v>1854.0333333333333</v>
      </c>
      <c r="H143" s="36">
        <v>1916.1333333333337</v>
      </c>
      <c r="I143" s="36">
        <v>1930.166666666667</v>
      </c>
      <c r="J143" s="36">
        <v>1947.1833333333338</v>
      </c>
      <c r="K143" s="31">
        <v>1913.15</v>
      </c>
      <c r="L143" s="31">
        <v>1882.1</v>
      </c>
      <c r="M143" s="31">
        <v>1.1747799999999999</v>
      </c>
      <c r="N143" s="1"/>
      <c r="O143" s="1"/>
    </row>
    <row r="144" spans="1:15" ht="12.75" customHeight="1">
      <c r="A144" s="33">
        <v>134</v>
      </c>
      <c r="B144" s="53" t="s">
        <v>790</v>
      </c>
      <c r="C144" s="31">
        <v>2684.95</v>
      </c>
      <c r="D144" s="36">
        <v>2686.65</v>
      </c>
      <c r="E144" s="36">
        <v>2665.3500000000004</v>
      </c>
      <c r="F144" s="36">
        <v>2645.7500000000005</v>
      </c>
      <c r="G144" s="36">
        <v>2624.4500000000007</v>
      </c>
      <c r="H144" s="36">
        <v>2706.25</v>
      </c>
      <c r="I144" s="36">
        <v>2727.55</v>
      </c>
      <c r="J144" s="36">
        <v>2747.1499999999996</v>
      </c>
      <c r="K144" s="31">
        <v>2707.95</v>
      </c>
      <c r="L144" s="31">
        <v>2667.05</v>
      </c>
      <c r="M144" s="31">
        <v>0.82301000000000002</v>
      </c>
      <c r="N144" s="1"/>
      <c r="O144" s="1"/>
    </row>
    <row r="145" spans="1:15" ht="12.75" customHeight="1">
      <c r="A145" s="33">
        <v>135</v>
      </c>
      <c r="B145" s="53" t="s">
        <v>359</v>
      </c>
      <c r="C145" s="31">
        <v>1000.8</v>
      </c>
      <c r="D145" s="36">
        <v>1005.5333333333333</v>
      </c>
      <c r="E145" s="36">
        <v>987.61666666666656</v>
      </c>
      <c r="F145" s="36">
        <v>974.43333333333328</v>
      </c>
      <c r="G145" s="36">
        <v>956.51666666666654</v>
      </c>
      <c r="H145" s="36">
        <v>1018.7166666666666</v>
      </c>
      <c r="I145" s="36">
        <v>1036.6333333333332</v>
      </c>
      <c r="J145" s="36">
        <v>1049.8166666666666</v>
      </c>
      <c r="K145" s="31">
        <v>1023.45</v>
      </c>
      <c r="L145" s="31">
        <v>992.35</v>
      </c>
      <c r="M145" s="31">
        <v>5.9455999999999998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2930.9</v>
      </c>
      <c r="D146" s="36">
        <v>2941.2833333333328</v>
      </c>
      <c r="E146" s="36">
        <v>2913.3166666666657</v>
      </c>
      <c r="F146" s="36">
        <v>2895.7333333333327</v>
      </c>
      <c r="G146" s="36">
        <v>2867.7666666666655</v>
      </c>
      <c r="H146" s="36">
        <v>2958.8666666666659</v>
      </c>
      <c r="I146" s="36">
        <v>2986.833333333333</v>
      </c>
      <c r="J146" s="36">
        <v>3004.4166666666661</v>
      </c>
      <c r="K146" s="31">
        <v>2969.25</v>
      </c>
      <c r="L146" s="31">
        <v>2923.7</v>
      </c>
      <c r="M146" s="31">
        <v>0.97196000000000005</v>
      </c>
      <c r="N146" s="1"/>
      <c r="O146" s="1"/>
    </row>
    <row r="147" spans="1:15" ht="12.75" customHeight="1">
      <c r="A147" s="33">
        <v>137</v>
      </c>
      <c r="B147" s="53" t="s">
        <v>267</v>
      </c>
      <c r="C147" s="31">
        <v>413.8</v>
      </c>
      <c r="D147" s="36">
        <v>416.18333333333334</v>
      </c>
      <c r="E147" s="36">
        <v>409.61666666666667</v>
      </c>
      <c r="F147" s="36">
        <v>405.43333333333334</v>
      </c>
      <c r="G147" s="36">
        <v>398.86666666666667</v>
      </c>
      <c r="H147" s="36">
        <v>420.36666666666667</v>
      </c>
      <c r="I147" s="36">
        <v>426.93333333333339</v>
      </c>
      <c r="J147" s="36">
        <v>431.11666666666667</v>
      </c>
      <c r="K147" s="31">
        <v>422.75</v>
      </c>
      <c r="L147" s="31">
        <v>412</v>
      </c>
      <c r="M147" s="31">
        <v>5.8139099999999999</v>
      </c>
      <c r="N147" s="1"/>
      <c r="O147" s="1"/>
    </row>
    <row r="148" spans="1:15" ht="12.75" customHeight="1">
      <c r="A148" s="33">
        <v>138</v>
      </c>
      <c r="B148" s="53" t="s">
        <v>360</v>
      </c>
      <c r="C148" s="31">
        <v>189.91</v>
      </c>
      <c r="D148" s="36">
        <v>189.32000000000002</v>
      </c>
      <c r="E148" s="36">
        <v>186.64000000000004</v>
      </c>
      <c r="F148" s="36">
        <v>183.37000000000003</v>
      </c>
      <c r="G148" s="36">
        <v>180.69000000000005</v>
      </c>
      <c r="H148" s="36">
        <v>192.59000000000003</v>
      </c>
      <c r="I148" s="36">
        <v>195.27000000000004</v>
      </c>
      <c r="J148" s="36">
        <v>198.54000000000002</v>
      </c>
      <c r="K148" s="31">
        <v>192</v>
      </c>
      <c r="L148" s="31">
        <v>186.05</v>
      </c>
      <c r="M148" s="31">
        <v>49.553449999999998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5498.65</v>
      </c>
      <c r="D149" s="36">
        <v>5477.8166666666666</v>
      </c>
      <c r="E149" s="36">
        <v>5423.8833333333332</v>
      </c>
      <c r="F149" s="36">
        <v>5349.1166666666668</v>
      </c>
      <c r="G149" s="36">
        <v>5295.1833333333334</v>
      </c>
      <c r="H149" s="36">
        <v>5552.583333333333</v>
      </c>
      <c r="I149" s="36">
        <v>5606.5166666666655</v>
      </c>
      <c r="J149" s="36">
        <v>5681.2833333333328</v>
      </c>
      <c r="K149" s="31">
        <v>5531.75</v>
      </c>
      <c r="L149" s="31">
        <v>5403.05</v>
      </c>
      <c r="M149" s="31">
        <v>4.0136099999999999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13027.65</v>
      </c>
      <c r="D150" s="36">
        <v>12979.216666666667</v>
      </c>
      <c r="E150" s="36">
        <v>12838.433333333334</v>
      </c>
      <c r="F150" s="36">
        <v>12649.216666666667</v>
      </c>
      <c r="G150" s="36">
        <v>12508.433333333334</v>
      </c>
      <c r="H150" s="36">
        <v>13168.433333333334</v>
      </c>
      <c r="I150" s="36">
        <v>13309.216666666667</v>
      </c>
      <c r="J150" s="36">
        <v>13498.433333333334</v>
      </c>
      <c r="K150" s="31">
        <v>13120</v>
      </c>
      <c r="L150" s="31">
        <v>12790</v>
      </c>
      <c r="M150" s="31">
        <v>3.6155300000000001</v>
      </c>
      <c r="N150" s="1"/>
      <c r="O150" s="1"/>
    </row>
    <row r="151" spans="1:15" ht="12.75" customHeight="1">
      <c r="A151" s="33">
        <v>141</v>
      </c>
      <c r="B151" s="53" t="s">
        <v>159</v>
      </c>
      <c r="C151" s="31">
        <v>3381.8</v>
      </c>
      <c r="D151" s="36">
        <v>3396.3500000000004</v>
      </c>
      <c r="E151" s="36">
        <v>3360.5500000000006</v>
      </c>
      <c r="F151" s="36">
        <v>3339.3</v>
      </c>
      <c r="G151" s="36">
        <v>3303.5000000000005</v>
      </c>
      <c r="H151" s="36">
        <v>3417.6000000000008</v>
      </c>
      <c r="I151" s="36">
        <v>3453.4</v>
      </c>
      <c r="J151" s="36">
        <v>3474.650000000001</v>
      </c>
      <c r="K151" s="31">
        <v>3432.15</v>
      </c>
      <c r="L151" s="31">
        <v>3375.1</v>
      </c>
      <c r="M151" s="31">
        <v>2.3145500000000001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6660.7</v>
      </c>
      <c r="D152" s="36">
        <v>6668.916666666667</v>
      </c>
      <c r="E152" s="36">
        <v>6638.7833333333338</v>
      </c>
      <c r="F152" s="36">
        <v>6616.8666666666668</v>
      </c>
      <c r="G152" s="36">
        <v>6586.7333333333336</v>
      </c>
      <c r="H152" s="36">
        <v>6690.8333333333339</v>
      </c>
      <c r="I152" s="36">
        <v>6720.9666666666672</v>
      </c>
      <c r="J152" s="36">
        <v>6742.8833333333341</v>
      </c>
      <c r="K152" s="31">
        <v>6699.05</v>
      </c>
      <c r="L152" s="31">
        <v>6647</v>
      </c>
      <c r="M152" s="31">
        <v>2.3951500000000001</v>
      </c>
      <c r="N152" s="1"/>
      <c r="O152" s="1"/>
    </row>
    <row r="153" spans="1:15" ht="12.75" customHeight="1">
      <c r="A153" s="33">
        <v>143</v>
      </c>
      <c r="B153" s="53" t="s">
        <v>361</v>
      </c>
      <c r="C153" s="31">
        <v>810.5</v>
      </c>
      <c r="D153" s="36">
        <v>810.30000000000007</v>
      </c>
      <c r="E153" s="36">
        <v>805.20000000000016</v>
      </c>
      <c r="F153" s="36">
        <v>799.90000000000009</v>
      </c>
      <c r="G153" s="36">
        <v>794.80000000000018</v>
      </c>
      <c r="H153" s="36">
        <v>815.60000000000014</v>
      </c>
      <c r="I153" s="36">
        <v>820.7</v>
      </c>
      <c r="J153" s="36">
        <v>826.00000000000011</v>
      </c>
      <c r="K153" s="31">
        <v>815.4</v>
      </c>
      <c r="L153" s="31">
        <v>805</v>
      </c>
      <c r="M153" s="31">
        <v>2.5679400000000001</v>
      </c>
      <c r="N153" s="1"/>
      <c r="O153" s="1"/>
    </row>
    <row r="154" spans="1:15" ht="12.75" customHeight="1">
      <c r="A154" s="33">
        <v>144</v>
      </c>
      <c r="B154" s="53" t="s">
        <v>362</v>
      </c>
      <c r="C154" s="31">
        <v>380.1</v>
      </c>
      <c r="D154" s="36">
        <v>381.08333333333331</v>
      </c>
      <c r="E154" s="36">
        <v>376.01666666666665</v>
      </c>
      <c r="F154" s="36">
        <v>371.93333333333334</v>
      </c>
      <c r="G154" s="36">
        <v>366.86666666666667</v>
      </c>
      <c r="H154" s="36">
        <v>385.16666666666663</v>
      </c>
      <c r="I154" s="36">
        <v>390.23333333333335</v>
      </c>
      <c r="J154" s="36">
        <v>394.31666666666661</v>
      </c>
      <c r="K154" s="31">
        <v>386.15</v>
      </c>
      <c r="L154" s="31">
        <v>377</v>
      </c>
      <c r="M154" s="31">
        <v>8.4148099999999992</v>
      </c>
      <c r="N154" s="1"/>
      <c r="O154" s="1"/>
    </row>
    <row r="155" spans="1:15" ht="12.75" customHeight="1">
      <c r="A155" s="33">
        <v>145</v>
      </c>
      <c r="B155" s="53" t="s">
        <v>363</v>
      </c>
      <c r="C155" s="31">
        <v>258.61</v>
      </c>
      <c r="D155" s="36">
        <v>256.37333333333333</v>
      </c>
      <c r="E155" s="36">
        <v>252.23666666666668</v>
      </c>
      <c r="F155" s="36">
        <v>245.86333333333334</v>
      </c>
      <c r="G155" s="36">
        <v>241.72666666666669</v>
      </c>
      <c r="H155" s="36">
        <v>262.74666666666667</v>
      </c>
      <c r="I155" s="36">
        <v>266.88333333333333</v>
      </c>
      <c r="J155" s="36">
        <v>273.25666666666666</v>
      </c>
      <c r="K155" s="31">
        <v>260.51</v>
      </c>
      <c r="L155" s="31">
        <v>250</v>
      </c>
      <c r="M155" s="31">
        <v>25.342590000000001</v>
      </c>
      <c r="N155" s="1"/>
      <c r="O155" s="1"/>
    </row>
    <row r="156" spans="1:15" ht="12.75" customHeight="1">
      <c r="A156" s="33">
        <v>146</v>
      </c>
      <c r="B156" s="53" t="s">
        <v>364</v>
      </c>
      <c r="C156" s="31">
        <v>41.98</v>
      </c>
      <c r="D156" s="36">
        <v>41.786666666666669</v>
      </c>
      <c r="E156" s="36">
        <v>41.193333333333335</v>
      </c>
      <c r="F156" s="36">
        <v>40.406666666666666</v>
      </c>
      <c r="G156" s="36">
        <v>39.813333333333333</v>
      </c>
      <c r="H156" s="36">
        <v>42.573333333333338</v>
      </c>
      <c r="I156" s="36">
        <v>43.166666666666671</v>
      </c>
      <c r="J156" s="36">
        <v>43.95333333333334</v>
      </c>
      <c r="K156" s="31">
        <v>42.38</v>
      </c>
      <c r="L156" s="31">
        <v>41</v>
      </c>
      <c r="M156" s="31">
        <v>143.37049999999999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4858.3</v>
      </c>
      <c r="D157" s="36">
        <v>4855.9000000000005</v>
      </c>
      <c r="E157" s="36">
        <v>4830.4000000000015</v>
      </c>
      <c r="F157" s="36">
        <v>4802.5000000000009</v>
      </c>
      <c r="G157" s="36">
        <v>4777.0000000000018</v>
      </c>
      <c r="H157" s="36">
        <v>4883.8000000000011</v>
      </c>
      <c r="I157" s="36">
        <v>4909.2999999999993</v>
      </c>
      <c r="J157" s="36">
        <v>4937.2000000000007</v>
      </c>
      <c r="K157" s="31">
        <v>4881.3999999999996</v>
      </c>
      <c r="L157" s="31">
        <v>4828</v>
      </c>
      <c r="M157" s="31">
        <v>3.15869</v>
      </c>
      <c r="N157" s="1"/>
      <c r="O157" s="1"/>
    </row>
    <row r="158" spans="1:15" ht="12.75" customHeight="1">
      <c r="A158" s="33">
        <v>148</v>
      </c>
      <c r="B158" s="53" t="s">
        <v>847</v>
      </c>
      <c r="C158" s="31">
        <v>638.04999999999995</v>
      </c>
      <c r="D158" s="36">
        <v>634.33333333333326</v>
      </c>
      <c r="E158" s="36">
        <v>623.76666666666654</v>
      </c>
      <c r="F158" s="36">
        <v>609.48333333333323</v>
      </c>
      <c r="G158" s="36">
        <v>598.91666666666652</v>
      </c>
      <c r="H158" s="36">
        <v>648.61666666666656</v>
      </c>
      <c r="I158" s="36">
        <v>659.18333333333317</v>
      </c>
      <c r="J158" s="36">
        <v>673.46666666666658</v>
      </c>
      <c r="K158" s="31">
        <v>644.9</v>
      </c>
      <c r="L158" s="31">
        <v>620.04999999999995</v>
      </c>
      <c r="M158" s="31">
        <v>4.1840900000000003</v>
      </c>
      <c r="N158" s="1"/>
      <c r="O158" s="1"/>
    </row>
    <row r="159" spans="1:15" ht="12.75" customHeight="1">
      <c r="A159" s="33">
        <v>149</v>
      </c>
      <c r="B159" s="53" t="s">
        <v>365</v>
      </c>
      <c r="C159" s="31">
        <v>720.75</v>
      </c>
      <c r="D159" s="36">
        <v>723.91666666666663</v>
      </c>
      <c r="E159" s="36">
        <v>713.83333333333326</v>
      </c>
      <c r="F159" s="36">
        <v>706.91666666666663</v>
      </c>
      <c r="G159" s="36">
        <v>696.83333333333326</v>
      </c>
      <c r="H159" s="36">
        <v>730.83333333333326</v>
      </c>
      <c r="I159" s="36">
        <v>740.91666666666652</v>
      </c>
      <c r="J159" s="36">
        <v>747.83333333333326</v>
      </c>
      <c r="K159" s="31">
        <v>734</v>
      </c>
      <c r="L159" s="31">
        <v>717</v>
      </c>
      <c r="M159" s="31">
        <v>2.03898</v>
      </c>
      <c r="N159" s="1"/>
      <c r="O159" s="1"/>
    </row>
    <row r="160" spans="1:15" ht="12.75" customHeight="1">
      <c r="A160" s="33">
        <v>150</v>
      </c>
      <c r="B160" s="53" t="s">
        <v>268</v>
      </c>
      <c r="C160" s="31">
        <v>788.05</v>
      </c>
      <c r="D160" s="36">
        <v>794.41666666666663</v>
      </c>
      <c r="E160" s="36">
        <v>779.83333333333326</v>
      </c>
      <c r="F160" s="36">
        <v>771.61666666666667</v>
      </c>
      <c r="G160" s="36">
        <v>757.0333333333333</v>
      </c>
      <c r="H160" s="36">
        <v>802.63333333333321</v>
      </c>
      <c r="I160" s="36">
        <v>817.21666666666647</v>
      </c>
      <c r="J160" s="36">
        <v>825.43333333333317</v>
      </c>
      <c r="K160" s="31">
        <v>809</v>
      </c>
      <c r="L160" s="31">
        <v>786.2</v>
      </c>
      <c r="M160" s="31">
        <v>5.2024699999999999</v>
      </c>
      <c r="N160" s="1"/>
      <c r="O160" s="1"/>
    </row>
    <row r="161" spans="1:15" ht="12.75" customHeight="1">
      <c r="A161" s="33">
        <v>151</v>
      </c>
      <c r="B161" s="53" t="s">
        <v>366</v>
      </c>
      <c r="C161" s="31">
        <v>2453.9</v>
      </c>
      <c r="D161" s="36">
        <v>2454.6333333333332</v>
      </c>
      <c r="E161" s="36">
        <v>2434.2666666666664</v>
      </c>
      <c r="F161" s="36">
        <v>2414.6333333333332</v>
      </c>
      <c r="G161" s="36">
        <v>2394.2666666666664</v>
      </c>
      <c r="H161" s="36">
        <v>2474.2666666666664</v>
      </c>
      <c r="I161" s="36">
        <v>2494.6333333333332</v>
      </c>
      <c r="J161" s="36">
        <v>2514.2666666666664</v>
      </c>
      <c r="K161" s="31">
        <v>2475</v>
      </c>
      <c r="L161" s="31">
        <v>2435</v>
      </c>
      <c r="M161" s="31">
        <v>0.24418999999999999</v>
      </c>
      <c r="N161" s="1"/>
      <c r="O161" s="1"/>
    </row>
    <row r="162" spans="1:15" ht="12.75" customHeight="1">
      <c r="A162" s="33">
        <v>152</v>
      </c>
      <c r="B162" s="53" t="s">
        <v>367</v>
      </c>
      <c r="C162" s="31">
        <v>223.05</v>
      </c>
      <c r="D162" s="36">
        <v>224.59</v>
      </c>
      <c r="E162" s="36">
        <v>220.48000000000002</v>
      </c>
      <c r="F162" s="36">
        <v>217.91000000000003</v>
      </c>
      <c r="G162" s="36">
        <v>213.80000000000004</v>
      </c>
      <c r="H162" s="36">
        <v>227.16</v>
      </c>
      <c r="I162" s="36">
        <v>231.26999999999995</v>
      </c>
      <c r="J162" s="36">
        <v>233.83999999999997</v>
      </c>
      <c r="K162" s="31">
        <v>228.7</v>
      </c>
      <c r="L162" s="31">
        <v>222.02</v>
      </c>
      <c r="M162" s="31">
        <v>54.909230000000001</v>
      </c>
      <c r="N162" s="1"/>
      <c r="O162" s="1"/>
    </row>
    <row r="163" spans="1:15" ht="12.75" customHeight="1">
      <c r="A163" s="33">
        <v>153</v>
      </c>
      <c r="B163" s="53" t="s">
        <v>368</v>
      </c>
      <c r="C163" s="31">
        <v>85.31</v>
      </c>
      <c r="D163" s="36">
        <v>84.703333333333333</v>
      </c>
      <c r="E163" s="36">
        <v>82.926666666666662</v>
      </c>
      <c r="F163" s="36">
        <v>80.543333333333322</v>
      </c>
      <c r="G163" s="36">
        <v>78.766666666666652</v>
      </c>
      <c r="H163" s="36">
        <v>87.086666666666673</v>
      </c>
      <c r="I163" s="36">
        <v>88.863333333333344</v>
      </c>
      <c r="J163" s="36">
        <v>91.246666666666684</v>
      </c>
      <c r="K163" s="31">
        <v>86.48</v>
      </c>
      <c r="L163" s="31">
        <v>82.32</v>
      </c>
      <c r="M163" s="31">
        <v>190.92124000000001</v>
      </c>
      <c r="N163" s="1"/>
      <c r="O163" s="1"/>
    </row>
    <row r="164" spans="1:15" ht="12.75" customHeight="1">
      <c r="A164" s="33">
        <v>154</v>
      </c>
      <c r="B164" s="53" t="s">
        <v>791</v>
      </c>
      <c r="C164" s="31">
        <v>1392.45</v>
      </c>
      <c r="D164" s="36">
        <v>1395</v>
      </c>
      <c r="E164" s="36">
        <v>1347.5</v>
      </c>
      <c r="F164" s="36">
        <v>1302.55</v>
      </c>
      <c r="G164" s="36">
        <v>1255.05</v>
      </c>
      <c r="H164" s="36">
        <v>1439.95</v>
      </c>
      <c r="I164" s="36">
        <v>1487.45</v>
      </c>
      <c r="J164" s="36">
        <v>1532.4</v>
      </c>
      <c r="K164" s="31">
        <v>1442.5</v>
      </c>
      <c r="L164" s="31">
        <v>1350.05</v>
      </c>
      <c r="M164" s="31">
        <v>3.2008100000000002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3812.55</v>
      </c>
      <c r="D165" s="36">
        <v>3812.1666666666665</v>
      </c>
      <c r="E165" s="36">
        <v>3787.6833333333329</v>
      </c>
      <c r="F165" s="36">
        <v>3762.8166666666666</v>
      </c>
      <c r="G165" s="36">
        <v>3738.333333333333</v>
      </c>
      <c r="H165" s="36">
        <v>3837.0333333333328</v>
      </c>
      <c r="I165" s="36">
        <v>3861.5166666666664</v>
      </c>
      <c r="J165" s="36">
        <v>3886.3833333333328</v>
      </c>
      <c r="K165" s="31">
        <v>3836.65</v>
      </c>
      <c r="L165" s="31">
        <v>3787.3</v>
      </c>
      <c r="M165" s="31">
        <v>2.6187499999999999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485.4</v>
      </c>
      <c r="D166" s="36">
        <v>483.88333333333338</v>
      </c>
      <c r="E166" s="36">
        <v>479.01666666666677</v>
      </c>
      <c r="F166" s="36">
        <v>472.63333333333338</v>
      </c>
      <c r="G166" s="36">
        <v>467.76666666666677</v>
      </c>
      <c r="H166" s="36">
        <v>490.26666666666677</v>
      </c>
      <c r="I166" s="36">
        <v>495.13333333333344</v>
      </c>
      <c r="J166" s="36">
        <v>501.51666666666677</v>
      </c>
      <c r="K166" s="31">
        <v>488.75</v>
      </c>
      <c r="L166" s="31">
        <v>477.5</v>
      </c>
      <c r="M166" s="31">
        <v>26.119440000000001</v>
      </c>
      <c r="N166" s="1"/>
      <c r="O166" s="1"/>
    </row>
    <row r="167" spans="1:15" ht="12.75" customHeight="1">
      <c r="A167" s="33">
        <v>157</v>
      </c>
      <c r="B167" s="53" t="s">
        <v>369</v>
      </c>
      <c r="C167" s="31">
        <v>597.25</v>
      </c>
      <c r="D167" s="36">
        <v>604.93333333333328</v>
      </c>
      <c r="E167" s="36">
        <v>584.86666666666656</v>
      </c>
      <c r="F167" s="36">
        <v>572.48333333333323</v>
      </c>
      <c r="G167" s="36">
        <v>552.41666666666652</v>
      </c>
      <c r="H167" s="36">
        <v>617.31666666666661</v>
      </c>
      <c r="I167" s="36">
        <v>637.38333333333344</v>
      </c>
      <c r="J167" s="36">
        <v>649.76666666666665</v>
      </c>
      <c r="K167" s="31">
        <v>625</v>
      </c>
      <c r="L167" s="31">
        <v>592.54999999999995</v>
      </c>
      <c r="M167" s="31">
        <v>26.30545</v>
      </c>
      <c r="N167" s="1"/>
      <c r="O167" s="1"/>
    </row>
    <row r="168" spans="1:15" ht="12.75" customHeight="1">
      <c r="A168" s="33">
        <v>158</v>
      </c>
      <c r="B168" s="53" t="s">
        <v>269</v>
      </c>
      <c r="C168" s="31">
        <v>206.14</v>
      </c>
      <c r="D168" s="36">
        <v>208.01333333333332</v>
      </c>
      <c r="E168" s="36">
        <v>203.25666666666663</v>
      </c>
      <c r="F168" s="36">
        <v>200.37333333333331</v>
      </c>
      <c r="G168" s="36">
        <v>195.61666666666662</v>
      </c>
      <c r="H168" s="36">
        <v>210.89666666666665</v>
      </c>
      <c r="I168" s="36">
        <v>215.65333333333331</v>
      </c>
      <c r="J168" s="36">
        <v>218.53666666666666</v>
      </c>
      <c r="K168" s="31">
        <v>212.77</v>
      </c>
      <c r="L168" s="31">
        <v>205.13</v>
      </c>
      <c r="M168" s="31">
        <v>85.232330000000005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186.52</v>
      </c>
      <c r="D169" s="36">
        <v>185.92666666666665</v>
      </c>
      <c r="E169" s="36">
        <v>184.1033333333333</v>
      </c>
      <c r="F169" s="36">
        <v>181.68666666666664</v>
      </c>
      <c r="G169" s="36">
        <v>179.86333333333329</v>
      </c>
      <c r="H169" s="36">
        <v>188.34333333333331</v>
      </c>
      <c r="I169" s="36">
        <v>190.16666666666663</v>
      </c>
      <c r="J169" s="36">
        <v>192.58333333333331</v>
      </c>
      <c r="K169" s="31">
        <v>187.75</v>
      </c>
      <c r="L169" s="31">
        <v>183.51</v>
      </c>
      <c r="M169" s="31">
        <v>79.65898</v>
      </c>
      <c r="N169" s="1"/>
      <c r="O169" s="1"/>
    </row>
    <row r="170" spans="1:15" ht="12.75" customHeight="1">
      <c r="A170" s="33">
        <v>160</v>
      </c>
      <c r="B170" s="53" t="s">
        <v>370</v>
      </c>
      <c r="C170" s="31">
        <v>996.1</v>
      </c>
      <c r="D170" s="36">
        <v>1000.0333333333333</v>
      </c>
      <c r="E170" s="36">
        <v>986.06666666666661</v>
      </c>
      <c r="F170" s="36">
        <v>976.0333333333333</v>
      </c>
      <c r="G170" s="36">
        <v>962.06666666666661</v>
      </c>
      <c r="H170" s="36">
        <v>1010.0666666666666</v>
      </c>
      <c r="I170" s="36">
        <v>1024.0333333333333</v>
      </c>
      <c r="J170" s="36">
        <v>1034.0666666666666</v>
      </c>
      <c r="K170" s="31">
        <v>1014</v>
      </c>
      <c r="L170" s="31">
        <v>990</v>
      </c>
      <c r="M170" s="31">
        <v>2.5950199999999999</v>
      </c>
      <c r="N170" s="1"/>
      <c r="O170" s="1"/>
    </row>
    <row r="171" spans="1:15" ht="12.75" customHeight="1">
      <c r="A171" s="33">
        <v>161</v>
      </c>
      <c r="B171" s="53" t="s">
        <v>371</v>
      </c>
      <c r="C171" s="31">
        <v>5299.85</v>
      </c>
      <c r="D171" s="36">
        <v>5306.4666666666672</v>
      </c>
      <c r="E171" s="36">
        <v>5263.4333333333343</v>
      </c>
      <c r="F171" s="36">
        <v>5227.0166666666673</v>
      </c>
      <c r="G171" s="36">
        <v>5183.9833333333345</v>
      </c>
      <c r="H171" s="36">
        <v>5342.8833333333341</v>
      </c>
      <c r="I171" s="36">
        <v>5385.916666666667</v>
      </c>
      <c r="J171" s="36">
        <v>5422.3333333333339</v>
      </c>
      <c r="K171" s="31">
        <v>5349.5</v>
      </c>
      <c r="L171" s="31">
        <v>5270.05</v>
      </c>
      <c r="M171" s="31">
        <v>0.10412</v>
      </c>
      <c r="N171" s="1"/>
      <c r="O171" s="1"/>
    </row>
    <row r="172" spans="1:15" ht="12.75" customHeight="1">
      <c r="A172" s="33">
        <v>162</v>
      </c>
      <c r="B172" s="53" t="s">
        <v>372</v>
      </c>
      <c r="C172" s="31">
        <v>1423.15</v>
      </c>
      <c r="D172" s="36">
        <v>1421.1166666666668</v>
      </c>
      <c r="E172" s="36">
        <v>1407.2333333333336</v>
      </c>
      <c r="F172" s="36">
        <v>1391.3166666666668</v>
      </c>
      <c r="G172" s="36">
        <v>1377.4333333333336</v>
      </c>
      <c r="H172" s="36">
        <v>1437.0333333333335</v>
      </c>
      <c r="I172" s="36">
        <v>1450.9166666666667</v>
      </c>
      <c r="J172" s="36">
        <v>1466.8333333333335</v>
      </c>
      <c r="K172" s="31">
        <v>1435</v>
      </c>
      <c r="L172" s="31">
        <v>1405.2</v>
      </c>
      <c r="M172" s="31">
        <v>0.80430999999999997</v>
      </c>
      <c r="N172" s="1"/>
      <c r="O172" s="1"/>
    </row>
    <row r="173" spans="1:15" ht="12.75" customHeight="1">
      <c r="A173" s="33">
        <v>163</v>
      </c>
      <c r="B173" s="53" t="s">
        <v>373</v>
      </c>
      <c r="C173" s="31">
        <v>306.64999999999998</v>
      </c>
      <c r="D173" s="36">
        <v>307.53333333333336</v>
      </c>
      <c r="E173" s="36">
        <v>304.76666666666671</v>
      </c>
      <c r="F173" s="36">
        <v>302.88333333333333</v>
      </c>
      <c r="G173" s="36">
        <v>300.11666666666667</v>
      </c>
      <c r="H173" s="36">
        <v>309.41666666666674</v>
      </c>
      <c r="I173" s="36">
        <v>312.18333333333339</v>
      </c>
      <c r="J173" s="36">
        <v>314.06666666666678</v>
      </c>
      <c r="K173" s="31">
        <v>310.3</v>
      </c>
      <c r="L173" s="31">
        <v>305.64999999999998</v>
      </c>
      <c r="M173" s="31">
        <v>2.6221399999999999</v>
      </c>
      <c r="N173" s="1"/>
      <c r="O173" s="1"/>
    </row>
    <row r="174" spans="1:15" ht="12.75" customHeight="1">
      <c r="A174" s="33">
        <v>164</v>
      </c>
      <c r="B174" s="53" t="s">
        <v>374</v>
      </c>
      <c r="C174" s="31">
        <v>311.05</v>
      </c>
      <c r="D174" s="36">
        <v>313.18333333333334</v>
      </c>
      <c r="E174" s="36">
        <v>306.01666666666665</v>
      </c>
      <c r="F174" s="36">
        <v>300.98333333333329</v>
      </c>
      <c r="G174" s="36">
        <v>293.81666666666661</v>
      </c>
      <c r="H174" s="36">
        <v>318.2166666666667</v>
      </c>
      <c r="I174" s="36">
        <v>325.38333333333333</v>
      </c>
      <c r="J174" s="36">
        <v>330.41666666666674</v>
      </c>
      <c r="K174" s="31">
        <v>320.35000000000002</v>
      </c>
      <c r="L174" s="31">
        <v>308.14999999999998</v>
      </c>
      <c r="M174" s="31">
        <v>28.809560000000001</v>
      </c>
      <c r="N174" s="1"/>
      <c r="O174" s="1"/>
    </row>
    <row r="175" spans="1:15" ht="12.75" customHeight="1">
      <c r="A175" s="33">
        <v>165</v>
      </c>
      <c r="B175" s="53" t="s">
        <v>792</v>
      </c>
      <c r="C175" s="31">
        <v>750.4</v>
      </c>
      <c r="D175" s="36">
        <v>748.73333333333323</v>
      </c>
      <c r="E175" s="36">
        <v>742.51666666666642</v>
      </c>
      <c r="F175" s="36">
        <v>734.63333333333321</v>
      </c>
      <c r="G175" s="36">
        <v>728.4166666666664</v>
      </c>
      <c r="H175" s="36">
        <v>756.61666666666645</v>
      </c>
      <c r="I175" s="36">
        <v>762.83333333333337</v>
      </c>
      <c r="J175" s="36">
        <v>770.71666666666647</v>
      </c>
      <c r="K175" s="31">
        <v>754.95</v>
      </c>
      <c r="L175" s="31">
        <v>740.85</v>
      </c>
      <c r="M175" s="31">
        <v>8.5447799999999994</v>
      </c>
      <c r="N175" s="1"/>
      <c r="O175" s="1"/>
    </row>
    <row r="176" spans="1:15" ht="12.75" customHeight="1">
      <c r="A176" s="33">
        <v>166</v>
      </c>
      <c r="B176" s="53" t="s">
        <v>270</v>
      </c>
      <c r="C176" s="31">
        <v>584.20000000000005</v>
      </c>
      <c r="D176" s="36">
        <v>581.43333333333339</v>
      </c>
      <c r="E176" s="36">
        <v>574.86666666666679</v>
      </c>
      <c r="F176" s="36">
        <v>565.53333333333342</v>
      </c>
      <c r="G176" s="36">
        <v>558.96666666666681</v>
      </c>
      <c r="H176" s="36">
        <v>590.76666666666677</v>
      </c>
      <c r="I176" s="36">
        <v>597.33333333333337</v>
      </c>
      <c r="J176" s="36">
        <v>606.66666666666674</v>
      </c>
      <c r="K176" s="31">
        <v>588</v>
      </c>
      <c r="L176" s="31">
        <v>572.1</v>
      </c>
      <c r="M176" s="31">
        <v>11.153230000000001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218.87</v>
      </c>
      <c r="D177" s="36">
        <v>219.6</v>
      </c>
      <c r="E177" s="36">
        <v>217.45999999999998</v>
      </c>
      <c r="F177" s="36">
        <v>216.04999999999998</v>
      </c>
      <c r="G177" s="36">
        <v>213.90999999999997</v>
      </c>
      <c r="H177" s="36">
        <v>221.01</v>
      </c>
      <c r="I177" s="36">
        <v>223.15000000000003</v>
      </c>
      <c r="J177" s="36">
        <v>224.56</v>
      </c>
      <c r="K177" s="31">
        <v>221.74</v>
      </c>
      <c r="L177" s="31">
        <v>218.19</v>
      </c>
      <c r="M177" s="31">
        <v>80.239879999999999</v>
      </c>
      <c r="N177" s="1"/>
      <c r="O177" s="1"/>
    </row>
    <row r="178" spans="1:15" ht="12.75" customHeight="1">
      <c r="A178" s="33">
        <v>168</v>
      </c>
      <c r="B178" s="53" t="s">
        <v>375</v>
      </c>
      <c r="C178" s="31">
        <v>1425.05</v>
      </c>
      <c r="D178" s="36">
        <v>1420.2166666666665</v>
      </c>
      <c r="E178" s="36">
        <v>1410.4333333333329</v>
      </c>
      <c r="F178" s="36">
        <v>1395.8166666666664</v>
      </c>
      <c r="G178" s="36">
        <v>1386.0333333333328</v>
      </c>
      <c r="H178" s="36">
        <v>1434.833333333333</v>
      </c>
      <c r="I178" s="36">
        <v>1444.6166666666663</v>
      </c>
      <c r="J178" s="36">
        <v>1459.2333333333331</v>
      </c>
      <c r="K178" s="31">
        <v>1430</v>
      </c>
      <c r="L178" s="31">
        <v>1405.6</v>
      </c>
      <c r="M178" s="31">
        <v>0.95738000000000001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96.03</v>
      </c>
      <c r="D179" s="36">
        <v>95.74</v>
      </c>
      <c r="E179" s="36">
        <v>94.679999999999993</v>
      </c>
      <c r="F179" s="36">
        <v>93.33</v>
      </c>
      <c r="G179" s="36">
        <v>92.27</v>
      </c>
      <c r="H179" s="36">
        <v>97.089999999999989</v>
      </c>
      <c r="I179" s="36">
        <v>98.149999999999991</v>
      </c>
      <c r="J179" s="36">
        <v>99.499999999999986</v>
      </c>
      <c r="K179" s="31">
        <v>96.8</v>
      </c>
      <c r="L179" s="31">
        <v>94.39</v>
      </c>
      <c r="M179" s="31">
        <v>265.20675</v>
      </c>
      <c r="N179" s="1"/>
      <c r="O179" s="1"/>
    </row>
    <row r="180" spans="1:15" ht="12.75" customHeight="1">
      <c r="A180" s="33">
        <v>170</v>
      </c>
      <c r="B180" s="53" t="s">
        <v>779</v>
      </c>
      <c r="C180" s="31">
        <v>1779.3</v>
      </c>
      <c r="D180" s="36">
        <v>1774.4166666666667</v>
      </c>
      <c r="E180" s="36">
        <v>1748.8833333333334</v>
      </c>
      <c r="F180" s="36">
        <v>1718.4666666666667</v>
      </c>
      <c r="G180" s="36">
        <v>1692.9333333333334</v>
      </c>
      <c r="H180" s="36">
        <v>1804.8333333333335</v>
      </c>
      <c r="I180" s="36">
        <v>1830.3666666666668</v>
      </c>
      <c r="J180" s="36">
        <v>1860.7833333333335</v>
      </c>
      <c r="K180" s="31">
        <v>1799.95</v>
      </c>
      <c r="L180" s="31">
        <v>1744</v>
      </c>
      <c r="M180" s="31">
        <v>6.0727500000000001</v>
      </c>
      <c r="N180" s="1"/>
      <c r="O180" s="1"/>
    </row>
    <row r="181" spans="1:15" ht="12.75" customHeight="1">
      <c r="A181" s="33">
        <v>171</v>
      </c>
      <c r="B181" s="53" t="s">
        <v>376</v>
      </c>
      <c r="C181" s="31">
        <v>393.45</v>
      </c>
      <c r="D181" s="36">
        <v>393.41666666666669</v>
      </c>
      <c r="E181" s="36">
        <v>391.23333333333335</v>
      </c>
      <c r="F181" s="36">
        <v>389.01666666666665</v>
      </c>
      <c r="G181" s="36">
        <v>386.83333333333331</v>
      </c>
      <c r="H181" s="36">
        <v>395.63333333333338</v>
      </c>
      <c r="I181" s="36">
        <v>397.81666666666666</v>
      </c>
      <c r="J181" s="36">
        <v>400.03333333333342</v>
      </c>
      <c r="K181" s="31">
        <v>395.6</v>
      </c>
      <c r="L181" s="31">
        <v>391.2</v>
      </c>
      <c r="M181" s="31">
        <v>7.4384800000000002</v>
      </c>
      <c r="N181" s="1"/>
      <c r="O181" s="1"/>
    </row>
    <row r="182" spans="1:15" ht="12.75" customHeight="1">
      <c r="A182" s="33">
        <v>172</v>
      </c>
      <c r="B182" s="53" t="s">
        <v>819</v>
      </c>
      <c r="C182" s="31">
        <v>8887.1</v>
      </c>
      <c r="D182" s="36">
        <v>8901.6333333333332</v>
      </c>
      <c r="E182" s="36">
        <v>8845.4666666666672</v>
      </c>
      <c r="F182" s="36">
        <v>8803.8333333333339</v>
      </c>
      <c r="G182" s="36">
        <v>8747.6666666666679</v>
      </c>
      <c r="H182" s="36">
        <v>8943.2666666666664</v>
      </c>
      <c r="I182" s="36">
        <v>8999.4333333333343</v>
      </c>
      <c r="J182" s="36">
        <v>9041.0666666666657</v>
      </c>
      <c r="K182" s="31">
        <v>8957.7999999999993</v>
      </c>
      <c r="L182" s="31">
        <v>8860</v>
      </c>
      <c r="M182" s="31">
        <v>0.21679000000000001</v>
      </c>
      <c r="N182" s="1"/>
      <c r="O182" s="1"/>
    </row>
    <row r="183" spans="1:15" ht="12.75" customHeight="1">
      <c r="A183" s="33">
        <v>173</v>
      </c>
      <c r="B183" s="53" t="s">
        <v>271</v>
      </c>
      <c r="C183" s="31">
        <v>1878.25</v>
      </c>
      <c r="D183" s="36">
        <v>1875.5333333333335</v>
      </c>
      <c r="E183" s="36">
        <v>1861.0166666666671</v>
      </c>
      <c r="F183" s="36">
        <v>1843.7833333333335</v>
      </c>
      <c r="G183" s="36">
        <v>1829.2666666666671</v>
      </c>
      <c r="H183" s="36">
        <v>1892.7666666666671</v>
      </c>
      <c r="I183" s="36">
        <v>1907.2833333333335</v>
      </c>
      <c r="J183" s="36">
        <v>1924.5166666666671</v>
      </c>
      <c r="K183" s="31">
        <v>1890.05</v>
      </c>
      <c r="L183" s="31">
        <v>1858.3</v>
      </c>
      <c r="M183" s="31">
        <v>1.5024900000000001</v>
      </c>
      <c r="N183" s="1"/>
      <c r="O183" s="1"/>
    </row>
    <row r="184" spans="1:15" ht="12.75" customHeight="1">
      <c r="A184" s="33">
        <v>174</v>
      </c>
      <c r="B184" s="53" t="s">
        <v>377</v>
      </c>
      <c r="C184" s="31">
        <v>2905.1</v>
      </c>
      <c r="D184" s="36">
        <v>2887.5166666666664</v>
      </c>
      <c r="E184" s="36">
        <v>2867.0333333333328</v>
      </c>
      <c r="F184" s="36">
        <v>2828.9666666666662</v>
      </c>
      <c r="G184" s="36">
        <v>2808.4833333333327</v>
      </c>
      <c r="H184" s="36">
        <v>2925.583333333333</v>
      </c>
      <c r="I184" s="36">
        <v>2946.0666666666666</v>
      </c>
      <c r="J184" s="36">
        <v>2984.1333333333332</v>
      </c>
      <c r="K184" s="31">
        <v>2908</v>
      </c>
      <c r="L184" s="31">
        <v>2849.45</v>
      </c>
      <c r="M184" s="31">
        <v>0.51576</v>
      </c>
      <c r="N184" s="1"/>
      <c r="O184" s="1"/>
    </row>
    <row r="185" spans="1:15" ht="12.75" customHeight="1">
      <c r="A185" s="33">
        <v>175</v>
      </c>
      <c r="B185" s="53" t="s">
        <v>820</v>
      </c>
      <c r="C185" s="31">
        <v>1292.8499999999999</v>
      </c>
      <c r="D185" s="36">
        <v>1296.95</v>
      </c>
      <c r="E185" s="36">
        <v>1270.9000000000001</v>
      </c>
      <c r="F185" s="36">
        <v>1248.95</v>
      </c>
      <c r="G185" s="36">
        <v>1222.9000000000001</v>
      </c>
      <c r="H185" s="36">
        <v>1318.9</v>
      </c>
      <c r="I185" s="36">
        <v>1344.9499999999998</v>
      </c>
      <c r="J185" s="36">
        <v>1366.9</v>
      </c>
      <c r="K185" s="31">
        <v>1323</v>
      </c>
      <c r="L185" s="31">
        <v>1275</v>
      </c>
      <c r="M185" s="31">
        <v>2.8169400000000002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1753.7</v>
      </c>
      <c r="D186" s="36">
        <v>1746.6166666666668</v>
      </c>
      <c r="E186" s="36">
        <v>1736.7333333333336</v>
      </c>
      <c r="F186" s="36">
        <v>1719.7666666666669</v>
      </c>
      <c r="G186" s="36">
        <v>1709.8833333333337</v>
      </c>
      <c r="H186" s="36">
        <v>1763.5833333333335</v>
      </c>
      <c r="I186" s="36">
        <v>1773.4666666666667</v>
      </c>
      <c r="J186" s="36">
        <v>1790.4333333333334</v>
      </c>
      <c r="K186" s="31">
        <v>1756.5</v>
      </c>
      <c r="L186" s="31">
        <v>1729.65</v>
      </c>
      <c r="M186" s="31">
        <v>6.9637399999999996</v>
      </c>
      <c r="N186" s="1"/>
      <c r="O186" s="1"/>
    </row>
    <row r="187" spans="1:15" ht="12.75" customHeight="1">
      <c r="A187" s="33">
        <v>177</v>
      </c>
      <c r="B187" s="53" t="s">
        <v>795</v>
      </c>
      <c r="C187" s="31">
        <v>1123.3</v>
      </c>
      <c r="D187" s="36">
        <v>1125.8499999999999</v>
      </c>
      <c r="E187" s="36">
        <v>1111.3499999999999</v>
      </c>
      <c r="F187" s="36">
        <v>1099.4000000000001</v>
      </c>
      <c r="G187" s="36">
        <v>1084.9000000000001</v>
      </c>
      <c r="H187" s="36">
        <v>1137.7999999999997</v>
      </c>
      <c r="I187" s="36">
        <v>1152.2999999999997</v>
      </c>
      <c r="J187" s="36">
        <v>1164.2499999999995</v>
      </c>
      <c r="K187" s="31">
        <v>1140.3499999999999</v>
      </c>
      <c r="L187" s="31">
        <v>1113.9000000000001</v>
      </c>
      <c r="M187" s="31">
        <v>3.1647599999999998</v>
      </c>
      <c r="N187" s="1"/>
      <c r="O187" s="1"/>
    </row>
    <row r="188" spans="1:15" ht="12.75" customHeight="1">
      <c r="A188" s="33">
        <v>178</v>
      </c>
      <c r="B188" s="53" t="s">
        <v>821</v>
      </c>
      <c r="C188" s="31">
        <v>949.25</v>
      </c>
      <c r="D188" s="36">
        <v>939.76666666666677</v>
      </c>
      <c r="E188" s="36">
        <v>923.53333333333353</v>
      </c>
      <c r="F188" s="36">
        <v>897.81666666666672</v>
      </c>
      <c r="G188" s="36">
        <v>881.58333333333348</v>
      </c>
      <c r="H188" s="36">
        <v>965.48333333333358</v>
      </c>
      <c r="I188" s="36">
        <v>981.71666666666692</v>
      </c>
      <c r="J188" s="36">
        <v>1007.4333333333336</v>
      </c>
      <c r="K188" s="31">
        <v>956</v>
      </c>
      <c r="L188" s="31">
        <v>914.05</v>
      </c>
      <c r="M188" s="31">
        <v>5.6795999999999998</v>
      </c>
      <c r="N188" s="1"/>
      <c r="O188" s="1"/>
    </row>
    <row r="189" spans="1:15" ht="12.75" customHeight="1">
      <c r="A189" s="33">
        <v>179</v>
      </c>
      <c r="B189" s="53" t="s">
        <v>378</v>
      </c>
      <c r="C189" s="31">
        <v>7316.8</v>
      </c>
      <c r="D189" s="36">
        <v>7112.0333333333328</v>
      </c>
      <c r="E189" s="36">
        <v>6793.1166666666659</v>
      </c>
      <c r="F189" s="36">
        <v>6269.4333333333334</v>
      </c>
      <c r="G189" s="36">
        <v>5950.5166666666664</v>
      </c>
      <c r="H189" s="36">
        <v>7635.7166666666653</v>
      </c>
      <c r="I189" s="36">
        <v>7954.6333333333332</v>
      </c>
      <c r="J189" s="36">
        <v>8478.3166666666657</v>
      </c>
      <c r="K189" s="31">
        <v>7430.95</v>
      </c>
      <c r="L189" s="31">
        <v>6588.35</v>
      </c>
      <c r="M189" s="31">
        <v>6.7309400000000004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1491.3</v>
      </c>
      <c r="D190" s="36">
        <v>1496.4333333333334</v>
      </c>
      <c r="E190" s="36">
        <v>1472.8666666666668</v>
      </c>
      <c r="F190" s="36">
        <v>1454.4333333333334</v>
      </c>
      <c r="G190" s="36">
        <v>1430.8666666666668</v>
      </c>
      <c r="H190" s="36">
        <v>1514.8666666666668</v>
      </c>
      <c r="I190" s="36">
        <v>1538.4333333333334</v>
      </c>
      <c r="J190" s="36">
        <v>1556.8666666666668</v>
      </c>
      <c r="K190" s="31">
        <v>1520</v>
      </c>
      <c r="L190" s="31">
        <v>1478</v>
      </c>
      <c r="M190" s="31">
        <v>23.590620000000001</v>
      </c>
      <c r="N190" s="1"/>
      <c r="O190" s="1"/>
    </row>
    <row r="191" spans="1:15" ht="12.75" customHeight="1">
      <c r="A191" s="33">
        <v>181</v>
      </c>
      <c r="B191" s="53" t="s">
        <v>379</v>
      </c>
      <c r="C191" s="31">
        <v>1201.25</v>
      </c>
      <c r="D191" s="36">
        <v>1207.0833333333333</v>
      </c>
      <c r="E191" s="36">
        <v>1189.2166666666665</v>
      </c>
      <c r="F191" s="36">
        <v>1177.1833333333332</v>
      </c>
      <c r="G191" s="36">
        <v>1159.3166666666664</v>
      </c>
      <c r="H191" s="36">
        <v>1219.1166666666666</v>
      </c>
      <c r="I191" s="36">
        <v>1236.9833333333333</v>
      </c>
      <c r="J191" s="36">
        <v>1249.0166666666667</v>
      </c>
      <c r="K191" s="31">
        <v>1224.95</v>
      </c>
      <c r="L191" s="31">
        <v>1195.05</v>
      </c>
      <c r="M191" s="31">
        <v>1.6490199999999999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2950.85</v>
      </c>
      <c r="D192" s="36">
        <v>2934.8999999999996</v>
      </c>
      <c r="E192" s="36">
        <v>2895.8499999999995</v>
      </c>
      <c r="F192" s="36">
        <v>2840.85</v>
      </c>
      <c r="G192" s="36">
        <v>2801.7999999999997</v>
      </c>
      <c r="H192" s="36">
        <v>2989.8999999999992</v>
      </c>
      <c r="I192" s="36">
        <v>3028.9499999999994</v>
      </c>
      <c r="J192" s="36">
        <v>3083.9499999999989</v>
      </c>
      <c r="K192" s="31">
        <v>2973.95</v>
      </c>
      <c r="L192" s="31">
        <v>2879.9</v>
      </c>
      <c r="M192" s="31">
        <v>6.49139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555</v>
      </c>
      <c r="D193" s="36">
        <v>558.69999999999993</v>
      </c>
      <c r="E193" s="36">
        <v>537.39999999999986</v>
      </c>
      <c r="F193" s="36">
        <v>519.79999999999995</v>
      </c>
      <c r="G193" s="36">
        <v>498.49999999999989</v>
      </c>
      <c r="H193" s="36">
        <v>576.29999999999984</v>
      </c>
      <c r="I193" s="36">
        <v>597.5999999999998</v>
      </c>
      <c r="J193" s="36">
        <v>615.19999999999982</v>
      </c>
      <c r="K193" s="31">
        <v>580</v>
      </c>
      <c r="L193" s="31">
        <v>541.1</v>
      </c>
      <c r="M193" s="31">
        <v>256.78071</v>
      </c>
      <c r="N193" s="1"/>
      <c r="O193" s="1"/>
    </row>
    <row r="194" spans="1:15" ht="12.75" customHeight="1">
      <c r="A194" s="33">
        <v>184</v>
      </c>
      <c r="B194" s="53" t="s">
        <v>380</v>
      </c>
      <c r="C194" s="31">
        <v>526</v>
      </c>
      <c r="D194" s="36">
        <v>523.19999999999993</v>
      </c>
      <c r="E194" s="36">
        <v>514.79999999999984</v>
      </c>
      <c r="F194" s="36">
        <v>503.59999999999991</v>
      </c>
      <c r="G194" s="36">
        <v>495.19999999999982</v>
      </c>
      <c r="H194" s="36">
        <v>534.39999999999986</v>
      </c>
      <c r="I194" s="36">
        <v>542.79999999999995</v>
      </c>
      <c r="J194" s="36">
        <v>553.99999999999989</v>
      </c>
      <c r="K194" s="31">
        <v>531.6</v>
      </c>
      <c r="L194" s="31">
        <v>512</v>
      </c>
      <c r="M194" s="31">
        <v>10.313230000000001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2784.35</v>
      </c>
      <c r="D195" s="36">
        <v>2777.1833333333329</v>
      </c>
      <c r="E195" s="36">
        <v>2755.3666666666659</v>
      </c>
      <c r="F195" s="36">
        <v>2726.3833333333328</v>
      </c>
      <c r="G195" s="36">
        <v>2704.5666666666657</v>
      </c>
      <c r="H195" s="36">
        <v>2806.1666666666661</v>
      </c>
      <c r="I195" s="36">
        <v>2827.9833333333327</v>
      </c>
      <c r="J195" s="36">
        <v>2856.9666666666662</v>
      </c>
      <c r="K195" s="31">
        <v>2799</v>
      </c>
      <c r="L195" s="31">
        <v>2748.2</v>
      </c>
      <c r="M195" s="31">
        <v>6.3472600000000003</v>
      </c>
      <c r="N195" s="1"/>
      <c r="O195" s="1"/>
    </row>
    <row r="196" spans="1:15" ht="12.75" customHeight="1">
      <c r="A196" s="33">
        <v>186</v>
      </c>
      <c r="B196" s="53" t="s">
        <v>381</v>
      </c>
      <c r="C196" s="31">
        <v>1259.8</v>
      </c>
      <c r="D196" s="36">
        <v>1265.05</v>
      </c>
      <c r="E196" s="36">
        <v>1250.8999999999999</v>
      </c>
      <c r="F196" s="36">
        <v>1242</v>
      </c>
      <c r="G196" s="36">
        <v>1227.8499999999999</v>
      </c>
      <c r="H196" s="36">
        <v>1273.9499999999998</v>
      </c>
      <c r="I196" s="36">
        <v>1288.0999999999999</v>
      </c>
      <c r="J196" s="36">
        <v>1296.9999999999998</v>
      </c>
      <c r="K196" s="31">
        <v>1279.2</v>
      </c>
      <c r="L196" s="31">
        <v>1256.1500000000001</v>
      </c>
      <c r="M196" s="31">
        <v>5.30647</v>
      </c>
      <c r="N196" s="1"/>
      <c r="O196" s="1"/>
    </row>
    <row r="197" spans="1:15" ht="12.75" customHeight="1">
      <c r="A197" s="33">
        <v>187</v>
      </c>
      <c r="B197" s="53" t="s">
        <v>382</v>
      </c>
      <c r="C197" s="31">
        <v>2469.5</v>
      </c>
      <c r="D197" s="36">
        <v>2468.35</v>
      </c>
      <c r="E197" s="36">
        <v>2445.6999999999998</v>
      </c>
      <c r="F197" s="36">
        <v>2421.9</v>
      </c>
      <c r="G197" s="36">
        <v>2399.25</v>
      </c>
      <c r="H197" s="36">
        <v>2492.1499999999996</v>
      </c>
      <c r="I197" s="36">
        <v>2514.8000000000002</v>
      </c>
      <c r="J197" s="36">
        <v>2538.5999999999995</v>
      </c>
      <c r="K197" s="31">
        <v>2491</v>
      </c>
      <c r="L197" s="31">
        <v>2444.5500000000002</v>
      </c>
      <c r="M197" s="31">
        <v>0.13683000000000001</v>
      </c>
      <c r="N197" s="1"/>
      <c r="O197" s="1"/>
    </row>
    <row r="198" spans="1:15" ht="12.75" customHeight="1">
      <c r="A198" s="33">
        <v>188</v>
      </c>
      <c r="B198" s="53" t="s">
        <v>383</v>
      </c>
      <c r="C198" s="31">
        <v>138.46</v>
      </c>
      <c r="D198" s="36">
        <v>139.47</v>
      </c>
      <c r="E198" s="36">
        <v>137.04</v>
      </c>
      <c r="F198" s="36">
        <v>135.62</v>
      </c>
      <c r="G198" s="36">
        <v>133.19</v>
      </c>
      <c r="H198" s="36">
        <v>140.88999999999999</v>
      </c>
      <c r="I198" s="36">
        <v>143.32</v>
      </c>
      <c r="J198" s="36">
        <v>144.73999999999998</v>
      </c>
      <c r="K198" s="31">
        <v>141.9</v>
      </c>
      <c r="L198" s="31">
        <v>138.05000000000001</v>
      </c>
      <c r="M198" s="31">
        <v>15.61002</v>
      </c>
      <c r="N198" s="1"/>
      <c r="O198" s="1"/>
    </row>
    <row r="199" spans="1:15" ht="12.75" customHeight="1">
      <c r="A199" s="33">
        <v>189</v>
      </c>
      <c r="B199" s="53" t="s">
        <v>384</v>
      </c>
      <c r="C199" s="31">
        <v>4389.6000000000004</v>
      </c>
      <c r="D199" s="36">
        <v>4350.2</v>
      </c>
      <c r="E199" s="36">
        <v>4250.3999999999996</v>
      </c>
      <c r="F199" s="36">
        <v>4111.2</v>
      </c>
      <c r="G199" s="36">
        <v>4011.3999999999996</v>
      </c>
      <c r="H199" s="36">
        <v>4489.3999999999996</v>
      </c>
      <c r="I199" s="36">
        <v>4589.2000000000007</v>
      </c>
      <c r="J199" s="36">
        <v>4728.3999999999996</v>
      </c>
      <c r="K199" s="31">
        <v>4450</v>
      </c>
      <c r="L199" s="31">
        <v>4211</v>
      </c>
      <c r="M199" s="31">
        <v>3.9499399999999998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633</v>
      </c>
      <c r="D200" s="36">
        <v>636.48333333333335</v>
      </c>
      <c r="E200" s="36">
        <v>628.51666666666665</v>
      </c>
      <c r="F200" s="36">
        <v>624.0333333333333</v>
      </c>
      <c r="G200" s="36">
        <v>616.06666666666661</v>
      </c>
      <c r="H200" s="36">
        <v>640.9666666666667</v>
      </c>
      <c r="I200" s="36">
        <v>648.93333333333339</v>
      </c>
      <c r="J200" s="36">
        <v>653.41666666666674</v>
      </c>
      <c r="K200" s="31">
        <v>644.45000000000005</v>
      </c>
      <c r="L200" s="31">
        <v>632</v>
      </c>
      <c r="M200" s="31">
        <v>5.5782699999999998</v>
      </c>
      <c r="N200" s="1"/>
      <c r="O200" s="1"/>
    </row>
    <row r="201" spans="1:15" ht="12.75" customHeight="1">
      <c r="A201" s="33">
        <v>191</v>
      </c>
      <c r="B201" s="53" t="s">
        <v>848</v>
      </c>
      <c r="C201" s="31">
        <v>367.9</v>
      </c>
      <c r="D201" s="36">
        <v>368.9666666666667</v>
      </c>
      <c r="E201" s="36">
        <v>364.93333333333339</v>
      </c>
      <c r="F201" s="36">
        <v>361.9666666666667</v>
      </c>
      <c r="G201" s="36">
        <v>357.93333333333339</v>
      </c>
      <c r="H201" s="36">
        <v>371.93333333333339</v>
      </c>
      <c r="I201" s="36">
        <v>375.9666666666667</v>
      </c>
      <c r="J201" s="36">
        <v>378.93333333333339</v>
      </c>
      <c r="K201" s="31">
        <v>373</v>
      </c>
      <c r="L201" s="31">
        <v>366</v>
      </c>
      <c r="M201" s="31">
        <v>6.8289600000000004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660.1</v>
      </c>
      <c r="D202" s="36">
        <v>661.25</v>
      </c>
      <c r="E202" s="36">
        <v>654.6</v>
      </c>
      <c r="F202" s="36">
        <v>649.1</v>
      </c>
      <c r="G202" s="36">
        <v>642.45000000000005</v>
      </c>
      <c r="H202" s="36">
        <v>666.75</v>
      </c>
      <c r="I202" s="36">
        <v>673.40000000000009</v>
      </c>
      <c r="J202" s="36">
        <v>678.9</v>
      </c>
      <c r="K202" s="31">
        <v>667.9</v>
      </c>
      <c r="L202" s="31">
        <v>655.75</v>
      </c>
      <c r="M202" s="31">
        <v>4.1074900000000003</v>
      </c>
      <c r="N202" s="1"/>
      <c r="O202" s="1"/>
    </row>
    <row r="203" spans="1:15" ht="12.75" customHeight="1">
      <c r="A203" s="33">
        <v>193</v>
      </c>
      <c r="B203" s="53" t="s">
        <v>385</v>
      </c>
      <c r="C203" s="31">
        <v>228.69</v>
      </c>
      <c r="D203" s="36">
        <v>228.42999999999998</v>
      </c>
      <c r="E203" s="36">
        <v>226.00999999999996</v>
      </c>
      <c r="F203" s="36">
        <v>223.32999999999998</v>
      </c>
      <c r="G203" s="36">
        <v>220.90999999999997</v>
      </c>
      <c r="H203" s="36">
        <v>231.10999999999996</v>
      </c>
      <c r="I203" s="36">
        <v>233.52999999999997</v>
      </c>
      <c r="J203" s="36">
        <v>236.20999999999995</v>
      </c>
      <c r="K203" s="31">
        <v>230.85</v>
      </c>
      <c r="L203" s="31">
        <v>225.75</v>
      </c>
      <c r="M203" s="31">
        <v>11.798629999999999</v>
      </c>
      <c r="N203" s="1"/>
      <c r="O203" s="1"/>
    </row>
    <row r="204" spans="1:15" ht="12.75" customHeight="1">
      <c r="A204" s="33">
        <v>194</v>
      </c>
      <c r="B204" s="53" t="s">
        <v>386</v>
      </c>
      <c r="C204" s="31">
        <v>222.7</v>
      </c>
      <c r="D204" s="36">
        <v>222.55000000000004</v>
      </c>
      <c r="E204" s="36">
        <v>220.45000000000007</v>
      </c>
      <c r="F204" s="36">
        <v>218.20000000000005</v>
      </c>
      <c r="G204" s="36">
        <v>216.10000000000008</v>
      </c>
      <c r="H204" s="36">
        <v>224.80000000000007</v>
      </c>
      <c r="I204" s="36">
        <v>226.90000000000003</v>
      </c>
      <c r="J204" s="36">
        <v>229.15000000000006</v>
      </c>
      <c r="K204" s="31">
        <v>224.65</v>
      </c>
      <c r="L204" s="31">
        <v>220.3</v>
      </c>
      <c r="M204" s="31">
        <v>10.2483</v>
      </c>
      <c r="N204" s="1"/>
      <c r="O204" s="1"/>
    </row>
    <row r="205" spans="1:15" ht="12.75" customHeight="1">
      <c r="A205" s="33">
        <v>195</v>
      </c>
      <c r="B205" s="53" t="s">
        <v>272</v>
      </c>
      <c r="C205" s="31">
        <v>421.6</v>
      </c>
      <c r="D205" s="36">
        <v>423.88333333333338</v>
      </c>
      <c r="E205" s="36">
        <v>417.76666666666677</v>
      </c>
      <c r="F205" s="36">
        <v>413.93333333333339</v>
      </c>
      <c r="G205" s="36">
        <v>407.81666666666678</v>
      </c>
      <c r="H205" s="36">
        <v>427.71666666666675</v>
      </c>
      <c r="I205" s="36">
        <v>433.83333333333343</v>
      </c>
      <c r="J205" s="36">
        <v>437.66666666666674</v>
      </c>
      <c r="K205" s="31">
        <v>430</v>
      </c>
      <c r="L205" s="31">
        <v>420.05</v>
      </c>
      <c r="M205" s="31">
        <v>17.843610000000002</v>
      </c>
      <c r="N205" s="1"/>
      <c r="O205" s="1"/>
    </row>
    <row r="206" spans="1:15" ht="12.75" customHeight="1">
      <c r="A206" s="33">
        <v>196</v>
      </c>
      <c r="B206" s="53" t="s">
        <v>387</v>
      </c>
      <c r="C206" s="31">
        <v>2069.3000000000002</v>
      </c>
      <c r="D206" s="36">
        <v>2052.4333333333334</v>
      </c>
      <c r="E206" s="36">
        <v>2016.8666666666668</v>
      </c>
      <c r="F206" s="36">
        <v>1964.4333333333334</v>
      </c>
      <c r="G206" s="36">
        <v>1928.8666666666668</v>
      </c>
      <c r="H206" s="36">
        <v>2104.8666666666668</v>
      </c>
      <c r="I206" s="36">
        <v>2140.4333333333334</v>
      </c>
      <c r="J206" s="36">
        <v>2192.8666666666668</v>
      </c>
      <c r="K206" s="31">
        <v>2088</v>
      </c>
      <c r="L206" s="31">
        <v>2000</v>
      </c>
      <c r="M206" s="31">
        <v>1.49102</v>
      </c>
      <c r="N206" s="1"/>
      <c r="O206" s="1"/>
    </row>
    <row r="207" spans="1:15" ht="12.75" customHeight="1">
      <c r="A207" s="33">
        <v>197</v>
      </c>
      <c r="B207" s="53" t="s">
        <v>849</v>
      </c>
      <c r="C207" s="31">
        <v>631.95000000000005</v>
      </c>
      <c r="D207" s="36">
        <v>625.7833333333333</v>
      </c>
      <c r="E207" s="36">
        <v>614.26666666666665</v>
      </c>
      <c r="F207" s="36">
        <v>596.58333333333337</v>
      </c>
      <c r="G207" s="36">
        <v>585.06666666666672</v>
      </c>
      <c r="H207" s="36">
        <v>643.46666666666658</v>
      </c>
      <c r="I207" s="36">
        <v>654.98333333333323</v>
      </c>
      <c r="J207" s="36">
        <v>672.66666666666652</v>
      </c>
      <c r="K207" s="31">
        <v>637.29999999999995</v>
      </c>
      <c r="L207" s="31">
        <v>608.1</v>
      </c>
      <c r="M207" s="31">
        <v>17.765609999999999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1812.8</v>
      </c>
      <c r="D208" s="36">
        <v>1809.4833333333336</v>
      </c>
      <c r="E208" s="36">
        <v>1798.9666666666672</v>
      </c>
      <c r="F208" s="36">
        <v>1785.1333333333337</v>
      </c>
      <c r="G208" s="36">
        <v>1774.6166666666672</v>
      </c>
      <c r="H208" s="36">
        <v>1823.3166666666671</v>
      </c>
      <c r="I208" s="36">
        <v>1833.8333333333335</v>
      </c>
      <c r="J208" s="36">
        <v>1847.666666666667</v>
      </c>
      <c r="K208" s="31">
        <v>1820</v>
      </c>
      <c r="L208" s="31">
        <v>1795.65</v>
      </c>
      <c r="M208" s="31">
        <v>15.99349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4422.3999999999996</v>
      </c>
      <c r="D209" s="36">
        <v>4419.6833333333334</v>
      </c>
      <c r="E209" s="36">
        <v>4389.3666666666668</v>
      </c>
      <c r="F209" s="36">
        <v>4356.333333333333</v>
      </c>
      <c r="G209" s="36">
        <v>4326.0166666666664</v>
      </c>
      <c r="H209" s="36">
        <v>4452.7166666666672</v>
      </c>
      <c r="I209" s="36">
        <v>4483.0333333333347</v>
      </c>
      <c r="J209" s="36">
        <v>4516.0666666666675</v>
      </c>
      <c r="K209" s="31">
        <v>4450</v>
      </c>
      <c r="L209" s="31">
        <v>4386.6499999999996</v>
      </c>
      <c r="M209" s="31">
        <v>3.1826400000000001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1665.95</v>
      </c>
      <c r="D210" s="36">
        <v>1665.6666666666667</v>
      </c>
      <c r="E210" s="36">
        <v>1657.3333333333335</v>
      </c>
      <c r="F210" s="36">
        <v>1648.7166666666667</v>
      </c>
      <c r="G210" s="36">
        <v>1640.3833333333334</v>
      </c>
      <c r="H210" s="36">
        <v>1674.2833333333335</v>
      </c>
      <c r="I210" s="36">
        <v>1682.616666666667</v>
      </c>
      <c r="J210" s="36">
        <v>1691.2333333333336</v>
      </c>
      <c r="K210" s="31">
        <v>1674</v>
      </c>
      <c r="L210" s="31">
        <v>1657.05</v>
      </c>
      <c r="M210" s="31">
        <v>119.30266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705.4</v>
      </c>
      <c r="D211" s="36">
        <v>707.43333333333339</v>
      </c>
      <c r="E211" s="36">
        <v>701.11666666666679</v>
      </c>
      <c r="F211" s="36">
        <v>696.83333333333337</v>
      </c>
      <c r="G211" s="36">
        <v>690.51666666666677</v>
      </c>
      <c r="H211" s="36">
        <v>711.71666666666681</v>
      </c>
      <c r="I211" s="36">
        <v>718.03333333333342</v>
      </c>
      <c r="J211" s="36">
        <v>722.31666666666683</v>
      </c>
      <c r="K211" s="31">
        <v>713.75</v>
      </c>
      <c r="L211" s="31">
        <v>703.15</v>
      </c>
      <c r="M211" s="31">
        <v>18.868320000000001</v>
      </c>
      <c r="N211" s="1"/>
      <c r="O211" s="1"/>
    </row>
    <row r="212" spans="1:15" ht="12.75" customHeight="1">
      <c r="A212" s="33">
        <v>202</v>
      </c>
      <c r="B212" s="53" t="s">
        <v>388</v>
      </c>
      <c r="C212" s="31">
        <v>150.72</v>
      </c>
      <c r="D212" s="36">
        <v>152.32</v>
      </c>
      <c r="E212" s="36">
        <v>148.66</v>
      </c>
      <c r="F212" s="36">
        <v>146.6</v>
      </c>
      <c r="G212" s="36">
        <v>142.94</v>
      </c>
      <c r="H212" s="36">
        <v>154.38</v>
      </c>
      <c r="I212" s="36">
        <v>158.03999999999996</v>
      </c>
      <c r="J212" s="36">
        <v>160.1</v>
      </c>
      <c r="K212" s="31">
        <v>155.97999999999999</v>
      </c>
      <c r="L212" s="31">
        <v>150.26</v>
      </c>
      <c r="M212" s="31">
        <v>254.19575</v>
      </c>
      <c r="N212" s="1"/>
      <c r="O212" s="1"/>
    </row>
    <row r="213" spans="1:15" ht="12.75" customHeight="1">
      <c r="A213" s="33">
        <v>203</v>
      </c>
      <c r="B213" s="53" t="s">
        <v>389</v>
      </c>
      <c r="C213" s="31">
        <v>820.8</v>
      </c>
      <c r="D213" s="36">
        <v>822.5333333333333</v>
      </c>
      <c r="E213" s="36">
        <v>818.26666666666665</v>
      </c>
      <c r="F213" s="36">
        <v>815.73333333333335</v>
      </c>
      <c r="G213" s="36">
        <v>811.4666666666667</v>
      </c>
      <c r="H213" s="36">
        <v>825.06666666666661</v>
      </c>
      <c r="I213" s="36">
        <v>829.33333333333326</v>
      </c>
      <c r="J213" s="36">
        <v>831.86666666666656</v>
      </c>
      <c r="K213" s="31">
        <v>826.8</v>
      </c>
      <c r="L213" s="31">
        <v>820</v>
      </c>
      <c r="M213" s="31">
        <v>3.9334500000000001</v>
      </c>
      <c r="N213" s="1"/>
      <c r="O213" s="1"/>
    </row>
    <row r="214" spans="1:15" ht="12.75" customHeight="1">
      <c r="A214" s="33">
        <v>204</v>
      </c>
      <c r="B214" s="53" t="s">
        <v>850</v>
      </c>
      <c r="C214" s="31">
        <v>1213.75</v>
      </c>
      <c r="D214" s="36">
        <v>1221.5833333333333</v>
      </c>
      <c r="E214" s="36">
        <v>1198.1666666666665</v>
      </c>
      <c r="F214" s="36">
        <v>1182.5833333333333</v>
      </c>
      <c r="G214" s="36">
        <v>1159.1666666666665</v>
      </c>
      <c r="H214" s="36">
        <v>1237.1666666666665</v>
      </c>
      <c r="I214" s="36">
        <v>1260.583333333333</v>
      </c>
      <c r="J214" s="36">
        <v>1276.1666666666665</v>
      </c>
      <c r="K214" s="31">
        <v>1245</v>
      </c>
      <c r="L214" s="31">
        <v>1206</v>
      </c>
      <c r="M214" s="31">
        <v>0.12334000000000001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1988.05</v>
      </c>
      <c r="D215" s="36">
        <v>1995.0166666666667</v>
      </c>
      <c r="E215" s="36">
        <v>1967.0333333333333</v>
      </c>
      <c r="F215" s="36">
        <v>1946.0166666666667</v>
      </c>
      <c r="G215" s="36">
        <v>1918.0333333333333</v>
      </c>
      <c r="H215" s="36">
        <v>2016.0333333333333</v>
      </c>
      <c r="I215" s="36">
        <v>2044.0166666666664</v>
      </c>
      <c r="J215" s="36">
        <v>2065.0333333333333</v>
      </c>
      <c r="K215" s="31">
        <v>2023</v>
      </c>
      <c r="L215" s="31">
        <v>1974</v>
      </c>
      <c r="M215" s="31">
        <v>11.47593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5795.8</v>
      </c>
      <c r="D216" s="36">
        <v>5804.3</v>
      </c>
      <c r="E216" s="36">
        <v>5761.5</v>
      </c>
      <c r="F216" s="36">
        <v>5727.2</v>
      </c>
      <c r="G216" s="36">
        <v>5684.4</v>
      </c>
      <c r="H216" s="36">
        <v>5838.6</v>
      </c>
      <c r="I216" s="36">
        <v>5881.4000000000015</v>
      </c>
      <c r="J216" s="36">
        <v>5915.7000000000007</v>
      </c>
      <c r="K216" s="31">
        <v>5847.1</v>
      </c>
      <c r="L216" s="31">
        <v>5770</v>
      </c>
      <c r="M216" s="31">
        <v>3.3258100000000002</v>
      </c>
      <c r="N216" s="1"/>
      <c r="O216" s="1"/>
    </row>
    <row r="217" spans="1:15" ht="12.75" customHeight="1">
      <c r="A217" s="33">
        <v>207</v>
      </c>
      <c r="B217" s="53" t="s">
        <v>851</v>
      </c>
      <c r="C217" s="31">
        <v>573.79999999999995</v>
      </c>
      <c r="D217" s="36">
        <v>569.66666666666663</v>
      </c>
      <c r="E217" s="36">
        <v>561.33333333333326</v>
      </c>
      <c r="F217" s="36">
        <v>548.86666666666667</v>
      </c>
      <c r="G217" s="36">
        <v>540.5333333333333</v>
      </c>
      <c r="H217" s="36">
        <v>582.13333333333321</v>
      </c>
      <c r="I217" s="36">
        <v>590.46666666666647</v>
      </c>
      <c r="J217" s="36">
        <v>602.93333333333317</v>
      </c>
      <c r="K217" s="31">
        <v>578</v>
      </c>
      <c r="L217" s="31">
        <v>557.20000000000005</v>
      </c>
      <c r="M217" s="31">
        <v>20.74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673.25</v>
      </c>
      <c r="D218" s="36">
        <v>676.75</v>
      </c>
      <c r="E218" s="36">
        <v>667.1</v>
      </c>
      <c r="F218" s="36">
        <v>660.95</v>
      </c>
      <c r="G218" s="36">
        <v>651.30000000000007</v>
      </c>
      <c r="H218" s="36">
        <v>682.9</v>
      </c>
      <c r="I218" s="36">
        <v>692.55000000000007</v>
      </c>
      <c r="J218" s="36">
        <v>698.69999999999993</v>
      </c>
      <c r="K218" s="31">
        <v>686.4</v>
      </c>
      <c r="L218" s="31">
        <v>670.6</v>
      </c>
      <c r="M218" s="31">
        <v>59.77861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4644.95</v>
      </c>
      <c r="D219" s="36">
        <v>4655.6500000000005</v>
      </c>
      <c r="E219" s="36">
        <v>4621.3000000000011</v>
      </c>
      <c r="F219" s="36">
        <v>4597.6500000000005</v>
      </c>
      <c r="G219" s="36">
        <v>4563.3000000000011</v>
      </c>
      <c r="H219" s="36">
        <v>4679.3000000000011</v>
      </c>
      <c r="I219" s="36">
        <v>4713.6500000000015</v>
      </c>
      <c r="J219" s="36">
        <v>4737.3000000000011</v>
      </c>
      <c r="K219" s="31">
        <v>4690</v>
      </c>
      <c r="L219" s="31">
        <v>4632</v>
      </c>
      <c r="M219" s="31">
        <v>8.6767900000000004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314.89999999999998</v>
      </c>
      <c r="D220" s="36">
        <v>316.23333333333335</v>
      </c>
      <c r="E220" s="36">
        <v>312.16666666666669</v>
      </c>
      <c r="F220" s="36">
        <v>309.43333333333334</v>
      </c>
      <c r="G220" s="36">
        <v>305.36666666666667</v>
      </c>
      <c r="H220" s="36">
        <v>318.9666666666667</v>
      </c>
      <c r="I220" s="36">
        <v>323.0333333333333</v>
      </c>
      <c r="J220" s="36">
        <v>325.76666666666671</v>
      </c>
      <c r="K220" s="31">
        <v>320.3</v>
      </c>
      <c r="L220" s="31">
        <v>313.5</v>
      </c>
      <c r="M220" s="31">
        <v>36.711640000000003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410.9</v>
      </c>
      <c r="D221" s="36">
        <v>411.83333333333331</v>
      </c>
      <c r="E221" s="36">
        <v>405.76666666666665</v>
      </c>
      <c r="F221" s="36">
        <v>400.63333333333333</v>
      </c>
      <c r="G221" s="36">
        <v>394.56666666666666</v>
      </c>
      <c r="H221" s="36">
        <v>416.96666666666664</v>
      </c>
      <c r="I221" s="36">
        <v>423.03333333333336</v>
      </c>
      <c r="J221" s="36">
        <v>428.16666666666663</v>
      </c>
      <c r="K221" s="31">
        <v>417.9</v>
      </c>
      <c r="L221" s="31">
        <v>406.7</v>
      </c>
      <c r="M221" s="31">
        <v>92.582520000000002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2932.95</v>
      </c>
      <c r="D222" s="36">
        <v>2935.9500000000003</v>
      </c>
      <c r="E222" s="36">
        <v>2915.5000000000005</v>
      </c>
      <c r="F222" s="36">
        <v>2898.05</v>
      </c>
      <c r="G222" s="36">
        <v>2877.6000000000004</v>
      </c>
      <c r="H222" s="36">
        <v>2953.4000000000005</v>
      </c>
      <c r="I222" s="36">
        <v>2973.8500000000004</v>
      </c>
      <c r="J222" s="36">
        <v>2991.3000000000006</v>
      </c>
      <c r="K222" s="31">
        <v>2956.4</v>
      </c>
      <c r="L222" s="31">
        <v>2918.5</v>
      </c>
      <c r="M222" s="31">
        <v>19.020009999999999</v>
      </c>
      <c r="N222" s="1"/>
      <c r="O222" s="1"/>
    </row>
    <row r="223" spans="1:15" ht="12.75" customHeight="1">
      <c r="A223" s="33">
        <v>213</v>
      </c>
      <c r="B223" s="53" t="s">
        <v>273</v>
      </c>
      <c r="C223" s="31">
        <v>496.6</v>
      </c>
      <c r="D223" s="36">
        <v>498</v>
      </c>
      <c r="E223" s="36">
        <v>492</v>
      </c>
      <c r="F223" s="36">
        <v>487.4</v>
      </c>
      <c r="G223" s="36">
        <v>481.4</v>
      </c>
      <c r="H223" s="36">
        <v>502.6</v>
      </c>
      <c r="I223" s="36">
        <v>508.6</v>
      </c>
      <c r="J223" s="36">
        <v>513.20000000000005</v>
      </c>
      <c r="K223" s="31">
        <v>504</v>
      </c>
      <c r="L223" s="31">
        <v>493.4</v>
      </c>
      <c r="M223" s="31">
        <v>24.83381</v>
      </c>
      <c r="N223" s="1"/>
      <c r="O223" s="1"/>
    </row>
    <row r="224" spans="1:15" ht="12.75" customHeight="1">
      <c r="A224" s="33">
        <v>214</v>
      </c>
      <c r="B224" s="53" t="s">
        <v>391</v>
      </c>
      <c r="C224" s="31">
        <v>12822.85</v>
      </c>
      <c r="D224" s="36">
        <v>12710.949999999999</v>
      </c>
      <c r="E224" s="36">
        <v>12521.899999999998</v>
      </c>
      <c r="F224" s="36">
        <v>12220.949999999999</v>
      </c>
      <c r="G224" s="36">
        <v>12031.899999999998</v>
      </c>
      <c r="H224" s="36">
        <v>13011.899999999998</v>
      </c>
      <c r="I224" s="36">
        <v>13200.949999999997</v>
      </c>
      <c r="J224" s="36">
        <v>13501.899999999998</v>
      </c>
      <c r="K224" s="31">
        <v>12900</v>
      </c>
      <c r="L224" s="31">
        <v>12410</v>
      </c>
      <c r="M224" s="31">
        <v>0.39066000000000001</v>
      </c>
      <c r="N224" s="1"/>
      <c r="O224" s="1"/>
    </row>
    <row r="225" spans="1:15" ht="12.75" customHeight="1">
      <c r="A225" s="33">
        <v>215</v>
      </c>
      <c r="B225" s="53" t="s">
        <v>392</v>
      </c>
      <c r="C225" s="31">
        <v>1203.1500000000001</v>
      </c>
      <c r="D225" s="36">
        <v>1204.0166666666667</v>
      </c>
      <c r="E225" s="36">
        <v>1134.0333333333333</v>
      </c>
      <c r="F225" s="36">
        <v>1064.9166666666667</v>
      </c>
      <c r="G225" s="36">
        <v>994.93333333333339</v>
      </c>
      <c r="H225" s="36">
        <v>1273.1333333333332</v>
      </c>
      <c r="I225" s="36">
        <v>1343.1166666666663</v>
      </c>
      <c r="J225" s="36">
        <v>1412.2333333333331</v>
      </c>
      <c r="K225" s="31">
        <v>1274</v>
      </c>
      <c r="L225" s="31">
        <v>1134.9000000000001</v>
      </c>
      <c r="M225" s="31">
        <v>74.584770000000006</v>
      </c>
      <c r="N225" s="1"/>
      <c r="O225" s="1"/>
    </row>
    <row r="226" spans="1:15" ht="12.75" customHeight="1">
      <c r="A226" s="33">
        <v>216</v>
      </c>
      <c r="B226" s="53" t="s">
        <v>852</v>
      </c>
      <c r="C226" s="31">
        <v>493.85</v>
      </c>
      <c r="D226" s="36">
        <v>495.91666666666669</v>
      </c>
      <c r="E226" s="36">
        <v>487.93333333333339</v>
      </c>
      <c r="F226" s="36">
        <v>482.01666666666671</v>
      </c>
      <c r="G226" s="36">
        <v>474.03333333333342</v>
      </c>
      <c r="H226" s="36">
        <v>501.83333333333337</v>
      </c>
      <c r="I226" s="36">
        <v>509.81666666666661</v>
      </c>
      <c r="J226" s="36">
        <v>515.73333333333335</v>
      </c>
      <c r="K226" s="31">
        <v>503.9</v>
      </c>
      <c r="L226" s="31">
        <v>490</v>
      </c>
      <c r="M226" s="31">
        <v>24.653390000000002</v>
      </c>
      <c r="N226" s="1"/>
      <c r="O226" s="1"/>
    </row>
    <row r="227" spans="1:15" ht="12.75" customHeight="1">
      <c r="A227" s="33">
        <v>217</v>
      </c>
      <c r="B227" s="53" t="s">
        <v>274</v>
      </c>
      <c r="C227" s="31">
        <v>50440.05</v>
      </c>
      <c r="D227" s="36">
        <v>50763.683333333327</v>
      </c>
      <c r="E227" s="36">
        <v>49927.366666666654</v>
      </c>
      <c r="F227" s="36">
        <v>49414.683333333327</v>
      </c>
      <c r="G227" s="36">
        <v>48578.366666666654</v>
      </c>
      <c r="H227" s="36">
        <v>51276.366666666654</v>
      </c>
      <c r="I227" s="36">
        <v>52112.68333333332</v>
      </c>
      <c r="J227" s="36">
        <v>52625.366666666654</v>
      </c>
      <c r="K227" s="31">
        <v>51600</v>
      </c>
      <c r="L227" s="31">
        <v>50251</v>
      </c>
      <c r="M227" s="31">
        <v>3.0870000000000002E-2</v>
      </c>
      <c r="N227" s="1"/>
      <c r="O227" s="1"/>
    </row>
    <row r="228" spans="1:15" ht="12.75" customHeight="1">
      <c r="A228" s="33">
        <v>218</v>
      </c>
      <c r="B228" s="53" t="s">
        <v>393</v>
      </c>
      <c r="C228" s="31">
        <v>252.45</v>
      </c>
      <c r="D228" s="36">
        <v>252.5333333333333</v>
      </c>
      <c r="E228" s="36">
        <v>249.11666666666662</v>
      </c>
      <c r="F228" s="36">
        <v>245.7833333333333</v>
      </c>
      <c r="G228" s="36">
        <v>242.36666666666662</v>
      </c>
      <c r="H228" s="36">
        <v>255.86666666666662</v>
      </c>
      <c r="I228" s="36">
        <v>259.2833333333333</v>
      </c>
      <c r="J228" s="36">
        <v>262.61666666666662</v>
      </c>
      <c r="K228" s="31">
        <v>255.95</v>
      </c>
      <c r="L228" s="31">
        <v>249.2</v>
      </c>
      <c r="M228" s="31">
        <v>67.410039999999995</v>
      </c>
      <c r="N228" s="1"/>
      <c r="O228" s="1"/>
    </row>
    <row r="229" spans="1:15" ht="12.75" customHeight="1">
      <c r="A229" s="33">
        <v>219</v>
      </c>
      <c r="B229" s="53" t="s">
        <v>134</v>
      </c>
      <c r="C229" s="31">
        <v>1250.3499999999999</v>
      </c>
      <c r="D229" s="36">
        <v>1249.45</v>
      </c>
      <c r="E229" s="36">
        <v>1242.95</v>
      </c>
      <c r="F229" s="36">
        <v>1235.55</v>
      </c>
      <c r="G229" s="36">
        <v>1229.05</v>
      </c>
      <c r="H229" s="36">
        <v>1256.8500000000001</v>
      </c>
      <c r="I229" s="36">
        <v>1263.3500000000001</v>
      </c>
      <c r="J229" s="36">
        <v>1270.7500000000002</v>
      </c>
      <c r="K229" s="31">
        <v>1255.95</v>
      </c>
      <c r="L229" s="31">
        <v>1242.05</v>
      </c>
      <c r="M229" s="31">
        <v>98.772880000000001</v>
      </c>
      <c r="N229" s="1"/>
      <c r="O229" s="1"/>
    </row>
    <row r="230" spans="1:15" ht="12.75" customHeight="1">
      <c r="A230" s="33">
        <v>220</v>
      </c>
      <c r="B230" s="53" t="s">
        <v>135</v>
      </c>
      <c r="C230" s="31">
        <v>2109.25</v>
      </c>
      <c r="D230" s="36">
        <v>2118.5333333333333</v>
      </c>
      <c r="E230" s="36">
        <v>2095.7666666666664</v>
      </c>
      <c r="F230" s="36">
        <v>2082.2833333333333</v>
      </c>
      <c r="G230" s="36">
        <v>2059.5166666666664</v>
      </c>
      <c r="H230" s="36">
        <v>2132.0166666666664</v>
      </c>
      <c r="I230" s="36">
        <v>2154.7833333333338</v>
      </c>
      <c r="J230" s="36">
        <v>2168.2666666666664</v>
      </c>
      <c r="K230" s="31">
        <v>2141.3000000000002</v>
      </c>
      <c r="L230" s="31">
        <v>2105.0500000000002</v>
      </c>
      <c r="M230" s="31">
        <v>3.4197600000000001</v>
      </c>
      <c r="N230" s="1"/>
      <c r="O230" s="1"/>
    </row>
    <row r="231" spans="1:15" ht="12.75" customHeight="1">
      <c r="A231" s="33">
        <v>221</v>
      </c>
      <c r="B231" s="53" t="s">
        <v>136</v>
      </c>
      <c r="C231" s="31">
        <v>755.25</v>
      </c>
      <c r="D231" s="36">
        <v>757.61666666666667</v>
      </c>
      <c r="E231" s="36">
        <v>750.48333333333335</v>
      </c>
      <c r="F231" s="36">
        <v>745.7166666666667</v>
      </c>
      <c r="G231" s="36">
        <v>738.58333333333337</v>
      </c>
      <c r="H231" s="36">
        <v>762.38333333333333</v>
      </c>
      <c r="I231" s="36">
        <v>769.51666666666677</v>
      </c>
      <c r="J231" s="36">
        <v>774.2833333333333</v>
      </c>
      <c r="K231" s="31">
        <v>764.75</v>
      </c>
      <c r="L231" s="31">
        <v>752.85</v>
      </c>
      <c r="M231" s="31">
        <v>9.3094699999999992</v>
      </c>
      <c r="N231" s="1"/>
      <c r="O231" s="1"/>
    </row>
    <row r="232" spans="1:15" ht="12.75" customHeight="1">
      <c r="A232" s="33">
        <v>222</v>
      </c>
      <c r="B232" s="53" t="s">
        <v>275</v>
      </c>
      <c r="C232" s="31">
        <v>846.5</v>
      </c>
      <c r="D232" s="36">
        <v>847.66666666666663</v>
      </c>
      <c r="E232" s="36">
        <v>839.38333333333321</v>
      </c>
      <c r="F232" s="36">
        <v>832.26666666666654</v>
      </c>
      <c r="G232" s="36">
        <v>823.98333333333312</v>
      </c>
      <c r="H232" s="36">
        <v>854.7833333333333</v>
      </c>
      <c r="I232" s="36">
        <v>863.06666666666683</v>
      </c>
      <c r="J232" s="36">
        <v>870.18333333333339</v>
      </c>
      <c r="K232" s="31">
        <v>855.95</v>
      </c>
      <c r="L232" s="31">
        <v>840.55</v>
      </c>
      <c r="M232" s="31">
        <v>1.52807</v>
      </c>
      <c r="N232" s="1"/>
      <c r="O232" s="1"/>
    </row>
    <row r="233" spans="1:15" ht="12.75" customHeight="1">
      <c r="A233" s="33">
        <v>223</v>
      </c>
      <c r="B233" s="53" t="s">
        <v>394</v>
      </c>
      <c r="C233" s="31">
        <v>94.92</v>
      </c>
      <c r="D233" s="36">
        <v>93.386666666666656</v>
      </c>
      <c r="E233" s="36">
        <v>90.783333333333317</v>
      </c>
      <c r="F233" s="36">
        <v>86.646666666666661</v>
      </c>
      <c r="G233" s="36">
        <v>84.043333333333322</v>
      </c>
      <c r="H233" s="36">
        <v>97.523333333333312</v>
      </c>
      <c r="I233" s="36">
        <v>100.12666666666667</v>
      </c>
      <c r="J233" s="36">
        <v>104.26333333333331</v>
      </c>
      <c r="K233" s="31">
        <v>95.99</v>
      </c>
      <c r="L233" s="31">
        <v>89.25</v>
      </c>
      <c r="M233" s="31">
        <v>775.26475000000005</v>
      </c>
      <c r="N233" s="1"/>
      <c r="O233" s="1"/>
    </row>
    <row r="234" spans="1:15" ht="12.75" customHeight="1">
      <c r="A234" s="33">
        <v>224</v>
      </c>
      <c r="B234" s="53" t="s">
        <v>139</v>
      </c>
      <c r="C234" s="31">
        <v>73.42</v>
      </c>
      <c r="D234" s="36">
        <v>73.413333333333341</v>
      </c>
      <c r="E234" s="36">
        <v>72.776666666666685</v>
      </c>
      <c r="F234" s="36">
        <v>72.13333333333334</v>
      </c>
      <c r="G234" s="36">
        <v>71.496666666666684</v>
      </c>
      <c r="H234" s="36">
        <v>74.056666666666686</v>
      </c>
      <c r="I234" s="36">
        <v>74.693333333333342</v>
      </c>
      <c r="J234" s="36">
        <v>75.336666666666687</v>
      </c>
      <c r="K234" s="31">
        <v>74.05</v>
      </c>
      <c r="L234" s="31">
        <v>72.77</v>
      </c>
      <c r="M234" s="31">
        <v>201.06335000000001</v>
      </c>
      <c r="N234" s="1"/>
      <c r="O234" s="1"/>
    </row>
    <row r="235" spans="1:15" ht="12.75" customHeight="1">
      <c r="A235" s="33">
        <v>225</v>
      </c>
      <c r="B235" s="53" t="s">
        <v>138</v>
      </c>
      <c r="C235" s="31">
        <v>111.4</v>
      </c>
      <c r="D235" s="36">
        <v>111.18666666666667</v>
      </c>
      <c r="E235" s="36">
        <v>110.02333333333334</v>
      </c>
      <c r="F235" s="36">
        <v>108.64666666666668</v>
      </c>
      <c r="G235" s="36">
        <v>107.48333333333335</v>
      </c>
      <c r="H235" s="36">
        <v>112.56333333333333</v>
      </c>
      <c r="I235" s="36">
        <v>113.72666666666666</v>
      </c>
      <c r="J235" s="36">
        <v>115.10333333333332</v>
      </c>
      <c r="K235" s="31">
        <v>112.35</v>
      </c>
      <c r="L235" s="31">
        <v>109.81</v>
      </c>
      <c r="M235" s="31">
        <v>83.842780000000005</v>
      </c>
      <c r="N235" s="1"/>
      <c r="O235" s="1"/>
    </row>
    <row r="236" spans="1:15" ht="12.75" customHeight="1">
      <c r="A236" s="33">
        <v>226</v>
      </c>
      <c r="B236" s="53" t="s">
        <v>396</v>
      </c>
      <c r="C236" s="31">
        <v>521.45000000000005</v>
      </c>
      <c r="D236" s="36">
        <v>509.06666666666666</v>
      </c>
      <c r="E236" s="36">
        <v>488.13333333333333</v>
      </c>
      <c r="F236" s="36">
        <v>454.81666666666666</v>
      </c>
      <c r="G236" s="36">
        <v>433.88333333333333</v>
      </c>
      <c r="H236" s="36">
        <v>542.38333333333333</v>
      </c>
      <c r="I236" s="36">
        <v>563.31666666666661</v>
      </c>
      <c r="J236" s="36">
        <v>596.63333333333333</v>
      </c>
      <c r="K236" s="31">
        <v>530</v>
      </c>
      <c r="L236" s="31">
        <v>475.75</v>
      </c>
      <c r="M236" s="31">
        <v>115.47445999999999</v>
      </c>
      <c r="N236" s="1"/>
      <c r="O236" s="1"/>
    </row>
    <row r="237" spans="1:15" ht="12.75" customHeight="1">
      <c r="A237" s="33">
        <v>227</v>
      </c>
      <c r="B237" s="53" t="s">
        <v>397</v>
      </c>
      <c r="C237" s="31">
        <v>61.44</v>
      </c>
      <c r="D237" s="36">
        <v>61.186666666666667</v>
      </c>
      <c r="E237" s="36">
        <v>60.503333333333337</v>
      </c>
      <c r="F237" s="36">
        <v>59.56666666666667</v>
      </c>
      <c r="G237" s="36">
        <v>58.88333333333334</v>
      </c>
      <c r="H237" s="36">
        <v>62.123333333333335</v>
      </c>
      <c r="I237" s="36">
        <v>62.806666666666672</v>
      </c>
      <c r="J237" s="36">
        <v>63.743333333333332</v>
      </c>
      <c r="K237" s="31">
        <v>61.87</v>
      </c>
      <c r="L237" s="31">
        <v>60.25</v>
      </c>
      <c r="M237" s="31">
        <v>196.08546999999999</v>
      </c>
      <c r="N237" s="1"/>
      <c r="O237" s="1"/>
    </row>
    <row r="238" spans="1:15" ht="12.75" customHeight="1">
      <c r="A238" s="33">
        <v>228</v>
      </c>
      <c r="B238" s="53" t="s">
        <v>775</v>
      </c>
      <c r="C238" s="31">
        <v>244.95</v>
      </c>
      <c r="D238" s="36">
        <v>244.44999999999996</v>
      </c>
      <c r="E238" s="36">
        <v>239.54999999999993</v>
      </c>
      <c r="F238" s="36">
        <v>234.14999999999998</v>
      </c>
      <c r="G238" s="36">
        <v>229.24999999999994</v>
      </c>
      <c r="H238" s="36">
        <v>249.84999999999991</v>
      </c>
      <c r="I238" s="36">
        <v>254.74999999999994</v>
      </c>
      <c r="J238" s="36">
        <v>260.14999999999986</v>
      </c>
      <c r="K238" s="31">
        <v>249.35</v>
      </c>
      <c r="L238" s="31">
        <v>239.05</v>
      </c>
      <c r="M238" s="31">
        <v>58.387259999999998</v>
      </c>
      <c r="N238" s="1"/>
      <c r="O238" s="1"/>
    </row>
    <row r="239" spans="1:15" ht="12.75" customHeight="1">
      <c r="A239" s="33">
        <v>229</v>
      </c>
      <c r="B239" s="53" t="s">
        <v>153</v>
      </c>
      <c r="C239" s="31">
        <v>513.85</v>
      </c>
      <c r="D239" s="36">
        <v>515.2833333333333</v>
      </c>
      <c r="E239" s="36">
        <v>510.56666666666661</v>
      </c>
      <c r="F239" s="36">
        <v>507.2833333333333</v>
      </c>
      <c r="G239" s="36">
        <v>502.56666666666661</v>
      </c>
      <c r="H239" s="36">
        <v>518.56666666666661</v>
      </c>
      <c r="I239" s="36">
        <v>523.2833333333333</v>
      </c>
      <c r="J239" s="36">
        <v>526.56666666666661</v>
      </c>
      <c r="K239" s="31">
        <v>520</v>
      </c>
      <c r="L239" s="31">
        <v>512</v>
      </c>
      <c r="M239" s="31">
        <v>88.251930000000002</v>
      </c>
      <c r="N239" s="1"/>
      <c r="O239" s="1"/>
    </row>
    <row r="240" spans="1:15" ht="12.75" customHeight="1">
      <c r="A240" s="33">
        <v>230</v>
      </c>
      <c r="B240" s="53" t="s">
        <v>398</v>
      </c>
      <c r="C240" s="31">
        <v>293.2</v>
      </c>
      <c r="D240" s="36">
        <v>293.38333333333333</v>
      </c>
      <c r="E240" s="36">
        <v>290.81666666666666</v>
      </c>
      <c r="F240" s="36">
        <v>288.43333333333334</v>
      </c>
      <c r="G240" s="36">
        <v>285.86666666666667</v>
      </c>
      <c r="H240" s="36">
        <v>295.76666666666665</v>
      </c>
      <c r="I240" s="36">
        <v>298.33333333333326</v>
      </c>
      <c r="J240" s="36">
        <v>300.71666666666664</v>
      </c>
      <c r="K240" s="31">
        <v>295.95</v>
      </c>
      <c r="L240" s="31">
        <v>291</v>
      </c>
      <c r="M240" s="31">
        <v>3.6604199999999998</v>
      </c>
      <c r="N240" s="1"/>
      <c r="O240" s="1"/>
    </row>
    <row r="241" spans="1:15" ht="12.75" customHeight="1">
      <c r="A241" s="33">
        <v>231</v>
      </c>
      <c r="B241" s="53" t="s">
        <v>143</v>
      </c>
      <c r="C241" s="31">
        <v>367.05</v>
      </c>
      <c r="D241" s="36">
        <v>366.26666666666665</v>
      </c>
      <c r="E241" s="36">
        <v>364.0333333333333</v>
      </c>
      <c r="F241" s="36">
        <v>361.01666666666665</v>
      </c>
      <c r="G241" s="36">
        <v>358.7833333333333</v>
      </c>
      <c r="H241" s="36">
        <v>369.2833333333333</v>
      </c>
      <c r="I241" s="36">
        <v>371.51666666666665</v>
      </c>
      <c r="J241" s="36">
        <v>374.5333333333333</v>
      </c>
      <c r="K241" s="31">
        <v>368.5</v>
      </c>
      <c r="L241" s="31">
        <v>363.25</v>
      </c>
      <c r="M241" s="31">
        <v>8.4709299999999992</v>
      </c>
      <c r="N241" s="1"/>
      <c r="O241" s="1"/>
    </row>
    <row r="242" spans="1:15" ht="12.75" customHeight="1">
      <c r="A242" s="33">
        <v>232</v>
      </c>
      <c r="B242" s="53" t="s">
        <v>886</v>
      </c>
      <c r="C242" s="31">
        <v>168.41</v>
      </c>
      <c r="D242" s="36">
        <v>167.42666666666665</v>
      </c>
      <c r="E242" s="36">
        <v>161.73333333333329</v>
      </c>
      <c r="F242" s="36">
        <v>155.05666666666664</v>
      </c>
      <c r="G242" s="36">
        <v>149.36333333333329</v>
      </c>
      <c r="H242" s="36">
        <v>174.1033333333333</v>
      </c>
      <c r="I242" s="36">
        <v>179.79666666666662</v>
      </c>
      <c r="J242" s="36">
        <v>186.4733333333333</v>
      </c>
      <c r="K242" s="31">
        <v>173.12</v>
      </c>
      <c r="L242" s="31">
        <v>160.75</v>
      </c>
      <c r="M242" s="31">
        <v>196.34376</v>
      </c>
      <c r="N242" s="1"/>
      <c r="O242" s="1"/>
    </row>
    <row r="243" spans="1:15" ht="12.75" customHeight="1">
      <c r="A243" s="33">
        <v>233</v>
      </c>
      <c r="B243" s="53" t="s">
        <v>144</v>
      </c>
      <c r="C243" s="31">
        <v>3128.7</v>
      </c>
      <c r="D243" s="36">
        <v>3143.2333333333336</v>
      </c>
      <c r="E243" s="36">
        <v>3110.4666666666672</v>
      </c>
      <c r="F243" s="36">
        <v>3092.2333333333336</v>
      </c>
      <c r="G243" s="36">
        <v>3059.4666666666672</v>
      </c>
      <c r="H243" s="36">
        <v>3161.4666666666672</v>
      </c>
      <c r="I243" s="36">
        <v>3194.2333333333336</v>
      </c>
      <c r="J243" s="36">
        <v>3212.4666666666672</v>
      </c>
      <c r="K243" s="31">
        <v>3176</v>
      </c>
      <c r="L243" s="31">
        <v>3125</v>
      </c>
      <c r="M243" s="31">
        <v>1.3728199999999999</v>
      </c>
      <c r="N243" s="1"/>
      <c r="O243" s="1"/>
    </row>
    <row r="244" spans="1:15" ht="12.75" customHeight="1">
      <c r="A244" s="33">
        <v>234</v>
      </c>
      <c r="B244" s="53" t="s">
        <v>276</v>
      </c>
      <c r="C244" s="31">
        <v>520.04999999999995</v>
      </c>
      <c r="D244" s="36">
        <v>521.41666666666663</v>
      </c>
      <c r="E244" s="36">
        <v>517.43333333333328</v>
      </c>
      <c r="F244" s="36">
        <v>514.81666666666661</v>
      </c>
      <c r="G244" s="36">
        <v>510.83333333333326</v>
      </c>
      <c r="H244" s="36">
        <v>524.0333333333333</v>
      </c>
      <c r="I244" s="36">
        <v>528.01666666666665</v>
      </c>
      <c r="J244" s="36">
        <v>530.63333333333333</v>
      </c>
      <c r="K244" s="31">
        <v>525.4</v>
      </c>
      <c r="L244" s="31">
        <v>518.79999999999995</v>
      </c>
      <c r="M244" s="31">
        <v>11.84919</v>
      </c>
      <c r="N244" s="1"/>
      <c r="O244" s="1"/>
    </row>
    <row r="245" spans="1:15" ht="12.75" customHeight="1">
      <c r="A245" s="33">
        <v>235</v>
      </c>
      <c r="B245" s="53" t="s">
        <v>140</v>
      </c>
      <c r="C245" s="31">
        <v>219.07</v>
      </c>
      <c r="D245" s="36">
        <v>218.60999999999999</v>
      </c>
      <c r="E245" s="36">
        <v>216.51999999999998</v>
      </c>
      <c r="F245" s="36">
        <v>213.97</v>
      </c>
      <c r="G245" s="36">
        <v>211.88</v>
      </c>
      <c r="H245" s="36">
        <v>221.15999999999997</v>
      </c>
      <c r="I245" s="36">
        <v>223.24999999999994</v>
      </c>
      <c r="J245" s="36">
        <v>225.79999999999995</v>
      </c>
      <c r="K245" s="31">
        <v>220.7</v>
      </c>
      <c r="L245" s="31">
        <v>216.06</v>
      </c>
      <c r="M245" s="31">
        <v>94.754919999999998</v>
      </c>
      <c r="N245" s="1"/>
      <c r="O245" s="1"/>
    </row>
    <row r="246" spans="1:15" ht="12.75" customHeight="1">
      <c r="A246" s="33">
        <v>236</v>
      </c>
      <c r="B246" s="53" t="s">
        <v>142</v>
      </c>
      <c r="C246" s="31">
        <v>689.05</v>
      </c>
      <c r="D246" s="36">
        <v>692.94999999999993</v>
      </c>
      <c r="E246" s="36">
        <v>684.14999999999986</v>
      </c>
      <c r="F246" s="36">
        <v>679.24999999999989</v>
      </c>
      <c r="G246" s="36">
        <v>670.44999999999982</v>
      </c>
      <c r="H246" s="36">
        <v>697.84999999999991</v>
      </c>
      <c r="I246" s="36">
        <v>706.64999999999986</v>
      </c>
      <c r="J246" s="36">
        <v>711.55</v>
      </c>
      <c r="K246" s="31">
        <v>701.75</v>
      </c>
      <c r="L246" s="31">
        <v>688.05</v>
      </c>
      <c r="M246" s="31">
        <v>22.55367</v>
      </c>
      <c r="N246" s="1"/>
      <c r="O246" s="1"/>
    </row>
    <row r="247" spans="1:15" ht="12.75" customHeight="1">
      <c r="A247" s="33">
        <v>237</v>
      </c>
      <c r="B247" s="53" t="s">
        <v>150</v>
      </c>
      <c r="C247" s="31">
        <v>173.19</v>
      </c>
      <c r="D247" s="36">
        <v>173.88</v>
      </c>
      <c r="E247" s="36">
        <v>171.76</v>
      </c>
      <c r="F247" s="36">
        <v>170.32999999999998</v>
      </c>
      <c r="G247" s="36">
        <v>168.20999999999998</v>
      </c>
      <c r="H247" s="36">
        <v>175.31</v>
      </c>
      <c r="I247" s="36">
        <v>177.43</v>
      </c>
      <c r="J247" s="36">
        <v>178.86</v>
      </c>
      <c r="K247" s="31">
        <v>176</v>
      </c>
      <c r="L247" s="31">
        <v>172.45</v>
      </c>
      <c r="M247" s="31">
        <v>150.61240000000001</v>
      </c>
      <c r="N247" s="1"/>
      <c r="O247" s="1"/>
    </row>
    <row r="248" spans="1:15" ht="12.75" customHeight="1">
      <c r="A248" s="33">
        <v>238</v>
      </c>
      <c r="B248" s="53" t="s">
        <v>399</v>
      </c>
      <c r="C248" s="31">
        <v>59.46</v>
      </c>
      <c r="D248" s="36">
        <v>59.25333333333333</v>
      </c>
      <c r="E248" s="36">
        <v>57.706666666666663</v>
      </c>
      <c r="F248" s="36">
        <v>55.953333333333333</v>
      </c>
      <c r="G248" s="36">
        <v>54.406666666666666</v>
      </c>
      <c r="H248" s="36">
        <v>61.006666666666661</v>
      </c>
      <c r="I248" s="36">
        <v>62.553333333333327</v>
      </c>
      <c r="J248" s="36">
        <v>64.306666666666658</v>
      </c>
      <c r="K248" s="31">
        <v>60.8</v>
      </c>
      <c r="L248" s="31">
        <v>57.5</v>
      </c>
      <c r="M248" s="31">
        <v>141.58765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936.9</v>
      </c>
      <c r="D249" s="36">
        <v>943</v>
      </c>
      <c r="E249" s="36">
        <v>928.9</v>
      </c>
      <c r="F249" s="36">
        <v>920.9</v>
      </c>
      <c r="G249" s="36">
        <v>906.8</v>
      </c>
      <c r="H249" s="36">
        <v>951</v>
      </c>
      <c r="I249" s="36">
        <v>965.09999999999991</v>
      </c>
      <c r="J249" s="36">
        <v>973.1</v>
      </c>
      <c r="K249" s="31">
        <v>957.1</v>
      </c>
      <c r="L249" s="31">
        <v>935</v>
      </c>
      <c r="M249" s="31">
        <v>25.995979999999999</v>
      </c>
      <c r="N249" s="1"/>
      <c r="O249" s="1"/>
    </row>
    <row r="250" spans="1:15" ht="12.75" customHeight="1">
      <c r="A250" s="33">
        <v>240</v>
      </c>
      <c r="B250" s="53" t="s">
        <v>400</v>
      </c>
      <c r="C250" s="31">
        <v>167.25</v>
      </c>
      <c r="D250" s="36">
        <v>167.96</v>
      </c>
      <c r="E250" s="36">
        <v>165.26000000000002</v>
      </c>
      <c r="F250" s="36">
        <v>163.27000000000001</v>
      </c>
      <c r="G250" s="36">
        <v>160.57000000000002</v>
      </c>
      <c r="H250" s="36">
        <v>169.95000000000002</v>
      </c>
      <c r="I250" s="36">
        <v>172.65</v>
      </c>
      <c r="J250" s="36">
        <v>174.64000000000001</v>
      </c>
      <c r="K250" s="31">
        <v>170.66</v>
      </c>
      <c r="L250" s="31">
        <v>165.97</v>
      </c>
      <c r="M250" s="31">
        <v>154.34228999999999</v>
      </c>
      <c r="N250" s="1"/>
      <c r="O250" s="1"/>
    </row>
    <row r="251" spans="1:15" ht="12.75" customHeight="1">
      <c r="A251" s="33">
        <v>241</v>
      </c>
      <c r="B251" s="53" t="s">
        <v>401</v>
      </c>
      <c r="C251" s="31">
        <v>1502.15</v>
      </c>
      <c r="D251" s="36">
        <v>1500.5333333333335</v>
      </c>
      <c r="E251" s="36">
        <v>1492.0666666666671</v>
      </c>
      <c r="F251" s="36">
        <v>1481.9833333333336</v>
      </c>
      <c r="G251" s="36">
        <v>1473.5166666666671</v>
      </c>
      <c r="H251" s="36">
        <v>1510.616666666667</v>
      </c>
      <c r="I251" s="36">
        <v>1519.0833333333337</v>
      </c>
      <c r="J251" s="36">
        <v>1529.166666666667</v>
      </c>
      <c r="K251" s="31">
        <v>1509</v>
      </c>
      <c r="L251" s="31">
        <v>1490.45</v>
      </c>
      <c r="M251" s="31">
        <v>3.6321500000000002</v>
      </c>
      <c r="N251" s="1"/>
      <c r="O251" s="1"/>
    </row>
    <row r="252" spans="1:15" ht="12.75" customHeight="1">
      <c r="A252" s="33">
        <v>242</v>
      </c>
      <c r="B252" s="53" t="s">
        <v>141</v>
      </c>
      <c r="C252" s="31">
        <v>517.15</v>
      </c>
      <c r="D252" s="36">
        <v>519.48333333333335</v>
      </c>
      <c r="E252" s="36">
        <v>513.7166666666667</v>
      </c>
      <c r="F252" s="36">
        <v>510.2833333333333</v>
      </c>
      <c r="G252" s="36">
        <v>504.51666666666665</v>
      </c>
      <c r="H252" s="36">
        <v>522.91666666666674</v>
      </c>
      <c r="I252" s="36">
        <v>528.68333333333339</v>
      </c>
      <c r="J252" s="36">
        <v>532.11666666666679</v>
      </c>
      <c r="K252" s="31">
        <v>525.25</v>
      </c>
      <c r="L252" s="31">
        <v>516.04999999999995</v>
      </c>
      <c r="M252" s="31">
        <v>8.9311799999999995</v>
      </c>
      <c r="N252" s="1"/>
      <c r="O252" s="1"/>
    </row>
    <row r="253" spans="1:15" ht="12.75" customHeight="1">
      <c r="A253" s="33">
        <v>243</v>
      </c>
      <c r="B253" s="53" t="s">
        <v>147</v>
      </c>
      <c r="C253" s="31">
        <v>428.45</v>
      </c>
      <c r="D253" s="36">
        <v>431.45</v>
      </c>
      <c r="E253" s="36">
        <v>424.25</v>
      </c>
      <c r="F253" s="36">
        <v>420.05</v>
      </c>
      <c r="G253" s="36">
        <v>412.85</v>
      </c>
      <c r="H253" s="36">
        <v>435.65</v>
      </c>
      <c r="I253" s="36">
        <v>442.84999999999991</v>
      </c>
      <c r="J253" s="36">
        <v>447.04999999999995</v>
      </c>
      <c r="K253" s="31">
        <v>438.65</v>
      </c>
      <c r="L253" s="31">
        <v>427.25</v>
      </c>
      <c r="M253" s="31">
        <v>69.186350000000004</v>
      </c>
      <c r="N253" s="1"/>
      <c r="O253" s="1"/>
    </row>
    <row r="254" spans="1:15" ht="12.75" customHeight="1">
      <c r="A254" s="33">
        <v>244</v>
      </c>
      <c r="B254" s="53" t="s">
        <v>146</v>
      </c>
      <c r="C254" s="31">
        <v>1464.05</v>
      </c>
      <c r="D254" s="36">
        <v>1459.1166666666668</v>
      </c>
      <c r="E254" s="36">
        <v>1447.2833333333335</v>
      </c>
      <c r="F254" s="36">
        <v>1430.5166666666667</v>
      </c>
      <c r="G254" s="36">
        <v>1418.6833333333334</v>
      </c>
      <c r="H254" s="36">
        <v>1475.8833333333337</v>
      </c>
      <c r="I254" s="36">
        <v>1487.7166666666667</v>
      </c>
      <c r="J254" s="36">
        <v>1504.4833333333338</v>
      </c>
      <c r="K254" s="31">
        <v>1470.95</v>
      </c>
      <c r="L254" s="31">
        <v>1442.35</v>
      </c>
      <c r="M254" s="31">
        <v>29.990549999999999</v>
      </c>
      <c r="N254" s="1"/>
      <c r="O254" s="1"/>
    </row>
    <row r="255" spans="1:15" ht="12.75" customHeight="1">
      <c r="A255" s="33">
        <v>245</v>
      </c>
      <c r="B255" s="53" t="s">
        <v>181</v>
      </c>
      <c r="C255" s="31">
        <v>7729.05</v>
      </c>
      <c r="D255" s="36">
        <v>7750.6166666666659</v>
      </c>
      <c r="E255" s="36">
        <v>7671.2333333333318</v>
      </c>
      <c r="F255" s="36">
        <v>7613.4166666666661</v>
      </c>
      <c r="G255" s="36">
        <v>7534.0333333333319</v>
      </c>
      <c r="H255" s="36">
        <v>7808.4333333333316</v>
      </c>
      <c r="I255" s="36">
        <v>7887.8166666666648</v>
      </c>
      <c r="J255" s="36">
        <v>7945.6333333333314</v>
      </c>
      <c r="K255" s="31">
        <v>7830</v>
      </c>
      <c r="L255" s="31">
        <v>7692.8</v>
      </c>
      <c r="M255" s="31">
        <v>1.00746</v>
      </c>
      <c r="N255" s="1"/>
      <c r="O255" s="1"/>
    </row>
    <row r="256" spans="1:15" ht="12.75" customHeight="1">
      <c r="A256" s="33">
        <v>246</v>
      </c>
      <c r="B256" s="53" t="s">
        <v>148</v>
      </c>
      <c r="C256" s="31">
        <v>1944.1</v>
      </c>
      <c r="D256" s="36">
        <v>1946.1166666666668</v>
      </c>
      <c r="E256" s="36">
        <v>1933.6333333333337</v>
      </c>
      <c r="F256" s="36">
        <v>1923.166666666667</v>
      </c>
      <c r="G256" s="36">
        <v>1910.6833333333338</v>
      </c>
      <c r="H256" s="36">
        <v>1956.5833333333335</v>
      </c>
      <c r="I256" s="36">
        <v>1969.0666666666666</v>
      </c>
      <c r="J256" s="36">
        <v>1979.5333333333333</v>
      </c>
      <c r="K256" s="31">
        <v>1958.6</v>
      </c>
      <c r="L256" s="31">
        <v>1935.65</v>
      </c>
      <c r="M256" s="31">
        <v>38.431269999999998</v>
      </c>
      <c r="N256" s="1"/>
      <c r="O256" s="1"/>
    </row>
    <row r="257" spans="1:15" ht="12.75" customHeight="1">
      <c r="A257" s="33">
        <v>247</v>
      </c>
      <c r="B257" s="53" t="s">
        <v>853</v>
      </c>
      <c r="C257" s="31">
        <v>250.99</v>
      </c>
      <c r="D257" s="36">
        <v>248.20333333333329</v>
      </c>
      <c r="E257" s="36">
        <v>243.23666666666659</v>
      </c>
      <c r="F257" s="36">
        <v>235.48333333333329</v>
      </c>
      <c r="G257" s="36">
        <v>230.51666666666659</v>
      </c>
      <c r="H257" s="36">
        <v>255.95666666666659</v>
      </c>
      <c r="I257" s="36">
        <v>260.92333333333329</v>
      </c>
      <c r="J257" s="36">
        <v>268.67666666666662</v>
      </c>
      <c r="K257" s="31">
        <v>253.17</v>
      </c>
      <c r="L257" s="31">
        <v>240.45</v>
      </c>
      <c r="M257" s="31">
        <v>130.79517000000001</v>
      </c>
      <c r="N257" s="1"/>
      <c r="O257" s="1"/>
    </row>
    <row r="258" spans="1:15" ht="12.75" customHeight="1">
      <c r="A258" s="33">
        <v>248</v>
      </c>
      <c r="B258" s="53" t="s">
        <v>149</v>
      </c>
      <c r="C258" s="31">
        <v>985.8</v>
      </c>
      <c r="D258" s="36">
        <v>1002.4499999999999</v>
      </c>
      <c r="E258" s="36">
        <v>964.39999999999986</v>
      </c>
      <c r="F258" s="36">
        <v>942.99999999999989</v>
      </c>
      <c r="G258" s="36">
        <v>904.94999999999982</v>
      </c>
      <c r="H258" s="36">
        <v>1023.8499999999999</v>
      </c>
      <c r="I258" s="36">
        <v>1061.8999999999999</v>
      </c>
      <c r="J258" s="36">
        <v>1083.3</v>
      </c>
      <c r="K258" s="31">
        <v>1040.5</v>
      </c>
      <c r="L258" s="31">
        <v>981.05</v>
      </c>
      <c r="M258" s="31">
        <v>2.2683900000000001</v>
      </c>
      <c r="N258" s="1"/>
      <c r="O258" s="1"/>
    </row>
    <row r="259" spans="1:15" ht="12.75" customHeight="1">
      <c r="A259" s="33">
        <v>249</v>
      </c>
      <c r="B259" s="53" t="s">
        <v>145</v>
      </c>
      <c r="C259" s="31">
        <v>4942.3500000000004</v>
      </c>
      <c r="D259" s="36">
        <v>4961.1166666666668</v>
      </c>
      <c r="E259" s="36">
        <v>4910.2333333333336</v>
      </c>
      <c r="F259" s="36">
        <v>4878.1166666666668</v>
      </c>
      <c r="G259" s="36">
        <v>4827.2333333333336</v>
      </c>
      <c r="H259" s="36">
        <v>4993.2333333333336</v>
      </c>
      <c r="I259" s="36">
        <v>5044.1166666666668</v>
      </c>
      <c r="J259" s="36">
        <v>5076.2333333333336</v>
      </c>
      <c r="K259" s="31">
        <v>5012</v>
      </c>
      <c r="L259" s="31">
        <v>4929</v>
      </c>
      <c r="M259" s="31">
        <v>6.5646599999999999</v>
      </c>
      <c r="N259" s="1"/>
      <c r="O259" s="1"/>
    </row>
    <row r="260" spans="1:15" ht="12.75" customHeight="1">
      <c r="A260" s="33">
        <v>250</v>
      </c>
      <c r="B260" s="53" t="s">
        <v>151</v>
      </c>
      <c r="C260" s="31">
        <v>1474.15</v>
      </c>
      <c r="D260" s="36">
        <v>1465.9333333333334</v>
      </c>
      <c r="E260" s="36">
        <v>1451.9666666666667</v>
      </c>
      <c r="F260" s="36">
        <v>1429.7833333333333</v>
      </c>
      <c r="G260" s="36">
        <v>1415.8166666666666</v>
      </c>
      <c r="H260" s="36">
        <v>1488.1166666666668</v>
      </c>
      <c r="I260" s="36">
        <v>1502.0833333333335</v>
      </c>
      <c r="J260" s="36">
        <v>1524.2666666666669</v>
      </c>
      <c r="K260" s="31">
        <v>1479.9</v>
      </c>
      <c r="L260" s="31">
        <v>1443.75</v>
      </c>
      <c r="M260" s="31">
        <v>2.4269500000000002</v>
      </c>
      <c r="N260" s="1"/>
      <c r="O260" s="1"/>
    </row>
    <row r="261" spans="1:15" ht="12.75" customHeight="1">
      <c r="A261" s="33">
        <v>251</v>
      </c>
      <c r="B261" s="53" t="s">
        <v>402</v>
      </c>
      <c r="C261" s="31">
        <v>1923.3</v>
      </c>
      <c r="D261" s="36">
        <v>1915.3833333333332</v>
      </c>
      <c r="E261" s="36">
        <v>1900.7666666666664</v>
      </c>
      <c r="F261" s="36">
        <v>1878.2333333333331</v>
      </c>
      <c r="G261" s="36">
        <v>1863.6166666666663</v>
      </c>
      <c r="H261" s="36">
        <v>1937.9166666666665</v>
      </c>
      <c r="I261" s="36">
        <v>1952.5333333333333</v>
      </c>
      <c r="J261" s="36">
        <v>1975.0666666666666</v>
      </c>
      <c r="K261" s="31">
        <v>1930</v>
      </c>
      <c r="L261" s="31">
        <v>1892.85</v>
      </c>
      <c r="M261" s="31">
        <v>2.0765400000000001</v>
      </c>
      <c r="N261" s="1"/>
      <c r="O261" s="1"/>
    </row>
    <row r="262" spans="1:15" ht="12.75" customHeight="1">
      <c r="A262" s="33">
        <v>252</v>
      </c>
      <c r="B262" s="53" t="s">
        <v>155</v>
      </c>
      <c r="C262" s="31">
        <v>4766.3999999999996</v>
      </c>
      <c r="D262" s="36">
        <v>4742.3</v>
      </c>
      <c r="E262" s="36">
        <v>4689.6000000000004</v>
      </c>
      <c r="F262" s="36">
        <v>4612.8</v>
      </c>
      <c r="G262" s="36">
        <v>4560.1000000000004</v>
      </c>
      <c r="H262" s="36">
        <v>4819.1000000000004</v>
      </c>
      <c r="I262" s="36">
        <v>4871.7999999999993</v>
      </c>
      <c r="J262" s="36">
        <v>4948.6000000000004</v>
      </c>
      <c r="K262" s="31">
        <v>4795</v>
      </c>
      <c r="L262" s="31">
        <v>4665.5</v>
      </c>
      <c r="M262" s="31">
        <v>1.93357</v>
      </c>
      <c r="N262" s="1"/>
      <c r="O262" s="1"/>
    </row>
    <row r="263" spans="1:15" ht="12.75" customHeight="1">
      <c r="A263" s="33">
        <v>253</v>
      </c>
      <c r="B263" s="53" t="s">
        <v>403</v>
      </c>
      <c r="C263" s="31">
        <v>2046.65</v>
      </c>
      <c r="D263" s="36">
        <v>2052.5499999999997</v>
      </c>
      <c r="E263" s="36">
        <v>2010.0999999999995</v>
      </c>
      <c r="F263" s="36">
        <v>1973.5499999999997</v>
      </c>
      <c r="G263" s="36">
        <v>1931.0999999999995</v>
      </c>
      <c r="H263" s="36">
        <v>2089.0999999999995</v>
      </c>
      <c r="I263" s="36">
        <v>2131.5499999999993</v>
      </c>
      <c r="J263" s="36">
        <v>2168.0999999999995</v>
      </c>
      <c r="K263" s="31">
        <v>2095</v>
      </c>
      <c r="L263" s="31">
        <v>2016</v>
      </c>
      <c r="M263" s="31">
        <v>6.4498699999999998</v>
      </c>
      <c r="N263" s="1"/>
      <c r="O263" s="1"/>
    </row>
    <row r="264" spans="1:15" ht="12.75" customHeight="1">
      <c r="A264" s="33">
        <v>254</v>
      </c>
      <c r="B264" s="53" t="s">
        <v>404</v>
      </c>
      <c r="C264" s="31">
        <v>800.35</v>
      </c>
      <c r="D264" s="36">
        <v>797.63333333333333</v>
      </c>
      <c r="E264" s="36">
        <v>792.31666666666661</v>
      </c>
      <c r="F264" s="36">
        <v>784.2833333333333</v>
      </c>
      <c r="G264" s="36">
        <v>778.96666666666658</v>
      </c>
      <c r="H264" s="36">
        <v>805.66666666666663</v>
      </c>
      <c r="I264" s="36">
        <v>810.98333333333346</v>
      </c>
      <c r="J264" s="36">
        <v>819.01666666666665</v>
      </c>
      <c r="K264" s="31">
        <v>802.95</v>
      </c>
      <c r="L264" s="31">
        <v>789.6</v>
      </c>
      <c r="M264" s="31">
        <v>1.20384</v>
      </c>
      <c r="N264" s="1"/>
      <c r="O264" s="1"/>
    </row>
    <row r="265" spans="1:15" ht="12.75" customHeight="1">
      <c r="A265" s="33">
        <v>255</v>
      </c>
      <c r="B265" s="53" t="s">
        <v>405</v>
      </c>
      <c r="C265" s="31">
        <v>455.5</v>
      </c>
      <c r="D265" s="36">
        <v>455.01666666666665</v>
      </c>
      <c r="E265" s="36">
        <v>450.13333333333333</v>
      </c>
      <c r="F265" s="36">
        <v>444.76666666666665</v>
      </c>
      <c r="G265" s="36">
        <v>439.88333333333333</v>
      </c>
      <c r="H265" s="36">
        <v>460.38333333333333</v>
      </c>
      <c r="I265" s="36">
        <v>465.26666666666665</v>
      </c>
      <c r="J265" s="36">
        <v>470.63333333333333</v>
      </c>
      <c r="K265" s="31">
        <v>459.9</v>
      </c>
      <c r="L265" s="31">
        <v>449.65</v>
      </c>
      <c r="M265" s="31">
        <v>7.2409800000000004</v>
      </c>
      <c r="N265" s="1"/>
      <c r="O265" s="1"/>
    </row>
    <row r="266" spans="1:15" ht="12.75" customHeight="1">
      <c r="A266" s="33">
        <v>256</v>
      </c>
      <c r="B266" s="53" t="s">
        <v>406</v>
      </c>
      <c r="C266" s="31">
        <v>129.37</v>
      </c>
      <c r="D266" s="36">
        <v>130.15333333333334</v>
      </c>
      <c r="E266" s="36">
        <v>125.81666666666666</v>
      </c>
      <c r="F266" s="36">
        <v>122.26333333333332</v>
      </c>
      <c r="G266" s="36">
        <v>117.92666666666665</v>
      </c>
      <c r="H266" s="36">
        <v>133.70666666666668</v>
      </c>
      <c r="I266" s="36">
        <v>138.04333333333332</v>
      </c>
      <c r="J266" s="36">
        <v>141.59666666666669</v>
      </c>
      <c r="K266" s="31">
        <v>134.49</v>
      </c>
      <c r="L266" s="31">
        <v>126.6</v>
      </c>
      <c r="M266" s="31">
        <v>229.60964000000001</v>
      </c>
      <c r="N266" s="1"/>
      <c r="O266" s="1"/>
    </row>
    <row r="267" spans="1:15" ht="12.75" customHeight="1">
      <c r="A267" s="33">
        <v>257</v>
      </c>
      <c r="B267" s="53" t="s">
        <v>277</v>
      </c>
      <c r="C267" s="31">
        <v>768.25</v>
      </c>
      <c r="D267" s="36">
        <v>767.06666666666661</v>
      </c>
      <c r="E267" s="36">
        <v>758.53333333333319</v>
      </c>
      <c r="F267" s="36">
        <v>748.81666666666661</v>
      </c>
      <c r="G267" s="36">
        <v>740.28333333333319</v>
      </c>
      <c r="H267" s="36">
        <v>776.78333333333319</v>
      </c>
      <c r="I267" s="36">
        <v>785.31666666666649</v>
      </c>
      <c r="J267" s="36">
        <v>795.03333333333319</v>
      </c>
      <c r="K267" s="31">
        <v>775.6</v>
      </c>
      <c r="L267" s="31">
        <v>757.35</v>
      </c>
      <c r="M267" s="31">
        <v>28.416399999999999</v>
      </c>
      <c r="N267" s="1"/>
      <c r="O267" s="1"/>
    </row>
    <row r="268" spans="1:15" ht="12.75" customHeight="1">
      <c r="A268" s="33">
        <v>258</v>
      </c>
      <c r="B268" s="53" t="s">
        <v>854</v>
      </c>
      <c r="C268" s="31">
        <v>331.9</v>
      </c>
      <c r="D268" s="36">
        <v>330.76666666666665</v>
      </c>
      <c r="E268" s="36">
        <v>326.5333333333333</v>
      </c>
      <c r="F268" s="36">
        <v>321.16666666666663</v>
      </c>
      <c r="G268" s="36">
        <v>316.93333333333328</v>
      </c>
      <c r="H268" s="36">
        <v>336.13333333333333</v>
      </c>
      <c r="I268" s="36">
        <v>340.36666666666667</v>
      </c>
      <c r="J268" s="36">
        <v>345.73333333333335</v>
      </c>
      <c r="K268" s="31">
        <v>335</v>
      </c>
      <c r="L268" s="31">
        <v>325.39999999999998</v>
      </c>
      <c r="M268" s="31">
        <v>25.394559999999998</v>
      </c>
      <c r="N268" s="1"/>
      <c r="O268" s="1"/>
    </row>
    <row r="269" spans="1:15" ht="12.75" customHeight="1">
      <c r="A269" s="33">
        <v>259</v>
      </c>
      <c r="B269" s="53" t="s">
        <v>156</v>
      </c>
      <c r="C269" s="31">
        <v>954.55</v>
      </c>
      <c r="D269" s="36">
        <v>959.44999999999993</v>
      </c>
      <c r="E269" s="36">
        <v>946.44999999999982</v>
      </c>
      <c r="F269" s="36">
        <v>938.34999999999991</v>
      </c>
      <c r="G269" s="36">
        <v>925.3499999999998</v>
      </c>
      <c r="H269" s="36">
        <v>967.54999999999984</v>
      </c>
      <c r="I269" s="36">
        <v>980.55000000000007</v>
      </c>
      <c r="J269" s="36">
        <v>988.64999999999986</v>
      </c>
      <c r="K269" s="31">
        <v>972.45</v>
      </c>
      <c r="L269" s="31">
        <v>951.35</v>
      </c>
      <c r="M269" s="31">
        <v>24.453289999999999</v>
      </c>
      <c r="N269" s="1"/>
      <c r="O269" s="1"/>
    </row>
    <row r="270" spans="1:15" ht="12.75" customHeight="1">
      <c r="A270" s="33">
        <v>260</v>
      </c>
      <c r="B270" s="53" t="s">
        <v>855</v>
      </c>
      <c r="C270" s="31">
        <v>1034.55</v>
      </c>
      <c r="D270" s="36">
        <v>1037.6833333333332</v>
      </c>
      <c r="E270" s="36">
        <v>1014.7666666666664</v>
      </c>
      <c r="F270" s="36">
        <v>994.98333333333323</v>
      </c>
      <c r="G270" s="36">
        <v>972.06666666666649</v>
      </c>
      <c r="H270" s="36">
        <v>1057.4666666666662</v>
      </c>
      <c r="I270" s="36">
        <v>1080.3833333333328</v>
      </c>
      <c r="J270" s="36">
        <v>1100.1666666666663</v>
      </c>
      <c r="K270" s="31">
        <v>1060.5999999999999</v>
      </c>
      <c r="L270" s="31">
        <v>1017.9</v>
      </c>
      <c r="M270" s="31">
        <v>0.4214</v>
      </c>
      <c r="N270" s="1"/>
      <c r="O270" s="1"/>
    </row>
    <row r="271" spans="1:15" ht="12.75" customHeight="1">
      <c r="A271" s="33">
        <v>261</v>
      </c>
      <c r="B271" s="53" t="s">
        <v>856</v>
      </c>
      <c r="C271" s="31">
        <v>105.77</v>
      </c>
      <c r="D271" s="36">
        <v>106.35333333333334</v>
      </c>
      <c r="E271" s="36">
        <v>104.91666666666667</v>
      </c>
      <c r="F271" s="36">
        <v>104.06333333333333</v>
      </c>
      <c r="G271" s="36">
        <v>102.62666666666667</v>
      </c>
      <c r="H271" s="36">
        <v>107.20666666666668</v>
      </c>
      <c r="I271" s="36">
        <v>108.64333333333335</v>
      </c>
      <c r="J271" s="36">
        <v>109.49666666666668</v>
      </c>
      <c r="K271" s="31">
        <v>107.79</v>
      </c>
      <c r="L271" s="31">
        <v>105.5</v>
      </c>
      <c r="M271" s="31">
        <v>27.57057</v>
      </c>
      <c r="N271" s="1"/>
      <c r="O271" s="1"/>
    </row>
    <row r="272" spans="1:15" ht="12.75" customHeight="1">
      <c r="A272" s="33">
        <v>262</v>
      </c>
      <c r="B272" s="53" t="s">
        <v>822</v>
      </c>
      <c r="C272" s="31">
        <v>709.2</v>
      </c>
      <c r="D272" s="36">
        <v>709.68333333333339</v>
      </c>
      <c r="E272" s="36">
        <v>700.91666666666674</v>
      </c>
      <c r="F272" s="36">
        <v>692.63333333333333</v>
      </c>
      <c r="G272" s="36">
        <v>683.86666666666667</v>
      </c>
      <c r="H272" s="36">
        <v>717.96666666666681</v>
      </c>
      <c r="I272" s="36">
        <v>726.73333333333346</v>
      </c>
      <c r="J272" s="36">
        <v>735.01666666666688</v>
      </c>
      <c r="K272" s="31">
        <v>718.45</v>
      </c>
      <c r="L272" s="31">
        <v>701.4</v>
      </c>
      <c r="M272" s="31">
        <v>8.4593000000000007</v>
      </c>
      <c r="N272" s="1"/>
      <c r="O272" s="1"/>
    </row>
    <row r="273" spans="1:15" ht="12.75" customHeight="1">
      <c r="A273" s="33">
        <v>263</v>
      </c>
      <c r="B273" s="53" t="s">
        <v>407</v>
      </c>
      <c r="C273" s="31">
        <v>762.95</v>
      </c>
      <c r="D273" s="36">
        <v>762.73333333333323</v>
      </c>
      <c r="E273" s="36">
        <v>750.21666666666647</v>
      </c>
      <c r="F273" s="36">
        <v>737.48333333333323</v>
      </c>
      <c r="G273" s="36">
        <v>724.96666666666647</v>
      </c>
      <c r="H273" s="36">
        <v>775.46666666666647</v>
      </c>
      <c r="I273" s="36">
        <v>787.98333333333312</v>
      </c>
      <c r="J273" s="36">
        <v>800.71666666666647</v>
      </c>
      <c r="K273" s="31">
        <v>775.25</v>
      </c>
      <c r="L273" s="31">
        <v>750</v>
      </c>
      <c r="M273" s="31">
        <v>9.5758500000000009</v>
      </c>
      <c r="N273" s="1"/>
      <c r="O273" s="1"/>
    </row>
    <row r="274" spans="1:15" ht="12.75" customHeight="1">
      <c r="A274" s="33">
        <v>264</v>
      </c>
      <c r="B274" s="53" t="s">
        <v>154</v>
      </c>
      <c r="C274" s="31">
        <v>1031.0999999999999</v>
      </c>
      <c r="D274" s="36">
        <v>1025.1833333333334</v>
      </c>
      <c r="E274" s="36">
        <v>1014.6666666666667</v>
      </c>
      <c r="F274" s="36">
        <v>998.23333333333335</v>
      </c>
      <c r="G274" s="36">
        <v>987.7166666666667</v>
      </c>
      <c r="H274" s="36">
        <v>1041.6166666666668</v>
      </c>
      <c r="I274" s="36">
        <v>1052.1333333333332</v>
      </c>
      <c r="J274" s="36">
        <v>1068.5666666666668</v>
      </c>
      <c r="K274" s="31">
        <v>1035.7</v>
      </c>
      <c r="L274" s="31">
        <v>1008.75</v>
      </c>
      <c r="M274" s="31">
        <v>28.065359999999998</v>
      </c>
      <c r="N274" s="1"/>
      <c r="O274" s="1"/>
    </row>
    <row r="275" spans="1:15" ht="12.75" customHeight="1">
      <c r="A275" s="33">
        <v>265</v>
      </c>
      <c r="B275" s="53" t="s">
        <v>857</v>
      </c>
      <c r="C275" s="31">
        <v>351.9</v>
      </c>
      <c r="D275" s="36">
        <v>351.06666666666661</v>
      </c>
      <c r="E275" s="36">
        <v>347.73333333333323</v>
      </c>
      <c r="F275" s="36">
        <v>343.56666666666661</v>
      </c>
      <c r="G275" s="36">
        <v>340.23333333333323</v>
      </c>
      <c r="H275" s="36">
        <v>355.23333333333323</v>
      </c>
      <c r="I275" s="36">
        <v>358.56666666666661</v>
      </c>
      <c r="J275" s="36">
        <v>362.73333333333323</v>
      </c>
      <c r="K275" s="31">
        <v>354.4</v>
      </c>
      <c r="L275" s="31">
        <v>346.9</v>
      </c>
      <c r="M275" s="31">
        <v>176.31913</v>
      </c>
      <c r="N275" s="1"/>
      <c r="O275" s="1"/>
    </row>
    <row r="276" spans="1:15" ht="12.75" customHeight="1">
      <c r="A276" s="33">
        <v>266</v>
      </c>
      <c r="B276" s="53" t="s">
        <v>157</v>
      </c>
      <c r="C276" s="31">
        <v>679.05</v>
      </c>
      <c r="D276" s="36">
        <v>677.2166666666667</v>
      </c>
      <c r="E276" s="36">
        <v>669.93333333333339</v>
      </c>
      <c r="F276" s="36">
        <v>660.81666666666672</v>
      </c>
      <c r="G276" s="36">
        <v>653.53333333333342</v>
      </c>
      <c r="H276" s="36">
        <v>686.33333333333337</v>
      </c>
      <c r="I276" s="36">
        <v>693.61666666666667</v>
      </c>
      <c r="J276" s="36">
        <v>702.73333333333335</v>
      </c>
      <c r="K276" s="31">
        <v>684.5</v>
      </c>
      <c r="L276" s="31">
        <v>668.1</v>
      </c>
      <c r="M276" s="31">
        <v>17.034369999999999</v>
      </c>
      <c r="N276" s="1"/>
      <c r="O276" s="1"/>
    </row>
    <row r="277" spans="1:15" ht="12.75" customHeight="1">
      <c r="A277" s="33">
        <v>267</v>
      </c>
      <c r="B277" s="53" t="s">
        <v>408</v>
      </c>
      <c r="C277" s="31">
        <v>733.65</v>
      </c>
      <c r="D277" s="36">
        <v>740.91666666666663</v>
      </c>
      <c r="E277" s="36">
        <v>716.93333333333328</v>
      </c>
      <c r="F277" s="36">
        <v>700.2166666666667</v>
      </c>
      <c r="G277" s="36">
        <v>676.23333333333335</v>
      </c>
      <c r="H277" s="36">
        <v>757.63333333333321</v>
      </c>
      <c r="I277" s="36">
        <v>781.61666666666656</v>
      </c>
      <c r="J277" s="36">
        <v>798.33333333333314</v>
      </c>
      <c r="K277" s="31">
        <v>764.9</v>
      </c>
      <c r="L277" s="31">
        <v>724.2</v>
      </c>
      <c r="M277" s="31">
        <v>10.768940000000001</v>
      </c>
      <c r="N277" s="1"/>
      <c r="O277" s="1"/>
    </row>
    <row r="278" spans="1:15" ht="12.75" customHeight="1">
      <c r="A278" s="33">
        <v>268</v>
      </c>
      <c r="B278" s="53" t="s">
        <v>409</v>
      </c>
      <c r="C278" s="31">
        <v>1191</v>
      </c>
      <c r="D278" s="36">
        <v>1150.0666666666666</v>
      </c>
      <c r="E278" s="36">
        <v>1073.1333333333332</v>
      </c>
      <c r="F278" s="36">
        <v>955.26666666666665</v>
      </c>
      <c r="G278" s="36">
        <v>878.33333333333326</v>
      </c>
      <c r="H278" s="36">
        <v>1267.9333333333332</v>
      </c>
      <c r="I278" s="36">
        <v>1344.8666666666666</v>
      </c>
      <c r="J278" s="36">
        <v>1462.7333333333331</v>
      </c>
      <c r="K278" s="31">
        <v>1227</v>
      </c>
      <c r="L278" s="31">
        <v>1032.2</v>
      </c>
      <c r="M278" s="31">
        <v>72.846299999999999</v>
      </c>
      <c r="N278" s="1"/>
      <c r="O278" s="1"/>
    </row>
    <row r="279" spans="1:15" ht="12.75" customHeight="1">
      <c r="A279" s="33">
        <v>269</v>
      </c>
      <c r="B279" s="53" t="s">
        <v>858</v>
      </c>
      <c r="C279" s="31">
        <v>559.20000000000005</v>
      </c>
      <c r="D279" s="36">
        <v>551.01666666666677</v>
      </c>
      <c r="E279" s="36">
        <v>534.03333333333353</v>
      </c>
      <c r="F279" s="36">
        <v>508.86666666666679</v>
      </c>
      <c r="G279" s="36">
        <v>491.88333333333355</v>
      </c>
      <c r="H279" s="36">
        <v>576.18333333333351</v>
      </c>
      <c r="I279" s="36">
        <v>593.16666666666686</v>
      </c>
      <c r="J279" s="36">
        <v>618.33333333333348</v>
      </c>
      <c r="K279" s="31">
        <v>568</v>
      </c>
      <c r="L279" s="31">
        <v>525.85</v>
      </c>
      <c r="M279" s="31">
        <v>21.2728</v>
      </c>
      <c r="N279" s="1"/>
      <c r="O279" s="1"/>
    </row>
    <row r="280" spans="1:15" ht="12.75" customHeight="1">
      <c r="A280" s="33">
        <v>270</v>
      </c>
      <c r="B280" s="53" t="s">
        <v>410</v>
      </c>
      <c r="C280" s="31">
        <v>1197.9000000000001</v>
      </c>
      <c r="D280" s="36">
        <v>1204.2333333333333</v>
      </c>
      <c r="E280" s="36">
        <v>1183.9666666666667</v>
      </c>
      <c r="F280" s="36">
        <v>1170.0333333333333</v>
      </c>
      <c r="G280" s="36">
        <v>1149.7666666666667</v>
      </c>
      <c r="H280" s="36">
        <v>1218.1666666666667</v>
      </c>
      <c r="I280" s="36">
        <v>1238.4333333333336</v>
      </c>
      <c r="J280" s="36">
        <v>1252.3666666666668</v>
      </c>
      <c r="K280" s="31">
        <v>1224.5</v>
      </c>
      <c r="L280" s="31">
        <v>1190.3</v>
      </c>
      <c r="M280" s="31">
        <v>1.59534</v>
      </c>
      <c r="N280" s="1"/>
      <c r="O280" s="1"/>
    </row>
    <row r="281" spans="1:15" ht="12.75" customHeight="1">
      <c r="A281" s="33">
        <v>271</v>
      </c>
      <c r="B281" s="53" t="s">
        <v>411</v>
      </c>
      <c r="C281" s="31">
        <v>556.9</v>
      </c>
      <c r="D281" s="36">
        <v>561.0333333333333</v>
      </c>
      <c r="E281" s="36">
        <v>549.86666666666656</v>
      </c>
      <c r="F281" s="36">
        <v>542.83333333333326</v>
      </c>
      <c r="G281" s="36">
        <v>531.66666666666652</v>
      </c>
      <c r="H281" s="36">
        <v>568.06666666666661</v>
      </c>
      <c r="I281" s="36">
        <v>579.23333333333335</v>
      </c>
      <c r="J281" s="36">
        <v>586.26666666666665</v>
      </c>
      <c r="K281" s="31">
        <v>572.20000000000005</v>
      </c>
      <c r="L281" s="31">
        <v>554</v>
      </c>
      <c r="M281" s="31">
        <v>6.4615900000000002</v>
      </c>
      <c r="N281" s="1"/>
      <c r="O281" s="1"/>
    </row>
    <row r="282" spans="1:15" ht="12.75" customHeight="1">
      <c r="A282" s="33">
        <v>272</v>
      </c>
      <c r="B282" s="53" t="s">
        <v>412</v>
      </c>
      <c r="C282" s="31">
        <v>842.15</v>
      </c>
      <c r="D282" s="36">
        <v>845.73333333333323</v>
      </c>
      <c r="E282" s="36">
        <v>837.41666666666652</v>
      </c>
      <c r="F282" s="36">
        <v>832.68333333333328</v>
      </c>
      <c r="G282" s="36">
        <v>824.36666666666656</v>
      </c>
      <c r="H282" s="36">
        <v>850.46666666666647</v>
      </c>
      <c r="I282" s="36">
        <v>858.7833333333333</v>
      </c>
      <c r="J282" s="36">
        <v>863.51666666666642</v>
      </c>
      <c r="K282" s="31">
        <v>854.05</v>
      </c>
      <c r="L282" s="31">
        <v>841</v>
      </c>
      <c r="M282" s="31">
        <v>0.93655999999999995</v>
      </c>
      <c r="N282" s="1"/>
      <c r="O282" s="1"/>
    </row>
    <row r="283" spans="1:15" ht="12.75" customHeight="1">
      <c r="A283" s="33">
        <v>273</v>
      </c>
      <c r="B283" s="53" t="s">
        <v>413</v>
      </c>
      <c r="C283" s="31">
        <v>4441.5</v>
      </c>
      <c r="D283" s="36">
        <v>4432.3166666666666</v>
      </c>
      <c r="E283" s="36">
        <v>4400.333333333333</v>
      </c>
      <c r="F283" s="36">
        <v>4359.1666666666661</v>
      </c>
      <c r="G283" s="36">
        <v>4327.1833333333325</v>
      </c>
      <c r="H283" s="36">
        <v>4473.4833333333336</v>
      </c>
      <c r="I283" s="36">
        <v>4505.4666666666672</v>
      </c>
      <c r="J283" s="36">
        <v>4546.6333333333341</v>
      </c>
      <c r="K283" s="31">
        <v>4464.3</v>
      </c>
      <c r="L283" s="31">
        <v>4391.1499999999996</v>
      </c>
      <c r="M283" s="31">
        <v>1.6856100000000001</v>
      </c>
      <c r="N283" s="1"/>
      <c r="O283" s="1"/>
    </row>
    <row r="284" spans="1:15" ht="12.75" customHeight="1">
      <c r="A284" s="33">
        <v>274</v>
      </c>
      <c r="B284" s="53" t="s">
        <v>414</v>
      </c>
      <c r="C284" s="31">
        <v>352.95</v>
      </c>
      <c r="D284" s="36">
        <v>354.63333333333338</v>
      </c>
      <c r="E284" s="36">
        <v>349.56666666666678</v>
      </c>
      <c r="F284" s="36">
        <v>346.18333333333339</v>
      </c>
      <c r="G284" s="36">
        <v>341.11666666666679</v>
      </c>
      <c r="H284" s="36">
        <v>358.01666666666677</v>
      </c>
      <c r="I284" s="36">
        <v>363.08333333333337</v>
      </c>
      <c r="J284" s="36">
        <v>366.46666666666675</v>
      </c>
      <c r="K284" s="31">
        <v>359.7</v>
      </c>
      <c r="L284" s="31">
        <v>351.25</v>
      </c>
      <c r="M284" s="31">
        <v>8.7139100000000003</v>
      </c>
      <c r="N284" s="1"/>
      <c r="O284" s="1"/>
    </row>
    <row r="285" spans="1:15" ht="12.75" customHeight="1">
      <c r="A285" s="33">
        <v>275</v>
      </c>
      <c r="B285" s="53" t="s">
        <v>415</v>
      </c>
      <c r="C285" s="31">
        <v>1826.05</v>
      </c>
      <c r="D285" s="36">
        <v>1834.0833333333333</v>
      </c>
      <c r="E285" s="36">
        <v>1808.2166666666665</v>
      </c>
      <c r="F285" s="36">
        <v>1790.3833333333332</v>
      </c>
      <c r="G285" s="36">
        <v>1764.5166666666664</v>
      </c>
      <c r="H285" s="36">
        <v>1851.9166666666665</v>
      </c>
      <c r="I285" s="36">
        <v>1877.7833333333333</v>
      </c>
      <c r="J285" s="36">
        <v>1895.6166666666666</v>
      </c>
      <c r="K285" s="31">
        <v>1859.95</v>
      </c>
      <c r="L285" s="31">
        <v>1816.25</v>
      </c>
      <c r="M285" s="31">
        <v>4.2481299999999997</v>
      </c>
      <c r="N285" s="1"/>
      <c r="O285" s="1"/>
    </row>
    <row r="286" spans="1:15" ht="12.75" customHeight="1">
      <c r="A286" s="33">
        <v>276</v>
      </c>
      <c r="B286" s="53" t="s">
        <v>416</v>
      </c>
      <c r="C286" s="31">
        <v>304.2</v>
      </c>
      <c r="D286" s="36">
        <v>304.78333333333336</v>
      </c>
      <c r="E286" s="36">
        <v>301.06666666666672</v>
      </c>
      <c r="F286" s="36">
        <v>297.93333333333334</v>
      </c>
      <c r="G286" s="36">
        <v>294.2166666666667</v>
      </c>
      <c r="H286" s="36">
        <v>307.91666666666674</v>
      </c>
      <c r="I286" s="36">
        <v>311.63333333333333</v>
      </c>
      <c r="J286" s="36">
        <v>314.76666666666677</v>
      </c>
      <c r="K286" s="31">
        <v>308.5</v>
      </c>
      <c r="L286" s="31">
        <v>301.64999999999998</v>
      </c>
      <c r="M286" s="31">
        <v>4.1221500000000004</v>
      </c>
      <c r="N286" s="1"/>
      <c r="O286" s="1"/>
    </row>
    <row r="287" spans="1:15" ht="12.75" customHeight="1">
      <c r="A287" s="33">
        <v>277</v>
      </c>
      <c r="B287" s="53" t="s">
        <v>794</v>
      </c>
      <c r="C287" s="31">
        <v>891</v>
      </c>
      <c r="D287" s="36">
        <v>888.76666666666677</v>
      </c>
      <c r="E287" s="36">
        <v>880.73333333333358</v>
      </c>
      <c r="F287" s="36">
        <v>870.46666666666681</v>
      </c>
      <c r="G287" s="36">
        <v>862.43333333333362</v>
      </c>
      <c r="H287" s="36">
        <v>899.03333333333353</v>
      </c>
      <c r="I287" s="36">
        <v>907.06666666666661</v>
      </c>
      <c r="J287" s="36">
        <v>917.33333333333348</v>
      </c>
      <c r="K287" s="31">
        <v>896.8</v>
      </c>
      <c r="L287" s="31">
        <v>878.5</v>
      </c>
      <c r="M287" s="31">
        <v>0.77737999999999996</v>
      </c>
      <c r="N287" s="1"/>
      <c r="O287" s="1"/>
    </row>
    <row r="288" spans="1:15" ht="12.75" customHeight="1">
      <c r="A288" s="33">
        <v>278</v>
      </c>
      <c r="B288" s="53" t="s">
        <v>417</v>
      </c>
      <c r="C288" s="31">
        <v>1450.85</v>
      </c>
      <c r="D288" s="36">
        <v>1448.8166666666666</v>
      </c>
      <c r="E288" s="36">
        <v>1436.7833333333333</v>
      </c>
      <c r="F288" s="36">
        <v>1422.7166666666667</v>
      </c>
      <c r="G288" s="36">
        <v>1410.6833333333334</v>
      </c>
      <c r="H288" s="36">
        <v>1462.8833333333332</v>
      </c>
      <c r="I288" s="36">
        <v>1474.9166666666665</v>
      </c>
      <c r="J288" s="36">
        <v>1488.9833333333331</v>
      </c>
      <c r="K288" s="31">
        <v>1460.85</v>
      </c>
      <c r="L288" s="31">
        <v>1434.75</v>
      </c>
      <c r="M288" s="31">
        <v>0.91678999999999999</v>
      </c>
      <c r="N288" s="1"/>
      <c r="O288" s="1"/>
    </row>
    <row r="289" spans="1:15" ht="12.75" customHeight="1">
      <c r="A289" s="33">
        <v>279</v>
      </c>
      <c r="B289" s="53" t="s">
        <v>782</v>
      </c>
      <c r="C289" s="31">
        <v>1380.8</v>
      </c>
      <c r="D289" s="36">
        <v>1384.9333333333334</v>
      </c>
      <c r="E289" s="36">
        <v>1372.8666666666668</v>
      </c>
      <c r="F289" s="36">
        <v>1364.9333333333334</v>
      </c>
      <c r="G289" s="36">
        <v>1352.8666666666668</v>
      </c>
      <c r="H289" s="36">
        <v>1392.8666666666668</v>
      </c>
      <c r="I289" s="36">
        <v>1404.9333333333334</v>
      </c>
      <c r="J289" s="36">
        <v>1412.8666666666668</v>
      </c>
      <c r="K289" s="31">
        <v>1397</v>
      </c>
      <c r="L289" s="31">
        <v>1377</v>
      </c>
      <c r="M289" s="31">
        <v>0.89542999999999995</v>
      </c>
      <c r="N289" s="1"/>
      <c r="O289" s="1"/>
    </row>
    <row r="290" spans="1:15" ht="12.75" customHeight="1">
      <c r="A290" s="33">
        <v>280</v>
      </c>
      <c r="B290" s="53" t="s">
        <v>418</v>
      </c>
      <c r="C290" s="31">
        <v>716.05</v>
      </c>
      <c r="D290" s="36">
        <v>719.69999999999993</v>
      </c>
      <c r="E290" s="36">
        <v>690.39999999999986</v>
      </c>
      <c r="F290" s="36">
        <v>664.74999999999989</v>
      </c>
      <c r="G290" s="36">
        <v>635.44999999999982</v>
      </c>
      <c r="H290" s="36">
        <v>745.34999999999991</v>
      </c>
      <c r="I290" s="36">
        <v>774.64999999999986</v>
      </c>
      <c r="J290" s="36">
        <v>800.3</v>
      </c>
      <c r="K290" s="31">
        <v>749</v>
      </c>
      <c r="L290" s="31">
        <v>694.05</v>
      </c>
      <c r="M290" s="31">
        <v>321.70819</v>
      </c>
      <c r="N290" s="1"/>
      <c r="O290" s="1"/>
    </row>
    <row r="291" spans="1:15" ht="12.75" customHeight="1">
      <c r="A291" s="33">
        <v>281</v>
      </c>
      <c r="B291" s="53" t="s">
        <v>419</v>
      </c>
      <c r="C291" s="31">
        <v>311.39999999999998</v>
      </c>
      <c r="D291" s="36">
        <v>312.95</v>
      </c>
      <c r="E291" s="36">
        <v>308.45</v>
      </c>
      <c r="F291" s="36">
        <v>305.5</v>
      </c>
      <c r="G291" s="36">
        <v>301</v>
      </c>
      <c r="H291" s="36">
        <v>315.89999999999998</v>
      </c>
      <c r="I291" s="36">
        <v>320.39999999999998</v>
      </c>
      <c r="J291" s="36">
        <v>323.34999999999997</v>
      </c>
      <c r="K291" s="31">
        <v>317.45</v>
      </c>
      <c r="L291" s="31">
        <v>310</v>
      </c>
      <c r="M291" s="31">
        <v>5.0399599999999998</v>
      </c>
      <c r="N291" s="1"/>
      <c r="O291" s="1"/>
    </row>
    <row r="292" spans="1:15" ht="12.75" customHeight="1">
      <c r="A292" s="33">
        <v>282</v>
      </c>
      <c r="B292" s="53" t="s">
        <v>420</v>
      </c>
      <c r="C292" s="31">
        <v>217.11</v>
      </c>
      <c r="D292" s="36">
        <v>217.96000000000004</v>
      </c>
      <c r="E292" s="36">
        <v>215.58000000000007</v>
      </c>
      <c r="F292" s="36">
        <v>214.05000000000004</v>
      </c>
      <c r="G292" s="36">
        <v>211.67000000000007</v>
      </c>
      <c r="H292" s="36">
        <v>219.49000000000007</v>
      </c>
      <c r="I292" s="36">
        <v>221.87000000000006</v>
      </c>
      <c r="J292" s="36">
        <v>223.40000000000006</v>
      </c>
      <c r="K292" s="31">
        <v>220.34</v>
      </c>
      <c r="L292" s="31">
        <v>216.43</v>
      </c>
      <c r="M292" s="31">
        <v>8.5088000000000008</v>
      </c>
      <c r="N292" s="1"/>
      <c r="O292" s="1"/>
    </row>
    <row r="293" spans="1:15" ht="12.75" customHeight="1">
      <c r="A293" s="33">
        <v>283</v>
      </c>
      <c r="B293" s="53" t="s">
        <v>823</v>
      </c>
      <c r="C293" s="31">
        <v>5333.25</v>
      </c>
      <c r="D293" s="36">
        <v>5327.7166666666662</v>
      </c>
      <c r="E293" s="36">
        <v>5146.6333333333323</v>
      </c>
      <c r="F293" s="36">
        <v>4960.0166666666664</v>
      </c>
      <c r="G293" s="36">
        <v>4778.9333333333325</v>
      </c>
      <c r="H293" s="36">
        <v>5514.3333333333321</v>
      </c>
      <c r="I293" s="36">
        <v>5695.4166666666661</v>
      </c>
      <c r="J293" s="36">
        <v>5882.0333333333319</v>
      </c>
      <c r="K293" s="31">
        <v>5508.8</v>
      </c>
      <c r="L293" s="31">
        <v>5141.1000000000004</v>
      </c>
      <c r="M293" s="31">
        <v>17.770520000000001</v>
      </c>
      <c r="N293" s="1"/>
      <c r="O293" s="1"/>
    </row>
    <row r="294" spans="1:15" ht="12.75" customHeight="1">
      <c r="A294" s="33">
        <v>284</v>
      </c>
      <c r="B294" s="53" t="s">
        <v>421</v>
      </c>
      <c r="C294" s="31">
        <v>993.25</v>
      </c>
      <c r="D294" s="36">
        <v>989.88333333333333</v>
      </c>
      <c r="E294" s="36">
        <v>981.36666666666667</v>
      </c>
      <c r="F294" s="36">
        <v>969.48333333333335</v>
      </c>
      <c r="G294" s="36">
        <v>960.9666666666667</v>
      </c>
      <c r="H294" s="36">
        <v>1001.7666666666667</v>
      </c>
      <c r="I294" s="36">
        <v>1010.2833333333333</v>
      </c>
      <c r="J294" s="36">
        <v>1022.1666666666666</v>
      </c>
      <c r="K294" s="31">
        <v>998.4</v>
      </c>
      <c r="L294" s="31">
        <v>978</v>
      </c>
      <c r="M294" s="31">
        <v>5.0634300000000003</v>
      </c>
      <c r="N294" s="1"/>
      <c r="O294" s="1"/>
    </row>
    <row r="295" spans="1:15" ht="12.75" customHeight="1">
      <c r="A295" s="33">
        <v>285</v>
      </c>
      <c r="B295" s="53" t="s">
        <v>793</v>
      </c>
      <c r="C295" s="31">
        <v>1021.15</v>
      </c>
      <c r="D295" s="36">
        <v>1014.0500000000001</v>
      </c>
      <c r="E295" s="36">
        <v>994.10000000000014</v>
      </c>
      <c r="F295" s="36">
        <v>967.05000000000007</v>
      </c>
      <c r="G295" s="36">
        <v>947.10000000000014</v>
      </c>
      <c r="H295" s="36">
        <v>1041.1000000000001</v>
      </c>
      <c r="I295" s="36">
        <v>1061.0500000000002</v>
      </c>
      <c r="J295" s="36">
        <v>1088.1000000000001</v>
      </c>
      <c r="K295" s="31">
        <v>1034</v>
      </c>
      <c r="L295" s="31">
        <v>987</v>
      </c>
      <c r="M295" s="31">
        <v>10.02671</v>
      </c>
      <c r="N295" s="1"/>
      <c r="O295" s="1"/>
    </row>
    <row r="296" spans="1:15" ht="12.75" customHeight="1">
      <c r="A296" s="33">
        <v>286</v>
      </c>
      <c r="B296" s="53" t="s">
        <v>158</v>
      </c>
      <c r="C296" s="31">
        <v>1820.35</v>
      </c>
      <c r="D296" s="36">
        <v>1824.7</v>
      </c>
      <c r="E296" s="36">
        <v>1812.4</v>
      </c>
      <c r="F296" s="36">
        <v>1804.45</v>
      </c>
      <c r="G296" s="36">
        <v>1792.15</v>
      </c>
      <c r="H296" s="36">
        <v>1832.65</v>
      </c>
      <c r="I296" s="36">
        <v>1844.9499999999998</v>
      </c>
      <c r="J296" s="36">
        <v>1852.9</v>
      </c>
      <c r="K296" s="31">
        <v>1837</v>
      </c>
      <c r="L296" s="31">
        <v>1816.75</v>
      </c>
      <c r="M296" s="31">
        <v>20.5672</v>
      </c>
      <c r="N296" s="1"/>
      <c r="O296" s="1"/>
    </row>
    <row r="297" spans="1:15" ht="12.75" customHeight="1">
      <c r="A297" s="33">
        <v>287</v>
      </c>
      <c r="B297" s="53" t="s">
        <v>422</v>
      </c>
      <c r="C297" s="31">
        <v>552.35</v>
      </c>
      <c r="D297" s="36">
        <v>560.46666666666658</v>
      </c>
      <c r="E297" s="36">
        <v>540.93333333333317</v>
      </c>
      <c r="F297" s="36">
        <v>529.51666666666654</v>
      </c>
      <c r="G297" s="36">
        <v>509.98333333333312</v>
      </c>
      <c r="H297" s="36">
        <v>571.88333333333321</v>
      </c>
      <c r="I297" s="36">
        <v>591.41666666666674</v>
      </c>
      <c r="J297" s="36">
        <v>602.83333333333326</v>
      </c>
      <c r="K297" s="31">
        <v>580</v>
      </c>
      <c r="L297" s="31">
        <v>549.04999999999995</v>
      </c>
      <c r="M297" s="31">
        <v>20.929010000000002</v>
      </c>
      <c r="N297" s="1"/>
      <c r="O297" s="1"/>
    </row>
    <row r="298" spans="1:15" ht="12.75" customHeight="1">
      <c r="A298" s="33">
        <v>288</v>
      </c>
      <c r="B298" s="53" t="s">
        <v>833</v>
      </c>
      <c r="C298" s="31">
        <v>177.91</v>
      </c>
      <c r="D298" s="36">
        <v>177.26666666666665</v>
      </c>
      <c r="E298" s="36">
        <v>175.1633333333333</v>
      </c>
      <c r="F298" s="36">
        <v>172.41666666666666</v>
      </c>
      <c r="G298" s="36">
        <v>170.3133333333333</v>
      </c>
      <c r="H298" s="36">
        <v>180.01333333333329</v>
      </c>
      <c r="I298" s="36">
        <v>182.11666666666665</v>
      </c>
      <c r="J298" s="36">
        <v>184.86333333333329</v>
      </c>
      <c r="K298" s="31">
        <v>179.37</v>
      </c>
      <c r="L298" s="31">
        <v>174.52</v>
      </c>
      <c r="M298" s="31">
        <v>136.89402000000001</v>
      </c>
      <c r="N298" s="1"/>
      <c r="O298" s="1"/>
    </row>
    <row r="299" spans="1:15" ht="12.75" customHeight="1">
      <c r="A299" s="33">
        <v>289</v>
      </c>
      <c r="B299" s="53" t="s">
        <v>164</v>
      </c>
      <c r="C299" s="31">
        <v>5777.5</v>
      </c>
      <c r="D299" s="36">
        <v>5757.3666666666659</v>
      </c>
      <c r="E299" s="36">
        <v>5704.7333333333318</v>
      </c>
      <c r="F299" s="36">
        <v>5631.9666666666662</v>
      </c>
      <c r="G299" s="36">
        <v>5579.3333333333321</v>
      </c>
      <c r="H299" s="36">
        <v>5830.1333333333314</v>
      </c>
      <c r="I299" s="36">
        <v>5882.7666666666646</v>
      </c>
      <c r="J299" s="36">
        <v>5955.533333333331</v>
      </c>
      <c r="K299" s="31">
        <v>5810</v>
      </c>
      <c r="L299" s="31">
        <v>5684.6</v>
      </c>
      <c r="M299" s="31">
        <v>1.50559</v>
      </c>
      <c r="N299" s="1"/>
      <c r="O299" s="1"/>
    </row>
    <row r="300" spans="1:15" ht="12.75" customHeight="1">
      <c r="A300" s="33">
        <v>290</v>
      </c>
      <c r="B300" s="53" t="s">
        <v>161</v>
      </c>
      <c r="C300" s="31">
        <v>723.3</v>
      </c>
      <c r="D300" s="36">
        <v>719.08333333333337</v>
      </c>
      <c r="E300" s="36">
        <v>707.36666666666679</v>
      </c>
      <c r="F300" s="36">
        <v>691.43333333333339</v>
      </c>
      <c r="G300" s="36">
        <v>679.71666666666681</v>
      </c>
      <c r="H300" s="36">
        <v>735.01666666666677</v>
      </c>
      <c r="I300" s="36">
        <v>746.73333333333323</v>
      </c>
      <c r="J300" s="36">
        <v>762.66666666666674</v>
      </c>
      <c r="K300" s="31">
        <v>730.8</v>
      </c>
      <c r="L300" s="31">
        <v>703.15</v>
      </c>
      <c r="M300" s="31">
        <v>52.636040000000001</v>
      </c>
      <c r="N300" s="1"/>
      <c r="O300" s="1"/>
    </row>
    <row r="301" spans="1:15" ht="12.75" customHeight="1">
      <c r="A301" s="33">
        <v>291</v>
      </c>
      <c r="B301" s="53" t="s">
        <v>163</v>
      </c>
      <c r="C301" s="31">
        <v>6416.2</v>
      </c>
      <c r="D301" s="36">
        <v>6401.1500000000005</v>
      </c>
      <c r="E301" s="36">
        <v>6355.0500000000011</v>
      </c>
      <c r="F301" s="36">
        <v>6293.9000000000005</v>
      </c>
      <c r="G301" s="36">
        <v>6247.8000000000011</v>
      </c>
      <c r="H301" s="36">
        <v>6462.3000000000011</v>
      </c>
      <c r="I301" s="36">
        <v>6508.4000000000015</v>
      </c>
      <c r="J301" s="36">
        <v>6569.5500000000011</v>
      </c>
      <c r="K301" s="31">
        <v>6447.25</v>
      </c>
      <c r="L301" s="31">
        <v>6340</v>
      </c>
      <c r="M301" s="31">
        <v>2.7835399999999999</v>
      </c>
      <c r="N301" s="1"/>
      <c r="O301" s="1"/>
    </row>
    <row r="302" spans="1:15" ht="12.75" customHeight="1">
      <c r="A302" s="33">
        <v>292</v>
      </c>
      <c r="B302" s="53" t="s">
        <v>162</v>
      </c>
      <c r="C302" s="31">
        <v>3613</v>
      </c>
      <c r="D302" s="36">
        <v>3615.9333333333329</v>
      </c>
      <c r="E302" s="36">
        <v>3597.1166666666659</v>
      </c>
      <c r="F302" s="36">
        <v>3581.2333333333331</v>
      </c>
      <c r="G302" s="36">
        <v>3562.4166666666661</v>
      </c>
      <c r="H302" s="36">
        <v>3631.8166666666657</v>
      </c>
      <c r="I302" s="36">
        <v>3650.6333333333323</v>
      </c>
      <c r="J302" s="36">
        <v>3666.5166666666655</v>
      </c>
      <c r="K302" s="31">
        <v>3634.75</v>
      </c>
      <c r="L302" s="31">
        <v>3600.05</v>
      </c>
      <c r="M302" s="31">
        <v>17.524550000000001</v>
      </c>
      <c r="N302" s="1"/>
      <c r="O302" s="1"/>
    </row>
    <row r="303" spans="1:15" ht="12.75" customHeight="1">
      <c r="A303" s="33">
        <v>293</v>
      </c>
      <c r="B303" s="53" t="s">
        <v>423</v>
      </c>
      <c r="C303" s="31">
        <v>486.55</v>
      </c>
      <c r="D303" s="36">
        <v>490.55</v>
      </c>
      <c r="E303" s="36">
        <v>481.1</v>
      </c>
      <c r="F303" s="36">
        <v>475.65000000000003</v>
      </c>
      <c r="G303" s="36">
        <v>466.20000000000005</v>
      </c>
      <c r="H303" s="36">
        <v>496</v>
      </c>
      <c r="I303" s="36">
        <v>505.44999999999993</v>
      </c>
      <c r="J303" s="36">
        <v>510.9</v>
      </c>
      <c r="K303" s="31">
        <v>500</v>
      </c>
      <c r="L303" s="31">
        <v>485.1</v>
      </c>
      <c r="M303" s="31">
        <v>3.1316899999999999</v>
      </c>
      <c r="N303" s="1"/>
      <c r="O303" s="1"/>
    </row>
    <row r="304" spans="1:15" ht="12.75" customHeight="1">
      <c r="A304" s="33">
        <v>294</v>
      </c>
      <c r="B304" s="53" t="s">
        <v>160</v>
      </c>
      <c r="C304" s="31">
        <v>505.55</v>
      </c>
      <c r="D304" s="36">
        <v>506.14999999999992</v>
      </c>
      <c r="E304" s="36">
        <v>502.29999999999984</v>
      </c>
      <c r="F304" s="36">
        <v>499.0499999999999</v>
      </c>
      <c r="G304" s="36">
        <v>495.19999999999982</v>
      </c>
      <c r="H304" s="36">
        <v>509.39999999999986</v>
      </c>
      <c r="I304" s="36">
        <v>513.24999999999989</v>
      </c>
      <c r="J304" s="36">
        <v>516.49999999999989</v>
      </c>
      <c r="K304" s="31">
        <v>510</v>
      </c>
      <c r="L304" s="31">
        <v>502.9</v>
      </c>
      <c r="M304" s="31">
        <v>12.213699999999999</v>
      </c>
      <c r="N304" s="1"/>
      <c r="O304" s="1"/>
    </row>
    <row r="305" spans="1:15" ht="12.75" customHeight="1">
      <c r="A305" s="33">
        <v>295</v>
      </c>
      <c r="B305" s="53" t="s">
        <v>424</v>
      </c>
      <c r="C305" s="31">
        <v>310.60000000000002</v>
      </c>
      <c r="D305" s="36">
        <v>313.33333333333331</v>
      </c>
      <c r="E305" s="36">
        <v>306.91666666666663</v>
      </c>
      <c r="F305" s="36">
        <v>303.23333333333329</v>
      </c>
      <c r="G305" s="36">
        <v>296.81666666666661</v>
      </c>
      <c r="H305" s="36">
        <v>317.01666666666665</v>
      </c>
      <c r="I305" s="36">
        <v>323.43333333333328</v>
      </c>
      <c r="J305" s="36">
        <v>327.11666666666667</v>
      </c>
      <c r="K305" s="31">
        <v>319.75</v>
      </c>
      <c r="L305" s="31">
        <v>309.64999999999998</v>
      </c>
      <c r="M305" s="31">
        <v>18.602150000000002</v>
      </c>
      <c r="N305" s="1"/>
      <c r="O305" s="1"/>
    </row>
    <row r="306" spans="1:15" ht="12.75" customHeight="1">
      <c r="A306" s="33">
        <v>296</v>
      </c>
      <c r="B306" s="53" t="s">
        <v>425</v>
      </c>
      <c r="C306" s="31">
        <v>132.35</v>
      </c>
      <c r="D306" s="36">
        <v>131.93333333333334</v>
      </c>
      <c r="E306" s="36">
        <v>131.11666666666667</v>
      </c>
      <c r="F306" s="36">
        <v>129.88333333333333</v>
      </c>
      <c r="G306" s="36">
        <v>129.06666666666666</v>
      </c>
      <c r="H306" s="36">
        <v>133.16666666666669</v>
      </c>
      <c r="I306" s="36">
        <v>133.98333333333335</v>
      </c>
      <c r="J306" s="36">
        <v>135.2166666666667</v>
      </c>
      <c r="K306" s="31">
        <v>132.75</v>
      </c>
      <c r="L306" s="31">
        <v>130.69999999999999</v>
      </c>
      <c r="M306" s="31">
        <v>17.704470000000001</v>
      </c>
      <c r="N306" s="1"/>
      <c r="O306" s="1"/>
    </row>
    <row r="307" spans="1:15" ht="12.75" customHeight="1">
      <c r="A307" s="33">
        <v>297</v>
      </c>
      <c r="B307" s="53" t="s">
        <v>278</v>
      </c>
      <c r="C307" s="31">
        <v>1034.1500000000001</v>
      </c>
      <c r="D307" s="36">
        <v>1036.2833333333335</v>
      </c>
      <c r="E307" s="36">
        <v>1026.5666666666671</v>
      </c>
      <c r="F307" s="36">
        <v>1018.9833333333336</v>
      </c>
      <c r="G307" s="36">
        <v>1009.2666666666671</v>
      </c>
      <c r="H307" s="36">
        <v>1043.866666666667</v>
      </c>
      <c r="I307" s="36">
        <v>1053.5833333333337</v>
      </c>
      <c r="J307" s="36">
        <v>1061.166666666667</v>
      </c>
      <c r="K307" s="31">
        <v>1046</v>
      </c>
      <c r="L307" s="31">
        <v>1028.7</v>
      </c>
      <c r="M307" s="31">
        <v>8.7081900000000001</v>
      </c>
      <c r="N307" s="1"/>
      <c r="O307" s="1"/>
    </row>
    <row r="308" spans="1:15" ht="12.75" customHeight="1">
      <c r="A308" s="33">
        <v>298</v>
      </c>
      <c r="B308" s="53" t="s">
        <v>279</v>
      </c>
      <c r="C308" s="31">
        <v>8229.35</v>
      </c>
      <c r="D308" s="36">
        <v>8050.75</v>
      </c>
      <c r="E308" s="36">
        <v>7753.6</v>
      </c>
      <c r="F308" s="36">
        <v>7277.85</v>
      </c>
      <c r="G308" s="36">
        <v>6980.7000000000007</v>
      </c>
      <c r="H308" s="36">
        <v>8526.5</v>
      </c>
      <c r="I308" s="36">
        <v>8823.6500000000015</v>
      </c>
      <c r="J308" s="36">
        <v>9299.4</v>
      </c>
      <c r="K308" s="31">
        <v>8347.9</v>
      </c>
      <c r="L308" s="31">
        <v>7575</v>
      </c>
      <c r="M308" s="31">
        <v>4.7736599999999996</v>
      </c>
      <c r="N308" s="1"/>
      <c r="O308" s="1"/>
    </row>
    <row r="309" spans="1:15" ht="12.75" customHeight="1">
      <c r="A309" s="33">
        <v>299</v>
      </c>
      <c r="B309" s="53" t="s">
        <v>859</v>
      </c>
      <c r="C309" s="31">
        <v>774.1</v>
      </c>
      <c r="D309" s="36">
        <v>769.05000000000007</v>
      </c>
      <c r="E309" s="36">
        <v>753.15000000000009</v>
      </c>
      <c r="F309" s="36">
        <v>732.2</v>
      </c>
      <c r="G309" s="36">
        <v>716.30000000000007</v>
      </c>
      <c r="H309" s="36">
        <v>790.00000000000011</v>
      </c>
      <c r="I309" s="36">
        <v>805.9</v>
      </c>
      <c r="J309" s="36">
        <v>826.85000000000014</v>
      </c>
      <c r="K309" s="31">
        <v>784.95</v>
      </c>
      <c r="L309" s="31">
        <v>748.1</v>
      </c>
      <c r="M309" s="31">
        <v>3.6636700000000002</v>
      </c>
      <c r="N309" s="1"/>
      <c r="O309" s="1"/>
    </row>
    <row r="310" spans="1:15" ht="12.75" customHeight="1">
      <c r="A310" s="33">
        <v>300</v>
      </c>
      <c r="B310" s="53" t="s">
        <v>165</v>
      </c>
      <c r="C310" s="31">
        <v>2256.4499999999998</v>
      </c>
      <c r="D310" s="36">
        <v>2261.5166666666669</v>
      </c>
      <c r="E310" s="36">
        <v>2244.2333333333336</v>
      </c>
      <c r="F310" s="36">
        <v>2232.0166666666669</v>
      </c>
      <c r="G310" s="36">
        <v>2214.7333333333336</v>
      </c>
      <c r="H310" s="36">
        <v>2273.7333333333336</v>
      </c>
      <c r="I310" s="36">
        <v>2291.0166666666673</v>
      </c>
      <c r="J310" s="36">
        <v>2303.2333333333336</v>
      </c>
      <c r="K310" s="31">
        <v>2278.8000000000002</v>
      </c>
      <c r="L310" s="31">
        <v>2249.3000000000002</v>
      </c>
      <c r="M310" s="31">
        <v>7.0361000000000002</v>
      </c>
      <c r="N310" s="1"/>
      <c r="O310" s="1"/>
    </row>
    <row r="311" spans="1:15" ht="12.75" customHeight="1">
      <c r="A311" s="33">
        <v>301</v>
      </c>
      <c r="B311" s="53" t="s">
        <v>426</v>
      </c>
      <c r="C311" s="31">
        <v>95.12</v>
      </c>
      <c r="D311" s="36">
        <v>95.259999999999991</v>
      </c>
      <c r="E311" s="36">
        <v>94.069999999999979</v>
      </c>
      <c r="F311" s="36">
        <v>93.019999999999982</v>
      </c>
      <c r="G311" s="36">
        <v>91.82999999999997</v>
      </c>
      <c r="H311" s="36">
        <v>96.309999999999988</v>
      </c>
      <c r="I311" s="36">
        <v>97.499999999999986</v>
      </c>
      <c r="J311" s="36">
        <v>98.55</v>
      </c>
      <c r="K311" s="31">
        <v>96.45</v>
      </c>
      <c r="L311" s="31">
        <v>94.21</v>
      </c>
      <c r="M311" s="31">
        <v>26.429590000000001</v>
      </c>
      <c r="N311" s="1"/>
      <c r="O311" s="1"/>
    </row>
    <row r="312" spans="1:15" ht="12.75" customHeight="1">
      <c r="A312" s="33">
        <v>302</v>
      </c>
      <c r="B312" s="53" t="s">
        <v>178</v>
      </c>
      <c r="C312" s="31">
        <v>137353.95000000001</v>
      </c>
      <c r="D312" s="36">
        <v>136917.98333333334</v>
      </c>
      <c r="E312" s="36">
        <v>136236.01666666666</v>
      </c>
      <c r="F312" s="36">
        <v>135118.08333333331</v>
      </c>
      <c r="G312" s="36">
        <v>134436.11666666664</v>
      </c>
      <c r="H312" s="36">
        <v>138035.91666666669</v>
      </c>
      <c r="I312" s="36">
        <v>138717.88333333336</v>
      </c>
      <c r="J312" s="36">
        <v>139835.81666666671</v>
      </c>
      <c r="K312" s="31">
        <v>137599.95000000001</v>
      </c>
      <c r="L312" s="31">
        <v>135800.04999999999</v>
      </c>
      <c r="M312" s="31">
        <v>4.9480000000000003E-2</v>
      </c>
      <c r="N312" s="1"/>
      <c r="O312" s="1"/>
    </row>
    <row r="313" spans="1:15" ht="12.75" customHeight="1">
      <c r="A313" s="33">
        <v>303</v>
      </c>
      <c r="B313" s="53" t="s">
        <v>427</v>
      </c>
      <c r="C313" s="31">
        <v>1773.5</v>
      </c>
      <c r="D313" s="36">
        <v>1779.4833333333333</v>
      </c>
      <c r="E313" s="36">
        <v>1764.0166666666667</v>
      </c>
      <c r="F313" s="36">
        <v>1754.5333333333333</v>
      </c>
      <c r="G313" s="36">
        <v>1739.0666666666666</v>
      </c>
      <c r="H313" s="36">
        <v>1788.9666666666667</v>
      </c>
      <c r="I313" s="36">
        <v>1804.4333333333334</v>
      </c>
      <c r="J313" s="36">
        <v>1813.9166666666667</v>
      </c>
      <c r="K313" s="31">
        <v>1794.95</v>
      </c>
      <c r="L313" s="31">
        <v>1770</v>
      </c>
      <c r="M313" s="31">
        <v>0.59892000000000001</v>
      </c>
      <c r="N313" s="1"/>
      <c r="O313" s="1"/>
    </row>
    <row r="314" spans="1:15" ht="12.75" customHeight="1">
      <c r="A314" s="33">
        <v>304</v>
      </c>
      <c r="B314" s="53" t="s">
        <v>428</v>
      </c>
      <c r="C314" s="31">
        <v>1230.2</v>
      </c>
      <c r="D314" s="36">
        <v>1230.4166666666667</v>
      </c>
      <c r="E314" s="36">
        <v>1213.1333333333334</v>
      </c>
      <c r="F314" s="36">
        <v>1196.0666666666666</v>
      </c>
      <c r="G314" s="36">
        <v>1178.7833333333333</v>
      </c>
      <c r="H314" s="36">
        <v>1247.4833333333336</v>
      </c>
      <c r="I314" s="36">
        <v>1264.7666666666669</v>
      </c>
      <c r="J314" s="36">
        <v>1281.8333333333337</v>
      </c>
      <c r="K314" s="31">
        <v>1247.7</v>
      </c>
      <c r="L314" s="31">
        <v>1213.3499999999999</v>
      </c>
      <c r="M314" s="31">
        <v>11.736459999999999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1798.65</v>
      </c>
      <c r="D315" s="36">
        <v>1809.9666666666669</v>
      </c>
      <c r="E315" s="36">
        <v>1778.7333333333338</v>
      </c>
      <c r="F315" s="36">
        <v>1758.8166666666668</v>
      </c>
      <c r="G315" s="36">
        <v>1727.5833333333337</v>
      </c>
      <c r="H315" s="36">
        <v>1829.8833333333339</v>
      </c>
      <c r="I315" s="36">
        <v>1861.116666666667</v>
      </c>
      <c r="J315" s="36">
        <v>1881.033333333334</v>
      </c>
      <c r="K315" s="31">
        <v>1841.2</v>
      </c>
      <c r="L315" s="31">
        <v>1790.05</v>
      </c>
      <c r="M315" s="31">
        <v>1.85938</v>
      </c>
      <c r="N315" s="1"/>
      <c r="O315" s="1"/>
    </row>
    <row r="316" spans="1:15" ht="12.75" customHeight="1">
      <c r="A316" s="33">
        <v>306</v>
      </c>
      <c r="B316" s="53" t="s">
        <v>860</v>
      </c>
      <c r="C316" s="31">
        <v>669.8</v>
      </c>
      <c r="D316" s="36">
        <v>672.7</v>
      </c>
      <c r="E316" s="36">
        <v>661.80000000000007</v>
      </c>
      <c r="F316" s="36">
        <v>653.80000000000007</v>
      </c>
      <c r="G316" s="36">
        <v>642.90000000000009</v>
      </c>
      <c r="H316" s="36">
        <v>680.7</v>
      </c>
      <c r="I316" s="36">
        <v>691.60000000000014</v>
      </c>
      <c r="J316" s="36">
        <v>699.6</v>
      </c>
      <c r="K316" s="31">
        <v>683.6</v>
      </c>
      <c r="L316" s="31">
        <v>664.7</v>
      </c>
      <c r="M316" s="31">
        <v>3.64229</v>
      </c>
      <c r="N316" s="1"/>
      <c r="O316" s="1"/>
    </row>
    <row r="317" spans="1:15" ht="12.75" customHeight="1">
      <c r="A317" s="33">
        <v>307</v>
      </c>
      <c r="B317" s="53" t="s">
        <v>167</v>
      </c>
      <c r="C317" s="31">
        <v>332.95</v>
      </c>
      <c r="D317" s="36">
        <v>332.83333333333331</v>
      </c>
      <c r="E317" s="36">
        <v>329.11666666666662</v>
      </c>
      <c r="F317" s="36">
        <v>325.2833333333333</v>
      </c>
      <c r="G317" s="36">
        <v>321.56666666666661</v>
      </c>
      <c r="H317" s="36">
        <v>336.66666666666663</v>
      </c>
      <c r="I317" s="36">
        <v>340.38333333333333</v>
      </c>
      <c r="J317" s="36">
        <v>344.21666666666664</v>
      </c>
      <c r="K317" s="31">
        <v>336.55</v>
      </c>
      <c r="L317" s="31">
        <v>329</v>
      </c>
      <c r="M317" s="31">
        <v>25.608910000000002</v>
      </c>
      <c r="N317" s="1"/>
      <c r="O317" s="1"/>
    </row>
    <row r="318" spans="1:15" ht="12.75" customHeight="1">
      <c r="A318" s="33">
        <v>308</v>
      </c>
      <c r="B318" s="53" t="s">
        <v>166</v>
      </c>
      <c r="C318" s="31">
        <v>2739.1</v>
      </c>
      <c r="D318" s="36">
        <v>2736.4666666666667</v>
      </c>
      <c r="E318" s="36">
        <v>2714.3833333333332</v>
      </c>
      <c r="F318" s="36">
        <v>2689.6666666666665</v>
      </c>
      <c r="G318" s="36">
        <v>2667.583333333333</v>
      </c>
      <c r="H318" s="36">
        <v>2761.1833333333334</v>
      </c>
      <c r="I318" s="36">
        <v>2783.2666666666664</v>
      </c>
      <c r="J318" s="36">
        <v>2807.9833333333336</v>
      </c>
      <c r="K318" s="31">
        <v>2758.55</v>
      </c>
      <c r="L318" s="31">
        <v>2711.75</v>
      </c>
      <c r="M318" s="31">
        <v>21.023319999999998</v>
      </c>
      <c r="N318" s="1"/>
      <c r="O318" s="1"/>
    </row>
    <row r="319" spans="1:15" ht="12.75" customHeight="1">
      <c r="A319" s="33">
        <v>309</v>
      </c>
      <c r="B319" s="53" t="s">
        <v>429</v>
      </c>
      <c r="C319" s="31">
        <v>421.95</v>
      </c>
      <c r="D319" s="36">
        <v>424.2166666666667</v>
      </c>
      <c r="E319" s="36">
        <v>417.83333333333337</v>
      </c>
      <c r="F319" s="36">
        <v>413.7166666666667</v>
      </c>
      <c r="G319" s="36">
        <v>407.33333333333337</v>
      </c>
      <c r="H319" s="36">
        <v>428.33333333333337</v>
      </c>
      <c r="I319" s="36">
        <v>434.7166666666667</v>
      </c>
      <c r="J319" s="36">
        <v>438.83333333333337</v>
      </c>
      <c r="K319" s="31">
        <v>430.6</v>
      </c>
      <c r="L319" s="31">
        <v>420.1</v>
      </c>
      <c r="M319" s="31">
        <v>0.86255999999999999</v>
      </c>
      <c r="N319" s="1"/>
      <c r="O319" s="1"/>
    </row>
    <row r="320" spans="1:15" ht="12.75" customHeight="1">
      <c r="A320" s="33">
        <v>310</v>
      </c>
      <c r="B320" s="53" t="s">
        <v>430</v>
      </c>
      <c r="C320" s="31">
        <v>549.70000000000005</v>
      </c>
      <c r="D320" s="36">
        <v>548.2166666666667</v>
      </c>
      <c r="E320" s="36">
        <v>544.43333333333339</v>
      </c>
      <c r="F320" s="36">
        <v>539.16666666666674</v>
      </c>
      <c r="G320" s="36">
        <v>535.38333333333344</v>
      </c>
      <c r="H320" s="36">
        <v>553.48333333333335</v>
      </c>
      <c r="I320" s="36">
        <v>557.26666666666665</v>
      </c>
      <c r="J320" s="36">
        <v>562.5333333333333</v>
      </c>
      <c r="K320" s="31">
        <v>552</v>
      </c>
      <c r="L320" s="31">
        <v>542.95000000000005</v>
      </c>
      <c r="M320" s="31">
        <v>2.26512</v>
      </c>
      <c r="N320" s="1"/>
      <c r="O320" s="1"/>
    </row>
    <row r="321" spans="1:15" ht="12.75" customHeight="1">
      <c r="A321" s="33">
        <v>311</v>
      </c>
      <c r="B321" s="53" t="s">
        <v>168</v>
      </c>
      <c r="C321" s="31">
        <v>211.33</v>
      </c>
      <c r="D321" s="36">
        <v>211.97666666666669</v>
      </c>
      <c r="E321" s="36">
        <v>207.45333333333338</v>
      </c>
      <c r="F321" s="36">
        <v>203.57666666666668</v>
      </c>
      <c r="G321" s="36">
        <v>199.05333333333337</v>
      </c>
      <c r="H321" s="36">
        <v>215.85333333333338</v>
      </c>
      <c r="I321" s="36">
        <v>220.37666666666669</v>
      </c>
      <c r="J321" s="36">
        <v>224.25333333333339</v>
      </c>
      <c r="K321" s="31">
        <v>216.5</v>
      </c>
      <c r="L321" s="31">
        <v>208.1</v>
      </c>
      <c r="M321" s="31">
        <v>155.03863000000001</v>
      </c>
      <c r="N321" s="1"/>
      <c r="O321" s="1"/>
    </row>
    <row r="322" spans="1:15" ht="12.75" customHeight="1">
      <c r="A322" s="33">
        <v>312</v>
      </c>
      <c r="B322" s="53" t="s">
        <v>431</v>
      </c>
      <c r="C322" s="31">
        <v>190.98</v>
      </c>
      <c r="D322" s="36">
        <v>190.88666666666666</v>
      </c>
      <c r="E322" s="36">
        <v>188.17333333333332</v>
      </c>
      <c r="F322" s="36">
        <v>185.36666666666667</v>
      </c>
      <c r="G322" s="36">
        <v>182.65333333333334</v>
      </c>
      <c r="H322" s="36">
        <v>193.6933333333333</v>
      </c>
      <c r="I322" s="36">
        <v>196.40666666666667</v>
      </c>
      <c r="J322" s="36">
        <v>199.21333333333328</v>
      </c>
      <c r="K322" s="31">
        <v>193.6</v>
      </c>
      <c r="L322" s="31">
        <v>188.08</v>
      </c>
      <c r="M322" s="31">
        <v>12.95825</v>
      </c>
      <c r="N322" s="1"/>
      <c r="O322" s="1"/>
    </row>
    <row r="323" spans="1:15" ht="12.75" customHeight="1">
      <c r="A323" s="33">
        <v>313</v>
      </c>
      <c r="B323" s="53" t="s">
        <v>799</v>
      </c>
      <c r="C323" s="31">
        <v>2498.8000000000002</v>
      </c>
      <c r="D323" s="36">
        <v>2503.9166666666665</v>
      </c>
      <c r="E323" s="36">
        <v>2442.8833333333332</v>
      </c>
      <c r="F323" s="36">
        <v>2386.9666666666667</v>
      </c>
      <c r="G323" s="36">
        <v>2325.9333333333334</v>
      </c>
      <c r="H323" s="36">
        <v>2559.833333333333</v>
      </c>
      <c r="I323" s="36">
        <v>2620.8666666666668</v>
      </c>
      <c r="J323" s="36">
        <v>2676.7833333333328</v>
      </c>
      <c r="K323" s="31">
        <v>2564.9499999999998</v>
      </c>
      <c r="L323" s="31">
        <v>2448</v>
      </c>
      <c r="M323" s="31">
        <v>10.507339999999999</v>
      </c>
      <c r="N323" s="1"/>
      <c r="O323" s="1"/>
    </row>
    <row r="324" spans="1:15" ht="12.75" customHeight="1">
      <c r="A324" s="33">
        <v>314</v>
      </c>
      <c r="B324" s="53" t="s">
        <v>169</v>
      </c>
      <c r="C324" s="31">
        <v>681.95</v>
      </c>
      <c r="D324" s="36">
        <v>683.30000000000007</v>
      </c>
      <c r="E324" s="36">
        <v>676.40000000000009</v>
      </c>
      <c r="F324" s="36">
        <v>670.85</v>
      </c>
      <c r="G324" s="36">
        <v>663.95</v>
      </c>
      <c r="H324" s="36">
        <v>688.85000000000014</v>
      </c>
      <c r="I324" s="36">
        <v>695.75</v>
      </c>
      <c r="J324" s="36">
        <v>701.30000000000018</v>
      </c>
      <c r="K324" s="31">
        <v>690.2</v>
      </c>
      <c r="L324" s="31">
        <v>677.75</v>
      </c>
      <c r="M324" s="31">
        <v>15.50794</v>
      </c>
      <c r="N324" s="1"/>
      <c r="O324" s="1"/>
    </row>
    <row r="325" spans="1:15" ht="12.75" customHeight="1">
      <c r="A325" s="33">
        <v>315</v>
      </c>
      <c r="B325" s="53" t="s">
        <v>170</v>
      </c>
      <c r="C325" s="31">
        <v>12316.05</v>
      </c>
      <c r="D325" s="36">
        <v>12334.033333333333</v>
      </c>
      <c r="E325" s="36">
        <v>12273.066666666666</v>
      </c>
      <c r="F325" s="36">
        <v>12230.083333333332</v>
      </c>
      <c r="G325" s="36">
        <v>12169.116666666665</v>
      </c>
      <c r="H325" s="36">
        <v>12377.016666666666</v>
      </c>
      <c r="I325" s="36">
        <v>12437.983333333334</v>
      </c>
      <c r="J325" s="36">
        <v>12480.966666666667</v>
      </c>
      <c r="K325" s="31">
        <v>12395</v>
      </c>
      <c r="L325" s="31">
        <v>12291.05</v>
      </c>
      <c r="M325" s="31">
        <v>3.6109300000000002</v>
      </c>
      <c r="N325" s="1"/>
      <c r="O325" s="1"/>
    </row>
    <row r="326" spans="1:15" ht="12.75" customHeight="1">
      <c r="A326" s="33">
        <v>316</v>
      </c>
      <c r="B326" s="53" t="s">
        <v>432</v>
      </c>
      <c r="C326" s="31">
        <v>2713.25</v>
      </c>
      <c r="D326" s="36">
        <v>2724</v>
      </c>
      <c r="E326" s="36">
        <v>2696.8</v>
      </c>
      <c r="F326" s="36">
        <v>2680.3500000000004</v>
      </c>
      <c r="G326" s="36">
        <v>2653.1500000000005</v>
      </c>
      <c r="H326" s="36">
        <v>2740.45</v>
      </c>
      <c r="I326" s="36">
        <v>2767.6499999999996</v>
      </c>
      <c r="J326" s="36">
        <v>2784.0999999999995</v>
      </c>
      <c r="K326" s="31">
        <v>2751.2</v>
      </c>
      <c r="L326" s="31">
        <v>2707.55</v>
      </c>
      <c r="M326" s="31">
        <v>0.64688000000000001</v>
      </c>
      <c r="N326" s="1"/>
      <c r="O326" s="1"/>
    </row>
    <row r="327" spans="1:15" ht="12.75" customHeight="1">
      <c r="A327" s="33">
        <v>317</v>
      </c>
      <c r="B327" s="53" t="s">
        <v>174</v>
      </c>
      <c r="C327" s="31">
        <v>1140.4000000000001</v>
      </c>
      <c r="D327" s="36">
        <v>1143.8500000000001</v>
      </c>
      <c r="E327" s="36">
        <v>1132.7000000000003</v>
      </c>
      <c r="F327" s="36">
        <v>1125.0000000000002</v>
      </c>
      <c r="G327" s="36">
        <v>1113.8500000000004</v>
      </c>
      <c r="H327" s="36">
        <v>1151.5500000000002</v>
      </c>
      <c r="I327" s="36">
        <v>1162.7000000000003</v>
      </c>
      <c r="J327" s="36">
        <v>1170.4000000000001</v>
      </c>
      <c r="K327" s="31">
        <v>1155</v>
      </c>
      <c r="L327" s="31">
        <v>1136.1500000000001</v>
      </c>
      <c r="M327" s="31">
        <v>6.47295</v>
      </c>
      <c r="N327" s="1"/>
      <c r="O327" s="1"/>
    </row>
    <row r="328" spans="1:15" ht="12.75" customHeight="1">
      <c r="A328" s="33">
        <v>318</v>
      </c>
      <c r="B328" s="53" t="s">
        <v>280</v>
      </c>
      <c r="C328" s="31">
        <v>908</v>
      </c>
      <c r="D328" s="36">
        <v>910.04999999999984</v>
      </c>
      <c r="E328" s="36">
        <v>893.99999999999966</v>
      </c>
      <c r="F328" s="36">
        <v>879.99999999999977</v>
      </c>
      <c r="G328" s="36">
        <v>863.94999999999959</v>
      </c>
      <c r="H328" s="36">
        <v>924.04999999999973</v>
      </c>
      <c r="I328" s="36">
        <v>940.09999999999991</v>
      </c>
      <c r="J328" s="36">
        <v>954.0999999999998</v>
      </c>
      <c r="K328" s="31">
        <v>926.1</v>
      </c>
      <c r="L328" s="31">
        <v>896.05</v>
      </c>
      <c r="M328" s="31">
        <v>17.818390000000001</v>
      </c>
      <c r="N328" s="1"/>
      <c r="O328" s="1"/>
    </row>
    <row r="329" spans="1:15" ht="12.75" customHeight="1">
      <c r="A329" s="33">
        <v>319</v>
      </c>
      <c r="B329" s="53" t="s">
        <v>433</v>
      </c>
      <c r="C329" s="31">
        <v>4312.8</v>
      </c>
      <c r="D329" s="36">
        <v>4339.4333333333334</v>
      </c>
      <c r="E329" s="36">
        <v>4268.8666666666668</v>
      </c>
      <c r="F329" s="36">
        <v>4224.9333333333334</v>
      </c>
      <c r="G329" s="36">
        <v>4154.3666666666668</v>
      </c>
      <c r="H329" s="36">
        <v>4383.3666666666668</v>
      </c>
      <c r="I329" s="36">
        <v>4453.9333333333343</v>
      </c>
      <c r="J329" s="36">
        <v>4497.8666666666668</v>
      </c>
      <c r="K329" s="31">
        <v>4410</v>
      </c>
      <c r="L329" s="31">
        <v>4295.5</v>
      </c>
      <c r="M329" s="31">
        <v>9.6907899999999998</v>
      </c>
      <c r="N329" s="1"/>
      <c r="O329" s="1"/>
    </row>
    <row r="330" spans="1:15" ht="12.75" customHeight="1">
      <c r="A330" s="33">
        <v>320</v>
      </c>
      <c r="B330" s="53" t="s">
        <v>434</v>
      </c>
      <c r="C330" s="31">
        <v>707.65</v>
      </c>
      <c r="D330" s="36">
        <v>709.03333333333342</v>
      </c>
      <c r="E330" s="36">
        <v>700.06666666666683</v>
      </c>
      <c r="F330" s="36">
        <v>692.48333333333346</v>
      </c>
      <c r="G330" s="36">
        <v>683.51666666666688</v>
      </c>
      <c r="H330" s="36">
        <v>716.61666666666679</v>
      </c>
      <c r="I330" s="36">
        <v>725.58333333333326</v>
      </c>
      <c r="J330" s="36">
        <v>733.16666666666674</v>
      </c>
      <c r="K330" s="31">
        <v>718</v>
      </c>
      <c r="L330" s="31">
        <v>701.45</v>
      </c>
      <c r="M330" s="31">
        <v>2.3845399999999999</v>
      </c>
      <c r="N330" s="1"/>
      <c r="O330" s="1"/>
    </row>
    <row r="331" spans="1:15" ht="12.75" customHeight="1">
      <c r="A331" s="33">
        <v>321</v>
      </c>
      <c r="B331" s="53" t="s">
        <v>435</v>
      </c>
      <c r="C331" s="31">
        <v>1264.3499999999999</v>
      </c>
      <c r="D331" s="36">
        <v>1262.45</v>
      </c>
      <c r="E331" s="36">
        <v>1251.9000000000001</v>
      </c>
      <c r="F331" s="36">
        <v>1239.45</v>
      </c>
      <c r="G331" s="36">
        <v>1228.9000000000001</v>
      </c>
      <c r="H331" s="36">
        <v>1274.9000000000001</v>
      </c>
      <c r="I331" s="36">
        <v>1285.4499999999998</v>
      </c>
      <c r="J331" s="36">
        <v>1297.9000000000001</v>
      </c>
      <c r="K331" s="31">
        <v>1273</v>
      </c>
      <c r="L331" s="31">
        <v>1250</v>
      </c>
      <c r="M331" s="31">
        <v>1.9493400000000001</v>
      </c>
      <c r="N331" s="1"/>
      <c r="O331" s="1"/>
    </row>
    <row r="332" spans="1:15" ht="12.75" customHeight="1">
      <c r="A332" s="33">
        <v>322</v>
      </c>
      <c r="B332" s="53" t="s">
        <v>173</v>
      </c>
      <c r="C332" s="31">
        <v>2177.5500000000002</v>
      </c>
      <c r="D332" s="36">
        <v>2180.8666666666668</v>
      </c>
      <c r="E332" s="36">
        <v>2167.7333333333336</v>
      </c>
      <c r="F332" s="36">
        <v>2157.916666666667</v>
      </c>
      <c r="G332" s="36">
        <v>2144.7833333333338</v>
      </c>
      <c r="H332" s="36">
        <v>2190.6833333333334</v>
      </c>
      <c r="I332" s="36">
        <v>2203.8166666666666</v>
      </c>
      <c r="J332" s="36">
        <v>2213.6333333333332</v>
      </c>
      <c r="K332" s="31">
        <v>2194</v>
      </c>
      <c r="L332" s="31">
        <v>2171.0500000000002</v>
      </c>
      <c r="M332" s="31">
        <v>0.39138000000000001</v>
      </c>
      <c r="N332" s="1"/>
      <c r="O332" s="1"/>
    </row>
    <row r="333" spans="1:15" ht="12.75" customHeight="1">
      <c r="A333" s="33">
        <v>323</v>
      </c>
      <c r="B333" s="53" t="s">
        <v>798</v>
      </c>
      <c r="C333" s="31">
        <v>543.70000000000005</v>
      </c>
      <c r="D333" s="36">
        <v>543.05000000000007</v>
      </c>
      <c r="E333" s="36">
        <v>539.10000000000014</v>
      </c>
      <c r="F333" s="36">
        <v>534.50000000000011</v>
      </c>
      <c r="G333" s="36">
        <v>530.55000000000018</v>
      </c>
      <c r="H333" s="36">
        <v>547.65000000000009</v>
      </c>
      <c r="I333" s="36">
        <v>551.60000000000014</v>
      </c>
      <c r="J333" s="36">
        <v>556.20000000000005</v>
      </c>
      <c r="K333" s="31">
        <v>547</v>
      </c>
      <c r="L333" s="31">
        <v>538.45000000000005</v>
      </c>
      <c r="M333" s="31">
        <v>3.0132699999999999</v>
      </c>
      <c r="N333" s="1"/>
      <c r="O333" s="1"/>
    </row>
    <row r="334" spans="1:15" ht="12.75" customHeight="1">
      <c r="A334" s="33">
        <v>324</v>
      </c>
      <c r="B334" s="53" t="s">
        <v>281</v>
      </c>
      <c r="C334" s="31">
        <v>69.52</v>
      </c>
      <c r="D334" s="36">
        <v>69.406666666666666</v>
      </c>
      <c r="E334" s="36">
        <v>69.013333333333335</v>
      </c>
      <c r="F334" s="36">
        <v>68.506666666666675</v>
      </c>
      <c r="G334" s="36">
        <v>68.113333333333344</v>
      </c>
      <c r="H334" s="36">
        <v>69.913333333333327</v>
      </c>
      <c r="I334" s="36">
        <v>70.306666666666644</v>
      </c>
      <c r="J334" s="36">
        <v>70.813333333333318</v>
      </c>
      <c r="K334" s="31">
        <v>69.8</v>
      </c>
      <c r="L334" s="31">
        <v>68.900000000000006</v>
      </c>
      <c r="M334" s="31">
        <v>29.793009999999999</v>
      </c>
      <c r="N334" s="1"/>
      <c r="O334" s="1"/>
    </row>
    <row r="335" spans="1:15" ht="12.75" customHeight="1">
      <c r="A335" s="33">
        <v>325</v>
      </c>
      <c r="B335" s="53" t="s">
        <v>436</v>
      </c>
      <c r="C335" s="31">
        <v>756.7</v>
      </c>
      <c r="D335" s="36">
        <v>752.41666666666663</v>
      </c>
      <c r="E335" s="36">
        <v>745.83333333333326</v>
      </c>
      <c r="F335" s="36">
        <v>734.96666666666658</v>
      </c>
      <c r="G335" s="36">
        <v>728.38333333333321</v>
      </c>
      <c r="H335" s="36">
        <v>763.2833333333333</v>
      </c>
      <c r="I335" s="36">
        <v>769.86666666666656</v>
      </c>
      <c r="J335" s="36">
        <v>780.73333333333335</v>
      </c>
      <c r="K335" s="31">
        <v>759</v>
      </c>
      <c r="L335" s="31">
        <v>741.55</v>
      </c>
      <c r="M335" s="31">
        <v>8.27013</v>
      </c>
      <c r="N335" s="1"/>
      <c r="O335" s="1"/>
    </row>
    <row r="336" spans="1:15" ht="12.75" customHeight="1">
      <c r="A336" s="33">
        <v>326</v>
      </c>
      <c r="B336" s="53" t="s">
        <v>177</v>
      </c>
      <c r="C336" s="31">
        <v>3146.15</v>
      </c>
      <c r="D336" s="36">
        <v>3143</v>
      </c>
      <c r="E336" s="36">
        <v>3107</v>
      </c>
      <c r="F336" s="36">
        <v>3067.85</v>
      </c>
      <c r="G336" s="36">
        <v>3031.85</v>
      </c>
      <c r="H336" s="36">
        <v>3182.15</v>
      </c>
      <c r="I336" s="36">
        <v>3218.15</v>
      </c>
      <c r="J336" s="36">
        <v>3257.3</v>
      </c>
      <c r="K336" s="31">
        <v>3179</v>
      </c>
      <c r="L336" s="31">
        <v>3103.85</v>
      </c>
      <c r="M336" s="31">
        <v>3.91317</v>
      </c>
      <c r="N336" s="1"/>
      <c r="O336" s="1"/>
    </row>
    <row r="337" spans="1:15" ht="12.75" customHeight="1">
      <c r="A337" s="33">
        <v>327</v>
      </c>
      <c r="B337" s="53" t="s">
        <v>172</v>
      </c>
      <c r="C337" s="31">
        <v>5308.8</v>
      </c>
      <c r="D337" s="36">
        <v>5313.5999999999995</v>
      </c>
      <c r="E337" s="36">
        <v>5277.1999999999989</v>
      </c>
      <c r="F337" s="36">
        <v>5245.5999999999995</v>
      </c>
      <c r="G337" s="36">
        <v>5209.1999999999989</v>
      </c>
      <c r="H337" s="36">
        <v>5345.1999999999989</v>
      </c>
      <c r="I337" s="36">
        <v>5381.5999999999985</v>
      </c>
      <c r="J337" s="36">
        <v>5413.1999999999989</v>
      </c>
      <c r="K337" s="31">
        <v>5350</v>
      </c>
      <c r="L337" s="31">
        <v>5282</v>
      </c>
      <c r="M337" s="31">
        <v>2.1608800000000001</v>
      </c>
      <c r="N337" s="1"/>
      <c r="O337" s="1"/>
    </row>
    <row r="338" spans="1:15" ht="12.75" customHeight="1">
      <c r="A338" s="33">
        <v>328</v>
      </c>
      <c r="B338" s="53" t="s">
        <v>179</v>
      </c>
      <c r="C338" s="31">
        <v>2013.05</v>
      </c>
      <c r="D338" s="36">
        <v>2030.6000000000001</v>
      </c>
      <c r="E338" s="36">
        <v>1982.4500000000003</v>
      </c>
      <c r="F338" s="36">
        <v>1951.8500000000001</v>
      </c>
      <c r="G338" s="36">
        <v>1903.7000000000003</v>
      </c>
      <c r="H338" s="36">
        <v>2061.2000000000003</v>
      </c>
      <c r="I338" s="36">
        <v>2109.3500000000004</v>
      </c>
      <c r="J338" s="36">
        <v>2139.9500000000003</v>
      </c>
      <c r="K338" s="31">
        <v>2078.75</v>
      </c>
      <c r="L338" s="31">
        <v>2000</v>
      </c>
      <c r="M338" s="31">
        <v>20.42604</v>
      </c>
      <c r="N338" s="1"/>
      <c r="O338" s="1"/>
    </row>
    <row r="339" spans="1:15" ht="12.75" customHeight="1">
      <c r="A339" s="33">
        <v>329</v>
      </c>
      <c r="B339" s="53" t="s">
        <v>437</v>
      </c>
      <c r="C339" s="31">
        <v>1582.5</v>
      </c>
      <c r="D339" s="36">
        <v>1590.1666666666667</v>
      </c>
      <c r="E339" s="36">
        <v>1564.3333333333335</v>
      </c>
      <c r="F339" s="36">
        <v>1546.1666666666667</v>
      </c>
      <c r="G339" s="36">
        <v>1520.3333333333335</v>
      </c>
      <c r="H339" s="36">
        <v>1608.3333333333335</v>
      </c>
      <c r="I339" s="36">
        <v>1634.166666666667</v>
      </c>
      <c r="J339" s="36">
        <v>1652.3333333333335</v>
      </c>
      <c r="K339" s="31">
        <v>1616</v>
      </c>
      <c r="L339" s="31">
        <v>1572</v>
      </c>
      <c r="M339" s="31">
        <v>6.2200699999999998</v>
      </c>
      <c r="N339" s="1"/>
      <c r="O339" s="1"/>
    </row>
    <row r="340" spans="1:15" ht="12.75" customHeight="1">
      <c r="A340" s="33">
        <v>330</v>
      </c>
      <c r="B340" s="53" t="s">
        <v>438</v>
      </c>
      <c r="C340" s="31">
        <v>179.26</v>
      </c>
      <c r="D340" s="36">
        <v>180.41</v>
      </c>
      <c r="E340" s="36">
        <v>177.42</v>
      </c>
      <c r="F340" s="36">
        <v>175.57999999999998</v>
      </c>
      <c r="G340" s="36">
        <v>172.58999999999997</v>
      </c>
      <c r="H340" s="36">
        <v>182.25</v>
      </c>
      <c r="I340" s="36">
        <v>185.24</v>
      </c>
      <c r="J340" s="36">
        <v>187.08</v>
      </c>
      <c r="K340" s="31">
        <v>183.4</v>
      </c>
      <c r="L340" s="31">
        <v>178.57</v>
      </c>
      <c r="M340" s="31">
        <v>113.13075000000001</v>
      </c>
      <c r="N340" s="1"/>
      <c r="O340" s="1"/>
    </row>
    <row r="341" spans="1:15" ht="12.75" customHeight="1">
      <c r="A341" s="33">
        <v>331</v>
      </c>
      <c r="B341" s="53" t="s">
        <v>439</v>
      </c>
      <c r="C341" s="31">
        <v>316.7</v>
      </c>
      <c r="D341" s="36">
        <v>317.88333333333338</v>
      </c>
      <c r="E341" s="36">
        <v>313.76666666666677</v>
      </c>
      <c r="F341" s="36">
        <v>310.83333333333337</v>
      </c>
      <c r="G341" s="36">
        <v>306.71666666666675</v>
      </c>
      <c r="H341" s="36">
        <v>320.81666666666678</v>
      </c>
      <c r="I341" s="36">
        <v>324.93333333333345</v>
      </c>
      <c r="J341" s="36">
        <v>327.86666666666679</v>
      </c>
      <c r="K341" s="31">
        <v>322</v>
      </c>
      <c r="L341" s="31">
        <v>314.95</v>
      </c>
      <c r="M341" s="31">
        <v>18.192679999999999</v>
      </c>
      <c r="N341" s="1"/>
      <c r="O341" s="1"/>
    </row>
    <row r="342" spans="1:15" ht="12.75" customHeight="1">
      <c r="A342" s="33">
        <v>332</v>
      </c>
      <c r="B342" s="53" t="s">
        <v>440</v>
      </c>
      <c r="C342" s="31">
        <v>94.28</v>
      </c>
      <c r="D342" s="36">
        <v>94.926666666666662</v>
      </c>
      <c r="E342" s="36">
        <v>93.353333333333325</v>
      </c>
      <c r="F342" s="36">
        <v>92.426666666666662</v>
      </c>
      <c r="G342" s="36">
        <v>90.853333333333325</v>
      </c>
      <c r="H342" s="36">
        <v>95.853333333333325</v>
      </c>
      <c r="I342" s="36">
        <v>97.426666666666677</v>
      </c>
      <c r="J342" s="36">
        <v>98.353333333333325</v>
      </c>
      <c r="K342" s="31">
        <v>96.5</v>
      </c>
      <c r="L342" s="31">
        <v>94</v>
      </c>
      <c r="M342" s="31">
        <v>151.68029999999999</v>
      </c>
      <c r="N342" s="1"/>
      <c r="O342" s="1"/>
    </row>
    <row r="343" spans="1:15" ht="12.75" customHeight="1">
      <c r="A343" s="33">
        <v>333</v>
      </c>
      <c r="B343" s="53" t="s">
        <v>441</v>
      </c>
      <c r="C343" s="31">
        <v>269.8</v>
      </c>
      <c r="D343" s="36">
        <v>271.16666666666669</v>
      </c>
      <c r="E343" s="36">
        <v>266.08333333333337</v>
      </c>
      <c r="F343" s="36">
        <v>262.36666666666667</v>
      </c>
      <c r="G343" s="36">
        <v>257.28333333333336</v>
      </c>
      <c r="H343" s="36">
        <v>274.88333333333338</v>
      </c>
      <c r="I343" s="36">
        <v>279.96666666666675</v>
      </c>
      <c r="J343" s="36">
        <v>283.68333333333339</v>
      </c>
      <c r="K343" s="31">
        <v>276.25</v>
      </c>
      <c r="L343" s="31">
        <v>267.45</v>
      </c>
      <c r="M343" s="31">
        <v>31.534839999999999</v>
      </c>
      <c r="N343" s="1"/>
      <c r="O343" s="1"/>
    </row>
    <row r="344" spans="1:15" ht="12.75" customHeight="1">
      <c r="A344" s="33">
        <v>334</v>
      </c>
      <c r="B344" s="53" t="s">
        <v>184</v>
      </c>
      <c r="C344" s="31">
        <v>220.69</v>
      </c>
      <c r="D344" s="36">
        <v>219.53333333333333</v>
      </c>
      <c r="E344" s="36">
        <v>217.16666666666666</v>
      </c>
      <c r="F344" s="36">
        <v>213.64333333333332</v>
      </c>
      <c r="G344" s="36">
        <v>211.27666666666664</v>
      </c>
      <c r="H344" s="36">
        <v>223.05666666666667</v>
      </c>
      <c r="I344" s="36">
        <v>225.42333333333335</v>
      </c>
      <c r="J344" s="36">
        <v>228.94666666666669</v>
      </c>
      <c r="K344" s="31">
        <v>221.9</v>
      </c>
      <c r="L344" s="31">
        <v>216.01</v>
      </c>
      <c r="M344" s="31">
        <v>142.41695999999999</v>
      </c>
      <c r="N344" s="1"/>
      <c r="O344" s="1"/>
    </row>
    <row r="345" spans="1:15" ht="12.75" customHeight="1">
      <c r="A345" s="33">
        <v>335</v>
      </c>
      <c r="B345" s="53" t="s">
        <v>796</v>
      </c>
      <c r="C345" s="31">
        <v>53.51</v>
      </c>
      <c r="D345" s="36">
        <v>53.569999999999993</v>
      </c>
      <c r="E345" s="36">
        <v>52.739999999999988</v>
      </c>
      <c r="F345" s="36">
        <v>51.969999999999992</v>
      </c>
      <c r="G345" s="36">
        <v>51.139999999999986</v>
      </c>
      <c r="H345" s="36">
        <v>54.339999999999989</v>
      </c>
      <c r="I345" s="36">
        <v>55.17</v>
      </c>
      <c r="J345" s="36">
        <v>55.939999999999991</v>
      </c>
      <c r="K345" s="31">
        <v>54.4</v>
      </c>
      <c r="L345" s="31">
        <v>52.8</v>
      </c>
      <c r="M345" s="31">
        <v>52.830660000000002</v>
      </c>
      <c r="N345" s="1"/>
      <c r="O345" s="1"/>
    </row>
    <row r="346" spans="1:15" ht="12.75" customHeight="1">
      <c r="A346" s="33">
        <v>336</v>
      </c>
      <c r="B346" s="53" t="s">
        <v>186</v>
      </c>
      <c r="C346" s="31">
        <v>401.4</v>
      </c>
      <c r="D346" s="36">
        <v>402.68333333333339</v>
      </c>
      <c r="E346" s="36">
        <v>398.06666666666678</v>
      </c>
      <c r="F346" s="36">
        <v>394.73333333333341</v>
      </c>
      <c r="G346" s="36">
        <v>390.11666666666679</v>
      </c>
      <c r="H346" s="36">
        <v>406.01666666666677</v>
      </c>
      <c r="I346" s="36">
        <v>410.63333333333333</v>
      </c>
      <c r="J346" s="36">
        <v>413.96666666666675</v>
      </c>
      <c r="K346" s="31">
        <v>407.3</v>
      </c>
      <c r="L346" s="31">
        <v>399.35</v>
      </c>
      <c r="M346" s="31">
        <v>120.17216999999999</v>
      </c>
      <c r="N346" s="1"/>
      <c r="O346" s="1"/>
    </row>
    <row r="347" spans="1:15" ht="12.75" customHeight="1">
      <c r="A347" s="33">
        <v>337</v>
      </c>
      <c r="B347" s="53" t="s">
        <v>443</v>
      </c>
      <c r="C347" s="31">
        <v>1307.2</v>
      </c>
      <c r="D347" s="36">
        <v>1326.1499999999999</v>
      </c>
      <c r="E347" s="36">
        <v>1285.0499999999997</v>
      </c>
      <c r="F347" s="36">
        <v>1262.8999999999999</v>
      </c>
      <c r="G347" s="36">
        <v>1221.7999999999997</v>
      </c>
      <c r="H347" s="36">
        <v>1348.2999999999997</v>
      </c>
      <c r="I347" s="36">
        <v>1389.3999999999996</v>
      </c>
      <c r="J347" s="36">
        <v>1411.5499999999997</v>
      </c>
      <c r="K347" s="31">
        <v>1367.25</v>
      </c>
      <c r="L347" s="31">
        <v>1304</v>
      </c>
      <c r="M347" s="31">
        <v>8.4695699999999992</v>
      </c>
      <c r="N347" s="1"/>
      <c r="O347" s="1"/>
    </row>
    <row r="348" spans="1:15" ht="12.75" customHeight="1">
      <c r="A348" s="33">
        <v>338</v>
      </c>
      <c r="B348" s="53" t="s">
        <v>180</v>
      </c>
      <c r="C348" s="31">
        <v>182.35</v>
      </c>
      <c r="D348" s="36">
        <v>182.65</v>
      </c>
      <c r="E348" s="36">
        <v>179.9</v>
      </c>
      <c r="F348" s="36">
        <v>177.45</v>
      </c>
      <c r="G348" s="36">
        <v>174.7</v>
      </c>
      <c r="H348" s="36">
        <v>185.10000000000002</v>
      </c>
      <c r="I348" s="36">
        <v>187.85000000000002</v>
      </c>
      <c r="J348" s="36">
        <v>190.30000000000004</v>
      </c>
      <c r="K348" s="31">
        <v>185.4</v>
      </c>
      <c r="L348" s="31">
        <v>180.2</v>
      </c>
      <c r="M348" s="31">
        <v>142.43419</v>
      </c>
      <c r="N348" s="1"/>
      <c r="O348" s="1"/>
    </row>
    <row r="349" spans="1:15" ht="12.75" customHeight="1">
      <c r="A349" s="33">
        <v>339</v>
      </c>
      <c r="B349" s="53" t="s">
        <v>182</v>
      </c>
      <c r="C349" s="31">
        <v>3269.4</v>
      </c>
      <c r="D349" s="36">
        <v>3282.8833333333332</v>
      </c>
      <c r="E349" s="36">
        <v>3248.8666666666663</v>
      </c>
      <c r="F349" s="36">
        <v>3228.333333333333</v>
      </c>
      <c r="G349" s="36">
        <v>3194.3166666666662</v>
      </c>
      <c r="H349" s="36">
        <v>3303.4166666666665</v>
      </c>
      <c r="I349" s="36">
        <v>3337.4333333333329</v>
      </c>
      <c r="J349" s="36">
        <v>3357.9666666666667</v>
      </c>
      <c r="K349" s="31">
        <v>3316.9</v>
      </c>
      <c r="L349" s="31">
        <v>3262.35</v>
      </c>
      <c r="M349" s="31">
        <v>2.1854800000000001</v>
      </c>
      <c r="N349" s="1"/>
      <c r="O349" s="1"/>
    </row>
    <row r="350" spans="1:15" ht="12.75" customHeight="1">
      <c r="A350" s="33">
        <v>340</v>
      </c>
      <c r="B350" s="53" t="s">
        <v>183</v>
      </c>
      <c r="C350" s="31">
        <v>2531.4</v>
      </c>
      <c r="D350" s="36">
        <v>2540.2166666666667</v>
      </c>
      <c r="E350" s="36">
        <v>2519.4333333333334</v>
      </c>
      <c r="F350" s="36">
        <v>2507.4666666666667</v>
      </c>
      <c r="G350" s="36">
        <v>2486.6833333333334</v>
      </c>
      <c r="H350" s="36">
        <v>2552.1833333333334</v>
      </c>
      <c r="I350" s="36">
        <v>2572.9666666666672</v>
      </c>
      <c r="J350" s="36">
        <v>2584.9333333333334</v>
      </c>
      <c r="K350" s="31">
        <v>2561</v>
      </c>
      <c r="L350" s="31">
        <v>2528.25</v>
      </c>
      <c r="M350" s="31">
        <v>7.3271699999999997</v>
      </c>
      <c r="N350" s="1"/>
      <c r="O350" s="1"/>
    </row>
    <row r="351" spans="1:15" ht="12.75" customHeight="1">
      <c r="A351" s="33">
        <v>341</v>
      </c>
      <c r="B351" s="53" t="s">
        <v>444</v>
      </c>
      <c r="C351" s="31">
        <v>88.69</v>
      </c>
      <c r="D351" s="36">
        <v>89.316666666666663</v>
      </c>
      <c r="E351" s="36">
        <v>87.73333333333332</v>
      </c>
      <c r="F351" s="36">
        <v>86.776666666666657</v>
      </c>
      <c r="G351" s="36">
        <v>85.193333333333314</v>
      </c>
      <c r="H351" s="36">
        <v>90.273333333333326</v>
      </c>
      <c r="I351" s="36">
        <v>91.856666666666669</v>
      </c>
      <c r="J351" s="36">
        <v>92.813333333333333</v>
      </c>
      <c r="K351" s="31">
        <v>90.9</v>
      </c>
      <c r="L351" s="31">
        <v>88.36</v>
      </c>
      <c r="M351" s="31">
        <v>23.378779999999999</v>
      </c>
      <c r="N351" s="1"/>
      <c r="O351" s="1"/>
    </row>
    <row r="352" spans="1:15" ht="12.75" customHeight="1">
      <c r="A352" s="33">
        <v>342</v>
      </c>
      <c r="B352" s="53" t="s">
        <v>282</v>
      </c>
      <c r="C352" s="31">
        <v>674.05</v>
      </c>
      <c r="D352" s="36">
        <v>676.6</v>
      </c>
      <c r="E352" s="36">
        <v>668.95</v>
      </c>
      <c r="F352" s="36">
        <v>663.85</v>
      </c>
      <c r="G352" s="36">
        <v>656.2</v>
      </c>
      <c r="H352" s="36">
        <v>681.7</v>
      </c>
      <c r="I352" s="36">
        <v>689.34999999999991</v>
      </c>
      <c r="J352" s="36">
        <v>694.45</v>
      </c>
      <c r="K352" s="31">
        <v>684.25</v>
      </c>
      <c r="L352" s="31">
        <v>671.5</v>
      </c>
      <c r="M352" s="31">
        <v>5.6851700000000003</v>
      </c>
      <c r="N352" s="1"/>
      <c r="O352" s="1"/>
    </row>
    <row r="353" spans="1:15" ht="12.75" customHeight="1">
      <c r="A353" s="33">
        <v>343</v>
      </c>
      <c r="B353" s="53" t="s">
        <v>861</v>
      </c>
      <c r="C353" s="31">
        <v>6959.55</v>
      </c>
      <c r="D353" s="36">
        <v>6949.7166666666672</v>
      </c>
      <c r="E353" s="36">
        <v>6847.4333333333343</v>
      </c>
      <c r="F353" s="36">
        <v>6735.3166666666675</v>
      </c>
      <c r="G353" s="36">
        <v>6633.0333333333347</v>
      </c>
      <c r="H353" s="36">
        <v>7061.8333333333339</v>
      </c>
      <c r="I353" s="36">
        <v>7164.1166666666668</v>
      </c>
      <c r="J353" s="36">
        <v>7276.2333333333336</v>
      </c>
      <c r="K353" s="31">
        <v>7052</v>
      </c>
      <c r="L353" s="31">
        <v>6837.6</v>
      </c>
      <c r="M353" s="31">
        <v>0.58533999999999997</v>
      </c>
      <c r="N353" s="1"/>
      <c r="O353" s="1"/>
    </row>
    <row r="354" spans="1:15" ht="12.75" customHeight="1">
      <c r="A354" s="33">
        <v>344</v>
      </c>
      <c r="B354" s="53" t="s">
        <v>445</v>
      </c>
      <c r="C354" s="31">
        <v>352.9</v>
      </c>
      <c r="D354" s="36">
        <v>353.81666666666661</v>
      </c>
      <c r="E354" s="36">
        <v>348.23333333333323</v>
      </c>
      <c r="F354" s="36">
        <v>343.56666666666661</v>
      </c>
      <c r="G354" s="36">
        <v>337.98333333333323</v>
      </c>
      <c r="H354" s="36">
        <v>358.48333333333323</v>
      </c>
      <c r="I354" s="36">
        <v>364.06666666666661</v>
      </c>
      <c r="J354" s="36">
        <v>368.73333333333323</v>
      </c>
      <c r="K354" s="31">
        <v>359.4</v>
      </c>
      <c r="L354" s="31">
        <v>349.15</v>
      </c>
      <c r="M354" s="31">
        <v>2.9448699999999999</v>
      </c>
      <c r="N354" s="1"/>
      <c r="O354" s="1"/>
    </row>
    <row r="355" spans="1:15" ht="12.75" customHeight="1">
      <c r="A355" s="33">
        <v>345</v>
      </c>
      <c r="B355" s="53" t="s">
        <v>187</v>
      </c>
      <c r="C355" s="31">
        <v>1814.45</v>
      </c>
      <c r="D355" s="36">
        <v>1800.6333333333332</v>
      </c>
      <c r="E355" s="36">
        <v>1781.7166666666665</v>
      </c>
      <c r="F355" s="36">
        <v>1748.9833333333333</v>
      </c>
      <c r="G355" s="36">
        <v>1730.0666666666666</v>
      </c>
      <c r="H355" s="36">
        <v>1833.3666666666663</v>
      </c>
      <c r="I355" s="36">
        <v>1852.2833333333333</v>
      </c>
      <c r="J355" s="36">
        <v>1885.0166666666662</v>
      </c>
      <c r="K355" s="31">
        <v>1819.55</v>
      </c>
      <c r="L355" s="31">
        <v>1767.9</v>
      </c>
      <c r="M355" s="31">
        <v>11.004300000000001</v>
      </c>
      <c r="N355" s="1"/>
      <c r="O355" s="1"/>
    </row>
    <row r="356" spans="1:15" ht="12.75" customHeight="1">
      <c r="A356" s="33">
        <v>346</v>
      </c>
      <c r="B356" s="53" t="s">
        <v>189</v>
      </c>
      <c r="C356" s="31">
        <v>291.45</v>
      </c>
      <c r="D356" s="36">
        <v>293.25</v>
      </c>
      <c r="E356" s="36">
        <v>289.25</v>
      </c>
      <c r="F356" s="36">
        <v>287.05</v>
      </c>
      <c r="G356" s="36">
        <v>283.05</v>
      </c>
      <c r="H356" s="36">
        <v>295.45</v>
      </c>
      <c r="I356" s="36">
        <v>299.45</v>
      </c>
      <c r="J356" s="36">
        <v>301.64999999999998</v>
      </c>
      <c r="K356" s="31">
        <v>297.25</v>
      </c>
      <c r="L356" s="31">
        <v>291.05</v>
      </c>
      <c r="M356" s="31">
        <v>136.72371000000001</v>
      </c>
      <c r="N356" s="1"/>
      <c r="O356" s="1"/>
    </row>
    <row r="357" spans="1:15" ht="12.75" customHeight="1">
      <c r="A357" s="33">
        <v>347</v>
      </c>
      <c r="B357" s="53" t="s">
        <v>283</v>
      </c>
      <c r="C357" s="31">
        <v>585.6</v>
      </c>
      <c r="D357" s="36">
        <v>582.5333333333333</v>
      </c>
      <c r="E357" s="36">
        <v>577.06666666666661</v>
      </c>
      <c r="F357" s="36">
        <v>568.5333333333333</v>
      </c>
      <c r="G357" s="36">
        <v>563.06666666666661</v>
      </c>
      <c r="H357" s="36">
        <v>591.06666666666661</v>
      </c>
      <c r="I357" s="36">
        <v>596.5333333333333</v>
      </c>
      <c r="J357" s="36">
        <v>605.06666666666661</v>
      </c>
      <c r="K357" s="31">
        <v>588</v>
      </c>
      <c r="L357" s="31">
        <v>574</v>
      </c>
      <c r="M357" s="31">
        <v>54.344859999999997</v>
      </c>
      <c r="N357" s="1"/>
      <c r="O357" s="1"/>
    </row>
    <row r="358" spans="1:15" ht="12.75" customHeight="1">
      <c r="A358" s="33">
        <v>348</v>
      </c>
      <c r="B358" s="53" t="s">
        <v>446</v>
      </c>
      <c r="C358" s="31">
        <v>1625.35</v>
      </c>
      <c r="D358" s="36">
        <v>1634.55</v>
      </c>
      <c r="E358" s="36">
        <v>1605.9499999999998</v>
      </c>
      <c r="F358" s="36">
        <v>1586.55</v>
      </c>
      <c r="G358" s="36">
        <v>1557.9499999999998</v>
      </c>
      <c r="H358" s="36">
        <v>1653.9499999999998</v>
      </c>
      <c r="I358" s="36">
        <v>1682.5499999999997</v>
      </c>
      <c r="J358" s="36">
        <v>1701.9499999999998</v>
      </c>
      <c r="K358" s="31">
        <v>1663.15</v>
      </c>
      <c r="L358" s="31">
        <v>1615.15</v>
      </c>
      <c r="M358" s="31">
        <v>7.1933199999999999</v>
      </c>
      <c r="N358" s="1"/>
      <c r="O358" s="1"/>
    </row>
    <row r="359" spans="1:15" ht="12.75" customHeight="1">
      <c r="A359" s="33">
        <v>349</v>
      </c>
      <c r="B359" s="53" t="s">
        <v>284</v>
      </c>
      <c r="C359" s="31">
        <v>654.95000000000005</v>
      </c>
      <c r="D359" s="36">
        <v>660.35</v>
      </c>
      <c r="E359" s="36">
        <v>644.70000000000005</v>
      </c>
      <c r="F359" s="36">
        <v>634.45000000000005</v>
      </c>
      <c r="G359" s="36">
        <v>618.80000000000007</v>
      </c>
      <c r="H359" s="36">
        <v>670.6</v>
      </c>
      <c r="I359" s="36">
        <v>686.24999999999989</v>
      </c>
      <c r="J359" s="36">
        <v>696.5</v>
      </c>
      <c r="K359" s="31">
        <v>676</v>
      </c>
      <c r="L359" s="31">
        <v>650.1</v>
      </c>
      <c r="M359" s="31">
        <v>71.266589999999994</v>
      </c>
      <c r="N359" s="1"/>
      <c r="O359" s="1"/>
    </row>
    <row r="360" spans="1:15" ht="12.75" customHeight="1">
      <c r="A360" s="33">
        <v>350</v>
      </c>
      <c r="B360" s="53" t="s">
        <v>188</v>
      </c>
      <c r="C360" s="31">
        <v>12261.9</v>
      </c>
      <c r="D360" s="36">
        <v>12055.266666666665</v>
      </c>
      <c r="E360" s="36">
        <v>11796.98333333333</v>
      </c>
      <c r="F360" s="36">
        <v>11332.066666666666</v>
      </c>
      <c r="G360" s="36">
        <v>11073.783333333331</v>
      </c>
      <c r="H360" s="36">
        <v>12520.183333333329</v>
      </c>
      <c r="I360" s="36">
        <v>12778.466666666665</v>
      </c>
      <c r="J360" s="36">
        <v>13243.383333333328</v>
      </c>
      <c r="K360" s="31">
        <v>12313.55</v>
      </c>
      <c r="L360" s="31">
        <v>11590.35</v>
      </c>
      <c r="M360" s="31">
        <v>7.0034099999999997</v>
      </c>
      <c r="N360" s="1"/>
      <c r="O360" s="1"/>
    </row>
    <row r="361" spans="1:15" ht="12.75" customHeight="1">
      <c r="A361" s="33">
        <v>351</v>
      </c>
      <c r="B361" s="53" t="s">
        <v>285</v>
      </c>
      <c r="C361" s="31">
        <v>1814.1</v>
      </c>
      <c r="D361" s="36">
        <v>1818.4666666666665</v>
      </c>
      <c r="E361" s="36">
        <v>1799.633333333333</v>
      </c>
      <c r="F361" s="36">
        <v>1785.1666666666665</v>
      </c>
      <c r="G361" s="36">
        <v>1766.333333333333</v>
      </c>
      <c r="H361" s="36">
        <v>1832.9333333333329</v>
      </c>
      <c r="I361" s="36">
        <v>1851.7666666666664</v>
      </c>
      <c r="J361" s="36">
        <v>1866.2333333333329</v>
      </c>
      <c r="K361" s="31">
        <v>1837.3</v>
      </c>
      <c r="L361" s="31">
        <v>1804</v>
      </c>
      <c r="M361" s="31">
        <v>7.7293900000000004</v>
      </c>
      <c r="N361" s="1"/>
      <c r="O361" s="1"/>
    </row>
    <row r="362" spans="1:15" ht="12.75" customHeight="1">
      <c r="A362" s="33">
        <v>352</v>
      </c>
      <c r="B362" s="53" t="s">
        <v>447</v>
      </c>
      <c r="C362" s="31">
        <v>482.15</v>
      </c>
      <c r="D362" s="36">
        <v>485.75</v>
      </c>
      <c r="E362" s="36">
        <v>477</v>
      </c>
      <c r="F362" s="36">
        <v>471.85</v>
      </c>
      <c r="G362" s="36">
        <v>463.1</v>
      </c>
      <c r="H362" s="36">
        <v>490.9</v>
      </c>
      <c r="I362" s="36">
        <v>499.65</v>
      </c>
      <c r="J362" s="36">
        <v>504.79999999999995</v>
      </c>
      <c r="K362" s="31">
        <v>494.5</v>
      </c>
      <c r="L362" s="31">
        <v>480.6</v>
      </c>
      <c r="M362" s="31">
        <v>18.82321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4660.25</v>
      </c>
      <c r="D363" s="36">
        <v>4662.5999999999995</v>
      </c>
      <c r="E363" s="36">
        <v>4634.1999999999989</v>
      </c>
      <c r="F363" s="36">
        <v>4608.1499999999996</v>
      </c>
      <c r="G363" s="36">
        <v>4579.7499999999991</v>
      </c>
      <c r="H363" s="36">
        <v>4688.6499999999987</v>
      </c>
      <c r="I363" s="36">
        <v>4717.0499999999984</v>
      </c>
      <c r="J363" s="36">
        <v>4743.0999999999985</v>
      </c>
      <c r="K363" s="31">
        <v>4691</v>
      </c>
      <c r="L363" s="31">
        <v>4636.55</v>
      </c>
      <c r="M363" s="31">
        <v>1.9135</v>
      </c>
      <c r="N363" s="1"/>
      <c r="O363" s="1"/>
    </row>
    <row r="364" spans="1:15" ht="12.75" customHeight="1">
      <c r="A364" s="33">
        <v>354</v>
      </c>
      <c r="B364" s="53" t="s">
        <v>448</v>
      </c>
      <c r="C364" s="31">
        <v>1137.05</v>
      </c>
      <c r="D364" s="36">
        <v>1143.8500000000001</v>
      </c>
      <c r="E364" s="36">
        <v>1085.5000000000002</v>
      </c>
      <c r="F364" s="36">
        <v>1033.95</v>
      </c>
      <c r="G364" s="36">
        <v>975.60000000000014</v>
      </c>
      <c r="H364" s="36">
        <v>1195.4000000000003</v>
      </c>
      <c r="I364" s="36">
        <v>1253.7500000000002</v>
      </c>
      <c r="J364" s="36">
        <v>1305.3000000000004</v>
      </c>
      <c r="K364" s="31">
        <v>1202.2</v>
      </c>
      <c r="L364" s="31">
        <v>1092.3</v>
      </c>
      <c r="M364" s="31">
        <v>88.792509999999993</v>
      </c>
      <c r="N364" s="1"/>
      <c r="O364" s="1"/>
    </row>
    <row r="365" spans="1:15" ht="12.75" customHeight="1">
      <c r="A365" s="33">
        <v>355</v>
      </c>
      <c r="B365" s="53" t="s">
        <v>449</v>
      </c>
      <c r="C365" s="31">
        <v>459.1</v>
      </c>
      <c r="D365" s="36">
        <v>459.08333333333331</v>
      </c>
      <c r="E365" s="36">
        <v>456.26666666666665</v>
      </c>
      <c r="F365" s="36">
        <v>453.43333333333334</v>
      </c>
      <c r="G365" s="36">
        <v>450.61666666666667</v>
      </c>
      <c r="H365" s="36">
        <v>461.91666666666663</v>
      </c>
      <c r="I365" s="36">
        <v>464.73333333333335</v>
      </c>
      <c r="J365" s="36">
        <v>467.56666666666661</v>
      </c>
      <c r="K365" s="31">
        <v>461.9</v>
      </c>
      <c r="L365" s="31">
        <v>456.25</v>
      </c>
      <c r="M365" s="31">
        <v>3.5137999999999998</v>
      </c>
      <c r="N365" s="1"/>
      <c r="O365" s="1"/>
    </row>
    <row r="366" spans="1:15" ht="12.75" customHeight="1">
      <c r="A366" s="33">
        <v>356</v>
      </c>
      <c r="B366" s="53" t="s">
        <v>201</v>
      </c>
      <c r="C366" s="31">
        <v>1655.15</v>
      </c>
      <c r="D366" s="36">
        <v>1637.1000000000001</v>
      </c>
      <c r="E366" s="36">
        <v>1613.2000000000003</v>
      </c>
      <c r="F366" s="36">
        <v>1571.2500000000002</v>
      </c>
      <c r="G366" s="36">
        <v>1547.3500000000004</v>
      </c>
      <c r="H366" s="36">
        <v>1679.0500000000002</v>
      </c>
      <c r="I366" s="36">
        <v>1702.9500000000003</v>
      </c>
      <c r="J366" s="36">
        <v>1744.9</v>
      </c>
      <c r="K366" s="31">
        <v>1661</v>
      </c>
      <c r="L366" s="31">
        <v>1595.15</v>
      </c>
      <c r="M366" s="31">
        <v>15.03468</v>
      </c>
      <c r="N366" s="1"/>
      <c r="O366" s="1"/>
    </row>
    <row r="367" spans="1:15" ht="12.75" customHeight="1">
      <c r="A367" s="33">
        <v>357</v>
      </c>
      <c r="B367" s="53" t="s">
        <v>190</v>
      </c>
      <c r="C367" s="31">
        <v>43363.55</v>
      </c>
      <c r="D367" s="36">
        <v>43369.26666666667</v>
      </c>
      <c r="E367" s="36">
        <v>42994.28333333334</v>
      </c>
      <c r="F367" s="36">
        <v>42625.01666666667</v>
      </c>
      <c r="G367" s="36">
        <v>42250.03333333334</v>
      </c>
      <c r="H367" s="36">
        <v>43738.53333333334</v>
      </c>
      <c r="I367" s="36">
        <v>44113.516666666663</v>
      </c>
      <c r="J367" s="36">
        <v>44482.78333333334</v>
      </c>
      <c r="K367" s="31">
        <v>43744.25</v>
      </c>
      <c r="L367" s="31">
        <v>43000</v>
      </c>
      <c r="M367" s="31">
        <v>0.25427</v>
      </c>
      <c r="N367" s="1"/>
      <c r="O367" s="1"/>
    </row>
    <row r="368" spans="1:15" ht="12.75" customHeight="1">
      <c r="A368" s="33">
        <v>358</v>
      </c>
      <c r="B368" s="53" t="s">
        <v>286</v>
      </c>
      <c r="C368" s="31">
        <v>1860.95</v>
      </c>
      <c r="D368" s="36">
        <v>1869.05</v>
      </c>
      <c r="E368" s="36">
        <v>1841.8999999999999</v>
      </c>
      <c r="F368" s="36">
        <v>1822.85</v>
      </c>
      <c r="G368" s="36">
        <v>1795.6999999999998</v>
      </c>
      <c r="H368" s="36">
        <v>1888.1</v>
      </c>
      <c r="I368" s="36">
        <v>1915.25</v>
      </c>
      <c r="J368" s="36">
        <v>1934.3</v>
      </c>
      <c r="K368" s="31">
        <v>1896.2</v>
      </c>
      <c r="L368" s="31">
        <v>1850</v>
      </c>
      <c r="M368" s="31">
        <v>140.96933000000001</v>
      </c>
      <c r="N368" s="1"/>
      <c r="O368" s="1"/>
    </row>
    <row r="369" spans="1:15" ht="12.75" customHeight="1">
      <c r="A369" s="33">
        <v>359</v>
      </c>
      <c r="B369" s="53" t="s">
        <v>192</v>
      </c>
      <c r="C369" s="31">
        <v>5359.9</v>
      </c>
      <c r="D369" s="36">
        <v>5347.583333333333</v>
      </c>
      <c r="E369" s="36">
        <v>5307.3166666666657</v>
      </c>
      <c r="F369" s="36">
        <v>5254.7333333333327</v>
      </c>
      <c r="G369" s="36">
        <v>5214.4666666666653</v>
      </c>
      <c r="H369" s="36">
        <v>5400.1666666666661</v>
      </c>
      <c r="I369" s="36">
        <v>5440.4333333333343</v>
      </c>
      <c r="J369" s="36">
        <v>5493.0166666666664</v>
      </c>
      <c r="K369" s="31">
        <v>5387.85</v>
      </c>
      <c r="L369" s="31">
        <v>5295</v>
      </c>
      <c r="M369" s="31">
        <v>2.85311</v>
      </c>
      <c r="N369" s="1"/>
      <c r="O369" s="1"/>
    </row>
    <row r="370" spans="1:15" ht="12.75" customHeight="1">
      <c r="A370" s="33">
        <v>360</v>
      </c>
      <c r="B370" s="53" t="s">
        <v>193</v>
      </c>
      <c r="C370" s="31">
        <v>334.85</v>
      </c>
      <c r="D370" s="36">
        <v>337.31666666666666</v>
      </c>
      <c r="E370" s="36">
        <v>331.63333333333333</v>
      </c>
      <c r="F370" s="36">
        <v>328.41666666666669</v>
      </c>
      <c r="G370" s="36">
        <v>322.73333333333335</v>
      </c>
      <c r="H370" s="36">
        <v>340.5333333333333</v>
      </c>
      <c r="I370" s="36">
        <v>346.21666666666658</v>
      </c>
      <c r="J370" s="36">
        <v>349.43333333333328</v>
      </c>
      <c r="K370" s="31">
        <v>343</v>
      </c>
      <c r="L370" s="31">
        <v>334.1</v>
      </c>
      <c r="M370" s="31">
        <v>23.257149999999999</v>
      </c>
      <c r="N370" s="1"/>
      <c r="O370" s="1"/>
    </row>
    <row r="371" spans="1:15" ht="12.75" customHeight="1">
      <c r="A371" s="33">
        <v>361</v>
      </c>
      <c r="B371" s="53" t="s">
        <v>450</v>
      </c>
      <c r="C371" s="31">
        <v>3342.8</v>
      </c>
      <c r="D371" s="36">
        <v>3344.3333333333335</v>
      </c>
      <c r="E371" s="36">
        <v>3288.8666666666668</v>
      </c>
      <c r="F371" s="36">
        <v>3234.9333333333334</v>
      </c>
      <c r="G371" s="36">
        <v>3179.4666666666667</v>
      </c>
      <c r="H371" s="36">
        <v>3398.2666666666669</v>
      </c>
      <c r="I371" s="36">
        <v>3453.7333333333331</v>
      </c>
      <c r="J371" s="36">
        <v>3507.666666666667</v>
      </c>
      <c r="K371" s="31">
        <v>3399.8</v>
      </c>
      <c r="L371" s="31">
        <v>3290.4</v>
      </c>
      <c r="M371" s="31">
        <v>5.4321700000000002</v>
      </c>
      <c r="N371" s="1"/>
      <c r="O371" s="1"/>
    </row>
    <row r="372" spans="1:15" ht="12.75" customHeight="1">
      <c r="A372" s="33">
        <v>362</v>
      </c>
      <c r="B372" s="53" t="s">
        <v>195</v>
      </c>
      <c r="C372" s="31">
        <v>3310</v>
      </c>
      <c r="D372" s="36">
        <v>3294</v>
      </c>
      <c r="E372" s="36">
        <v>3257</v>
      </c>
      <c r="F372" s="36">
        <v>3204</v>
      </c>
      <c r="G372" s="36">
        <v>3167</v>
      </c>
      <c r="H372" s="36">
        <v>3347</v>
      </c>
      <c r="I372" s="36">
        <v>3384</v>
      </c>
      <c r="J372" s="36">
        <v>3437</v>
      </c>
      <c r="K372" s="31">
        <v>3331</v>
      </c>
      <c r="L372" s="31">
        <v>3241</v>
      </c>
      <c r="M372" s="31">
        <v>6.1742699999999999</v>
      </c>
      <c r="N372" s="1"/>
      <c r="O372" s="1"/>
    </row>
    <row r="373" spans="1:15" ht="12.75" customHeight="1">
      <c r="A373" s="33">
        <v>363</v>
      </c>
      <c r="B373" s="53" t="s">
        <v>191</v>
      </c>
      <c r="C373" s="31">
        <v>1119.0999999999999</v>
      </c>
      <c r="D373" s="36">
        <v>1103.4333333333334</v>
      </c>
      <c r="E373" s="36">
        <v>1081.8666666666668</v>
      </c>
      <c r="F373" s="36">
        <v>1044.6333333333334</v>
      </c>
      <c r="G373" s="36">
        <v>1023.0666666666668</v>
      </c>
      <c r="H373" s="36">
        <v>1140.6666666666667</v>
      </c>
      <c r="I373" s="36">
        <v>1162.2333333333333</v>
      </c>
      <c r="J373" s="36">
        <v>1199.4666666666667</v>
      </c>
      <c r="K373" s="31">
        <v>1125</v>
      </c>
      <c r="L373" s="31">
        <v>1066.2</v>
      </c>
      <c r="M373" s="31">
        <v>30.847069999999999</v>
      </c>
      <c r="N373" s="1"/>
      <c r="O373" s="1"/>
    </row>
    <row r="374" spans="1:15" ht="12.75" customHeight="1">
      <c r="A374" s="33">
        <v>364</v>
      </c>
      <c r="B374" s="53" t="s">
        <v>451</v>
      </c>
      <c r="C374" s="31">
        <v>228.11</v>
      </c>
      <c r="D374" s="36">
        <v>229.34333333333333</v>
      </c>
      <c r="E374" s="36">
        <v>223.69666666666666</v>
      </c>
      <c r="F374" s="36">
        <v>219.28333333333333</v>
      </c>
      <c r="G374" s="36">
        <v>213.63666666666666</v>
      </c>
      <c r="H374" s="36">
        <v>233.75666666666666</v>
      </c>
      <c r="I374" s="36">
        <v>239.40333333333336</v>
      </c>
      <c r="J374" s="36">
        <v>243.81666666666666</v>
      </c>
      <c r="K374" s="31">
        <v>234.99</v>
      </c>
      <c r="L374" s="31">
        <v>224.93</v>
      </c>
      <c r="M374" s="31">
        <v>67.251480000000001</v>
      </c>
      <c r="N374" s="1"/>
      <c r="O374" s="1"/>
    </row>
    <row r="375" spans="1:15" ht="12.75" customHeight="1">
      <c r="A375" s="33">
        <v>365</v>
      </c>
      <c r="B375" s="53" t="s">
        <v>452</v>
      </c>
      <c r="C375" s="31">
        <v>2539.15</v>
      </c>
      <c r="D375" s="36">
        <v>2530.5500000000002</v>
      </c>
      <c r="E375" s="36">
        <v>2491.1500000000005</v>
      </c>
      <c r="F375" s="36">
        <v>2443.1500000000005</v>
      </c>
      <c r="G375" s="36">
        <v>2403.7500000000009</v>
      </c>
      <c r="H375" s="36">
        <v>2578.5500000000002</v>
      </c>
      <c r="I375" s="36">
        <v>2617.9499999999998</v>
      </c>
      <c r="J375" s="36">
        <v>2665.95</v>
      </c>
      <c r="K375" s="31">
        <v>2569.9499999999998</v>
      </c>
      <c r="L375" s="31">
        <v>2482.5500000000002</v>
      </c>
      <c r="M375" s="31">
        <v>0.99129</v>
      </c>
      <c r="N375" s="1"/>
      <c r="O375" s="1"/>
    </row>
    <row r="376" spans="1:15" ht="12.75" customHeight="1">
      <c r="A376" s="33">
        <v>366</v>
      </c>
      <c r="B376" s="53" t="s">
        <v>198</v>
      </c>
      <c r="C376" s="31">
        <v>6752.85</v>
      </c>
      <c r="D376" s="36">
        <v>6807.45</v>
      </c>
      <c r="E376" s="36">
        <v>6690.4</v>
      </c>
      <c r="F376" s="36">
        <v>6627.95</v>
      </c>
      <c r="G376" s="36">
        <v>6510.9</v>
      </c>
      <c r="H376" s="36">
        <v>6869.9</v>
      </c>
      <c r="I376" s="36">
        <v>6986.9500000000007</v>
      </c>
      <c r="J376" s="36">
        <v>7049.4</v>
      </c>
      <c r="K376" s="31">
        <v>6924.5</v>
      </c>
      <c r="L376" s="31">
        <v>6745</v>
      </c>
      <c r="M376" s="31">
        <v>3.9574199999999999</v>
      </c>
      <c r="N376" s="1"/>
      <c r="O376" s="1"/>
    </row>
    <row r="377" spans="1:15" ht="12.75" customHeight="1">
      <c r="A377" s="33">
        <v>367</v>
      </c>
      <c r="B377" s="53" t="s">
        <v>287</v>
      </c>
      <c r="C377" s="31">
        <v>400.6</v>
      </c>
      <c r="D377" s="36">
        <v>400.68333333333334</v>
      </c>
      <c r="E377" s="36">
        <v>395.86666666666667</v>
      </c>
      <c r="F377" s="36">
        <v>391.13333333333333</v>
      </c>
      <c r="G377" s="36">
        <v>386.31666666666666</v>
      </c>
      <c r="H377" s="36">
        <v>405.41666666666669</v>
      </c>
      <c r="I377" s="36">
        <v>410.23333333333341</v>
      </c>
      <c r="J377" s="36">
        <v>414.9666666666667</v>
      </c>
      <c r="K377" s="31">
        <v>405.5</v>
      </c>
      <c r="L377" s="31">
        <v>395.95</v>
      </c>
      <c r="M377" s="31">
        <v>19.491070000000001</v>
      </c>
      <c r="N377" s="1"/>
      <c r="O377" s="1"/>
    </row>
    <row r="378" spans="1:15" ht="12.75" customHeight="1">
      <c r="A378" s="33">
        <v>368</v>
      </c>
      <c r="B378" s="53" t="s">
        <v>194</v>
      </c>
      <c r="C378" s="31">
        <v>499.5</v>
      </c>
      <c r="D378" s="36">
        <v>502.59999999999997</v>
      </c>
      <c r="E378" s="36">
        <v>493.89999999999992</v>
      </c>
      <c r="F378" s="36">
        <v>488.29999999999995</v>
      </c>
      <c r="G378" s="36">
        <v>479.59999999999991</v>
      </c>
      <c r="H378" s="36">
        <v>508.19999999999993</v>
      </c>
      <c r="I378" s="36">
        <v>516.9</v>
      </c>
      <c r="J378" s="36">
        <v>522.5</v>
      </c>
      <c r="K378" s="31">
        <v>511.3</v>
      </c>
      <c r="L378" s="31">
        <v>497</v>
      </c>
      <c r="M378" s="31">
        <v>77.342389999999995</v>
      </c>
      <c r="N378" s="1"/>
      <c r="O378" s="1"/>
    </row>
    <row r="379" spans="1:15" ht="12.75" customHeight="1">
      <c r="A379" s="33">
        <v>369</v>
      </c>
      <c r="B379" s="53" t="s">
        <v>199</v>
      </c>
      <c r="C379" s="31">
        <v>337.25</v>
      </c>
      <c r="D379" s="36">
        <v>338.2</v>
      </c>
      <c r="E379" s="36">
        <v>335.15</v>
      </c>
      <c r="F379" s="36">
        <v>333.05</v>
      </c>
      <c r="G379" s="36">
        <v>330</v>
      </c>
      <c r="H379" s="36">
        <v>340.29999999999995</v>
      </c>
      <c r="I379" s="36">
        <v>343.35</v>
      </c>
      <c r="J379" s="36">
        <v>345.44999999999993</v>
      </c>
      <c r="K379" s="31">
        <v>341.25</v>
      </c>
      <c r="L379" s="31">
        <v>336.1</v>
      </c>
      <c r="M379" s="31">
        <v>104.17461</v>
      </c>
      <c r="N379" s="1"/>
      <c r="O379" s="1"/>
    </row>
    <row r="380" spans="1:15" ht="12.75" customHeight="1">
      <c r="A380" s="33">
        <v>370</v>
      </c>
      <c r="B380" s="53" t="s">
        <v>453</v>
      </c>
      <c r="C380" s="31">
        <v>727.7</v>
      </c>
      <c r="D380" s="36">
        <v>726.9</v>
      </c>
      <c r="E380" s="36">
        <v>722</v>
      </c>
      <c r="F380" s="36">
        <v>716.30000000000007</v>
      </c>
      <c r="G380" s="36">
        <v>711.40000000000009</v>
      </c>
      <c r="H380" s="36">
        <v>732.59999999999991</v>
      </c>
      <c r="I380" s="36">
        <v>737.49999999999977</v>
      </c>
      <c r="J380" s="36">
        <v>743.19999999999982</v>
      </c>
      <c r="K380" s="31">
        <v>731.8</v>
      </c>
      <c r="L380" s="31">
        <v>721.2</v>
      </c>
      <c r="M380" s="31">
        <v>3.0962399999999999</v>
      </c>
      <c r="N380" s="1"/>
      <c r="O380" s="1"/>
    </row>
    <row r="381" spans="1:15" ht="12.75" customHeight="1">
      <c r="A381" s="33">
        <v>371</v>
      </c>
      <c r="B381" s="53" t="s">
        <v>288</v>
      </c>
      <c r="C381" s="31">
        <v>1858.6</v>
      </c>
      <c r="D381" s="36">
        <v>1873.7</v>
      </c>
      <c r="E381" s="36">
        <v>1828.9</v>
      </c>
      <c r="F381" s="36">
        <v>1799.2</v>
      </c>
      <c r="G381" s="36">
        <v>1754.4</v>
      </c>
      <c r="H381" s="36">
        <v>1903.4</v>
      </c>
      <c r="I381" s="36">
        <v>1948.1999999999998</v>
      </c>
      <c r="J381" s="36">
        <v>1977.9</v>
      </c>
      <c r="K381" s="31">
        <v>1918.5</v>
      </c>
      <c r="L381" s="31">
        <v>1844</v>
      </c>
      <c r="M381" s="31">
        <v>13.74268</v>
      </c>
      <c r="N381" s="1"/>
      <c r="O381" s="1"/>
    </row>
    <row r="382" spans="1:15" ht="12.75" customHeight="1">
      <c r="A382" s="33">
        <v>372</v>
      </c>
      <c r="B382" s="53" t="s">
        <v>454</v>
      </c>
      <c r="C382" s="31">
        <v>579.29999999999995</v>
      </c>
      <c r="D382" s="36">
        <v>579.08333333333337</v>
      </c>
      <c r="E382" s="36">
        <v>576.2166666666667</v>
      </c>
      <c r="F382" s="36">
        <v>573.13333333333333</v>
      </c>
      <c r="G382" s="36">
        <v>570.26666666666665</v>
      </c>
      <c r="H382" s="36">
        <v>582.16666666666674</v>
      </c>
      <c r="I382" s="36">
        <v>585.0333333333333</v>
      </c>
      <c r="J382" s="36">
        <v>588.11666666666679</v>
      </c>
      <c r="K382" s="31">
        <v>581.95000000000005</v>
      </c>
      <c r="L382" s="31">
        <v>576</v>
      </c>
      <c r="M382" s="31">
        <v>1.3626400000000001</v>
      </c>
      <c r="N382" s="1"/>
      <c r="O382" s="1"/>
    </row>
    <row r="383" spans="1:15" ht="12.75" customHeight="1">
      <c r="A383" s="33">
        <v>373</v>
      </c>
      <c r="B383" s="53" t="s">
        <v>455</v>
      </c>
      <c r="C383" s="31">
        <v>211.59</v>
      </c>
      <c r="D383" s="36">
        <v>214.21</v>
      </c>
      <c r="E383" s="36">
        <v>205.73000000000002</v>
      </c>
      <c r="F383" s="36">
        <v>199.87</v>
      </c>
      <c r="G383" s="36">
        <v>191.39000000000001</v>
      </c>
      <c r="H383" s="36">
        <v>220.07000000000002</v>
      </c>
      <c r="I383" s="36">
        <v>228.54999999999998</v>
      </c>
      <c r="J383" s="36">
        <v>234.41000000000003</v>
      </c>
      <c r="K383" s="31">
        <v>222.69</v>
      </c>
      <c r="L383" s="31">
        <v>208.35</v>
      </c>
      <c r="M383" s="31">
        <v>49.091279999999998</v>
      </c>
      <c r="N383" s="1"/>
      <c r="O383" s="1"/>
    </row>
    <row r="384" spans="1:15" ht="12.75" customHeight="1">
      <c r="A384" s="33">
        <v>374</v>
      </c>
      <c r="B384" s="53" t="s">
        <v>289</v>
      </c>
      <c r="C384" s="31">
        <v>16652.849999999999</v>
      </c>
      <c r="D384" s="36">
        <v>16615.966666666667</v>
      </c>
      <c r="E384" s="36">
        <v>16492.983333333334</v>
      </c>
      <c r="F384" s="36">
        <v>16333.116666666665</v>
      </c>
      <c r="G384" s="36">
        <v>16210.133333333331</v>
      </c>
      <c r="H384" s="36">
        <v>16775.833333333336</v>
      </c>
      <c r="I384" s="36">
        <v>16898.816666666673</v>
      </c>
      <c r="J384" s="36">
        <v>17058.683333333338</v>
      </c>
      <c r="K384" s="31">
        <v>16738.95</v>
      </c>
      <c r="L384" s="31">
        <v>16456.099999999999</v>
      </c>
      <c r="M384" s="31">
        <v>5.3659999999999999E-2</v>
      </c>
      <c r="N384" s="1"/>
      <c r="O384" s="1"/>
    </row>
    <row r="385" spans="1:15" ht="12.75" customHeight="1">
      <c r="A385" s="33">
        <v>375</v>
      </c>
      <c r="B385" s="53" t="s">
        <v>197</v>
      </c>
      <c r="C385" s="31">
        <v>111.11</v>
      </c>
      <c r="D385" s="36">
        <v>110.84333333333332</v>
      </c>
      <c r="E385" s="36">
        <v>109.08666666666664</v>
      </c>
      <c r="F385" s="36">
        <v>107.06333333333332</v>
      </c>
      <c r="G385" s="36">
        <v>105.30666666666664</v>
      </c>
      <c r="H385" s="36">
        <v>112.86666666666665</v>
      </c>
      <c r="I385" s="36">
        <v>114.62333333333333</v>
      </c>
      <c r="J385" s="36">
        <v>116.64666666666665</v>
      </c>
      <c r="K385" s="31">
        <v>112.6</v>
      </c>
      <c r="L385" s="31">
        <v>108.82</v>
      </c>
      <c r="M385" s="31">
        <v>289.21319999999997</v>
      </c>
      <c r="N385" s="1"/>
      <c r="O385" s="1"/>
    </row>
    <row r="386" spans="1:15" ht="12.75" customHeight="1">
      <c r="A386" s="33">
        <v>376</v>
      </c>
      <c r="B386" s="53" t="s">
        <v>456</v>
      </c>
      <c r="C386" s="31">
        <v>816.7</v>
      </c>
      <c r="D386" s="36">
        <v>816.56666666666661</v>
      </c>
      <c r="E386" s="36">
        <v>805.13333333333321</v>
      </c>
      <c r="F386" s="36">
        <v>793.56666666666661</v>
      </c>
      <c r="G386" s="36">
        <v>782.13333333333321</v>
      </c>
      <c r="H386" s="36">
        <v>828.13333333333321</v>
      </c>
      <c r="I386" s="36">
        <v>839.56666666666661</v>
      </c>
      <c r="J386" s="36">
        <v>851.13333333333321</v>
      </c>
      <c r="K386" s="31">
        <v>828</v>
      </c>
      <c r="L386" s="31">
        <v>805</v>
      </c>
      <c r="M386" s="31">
        <v>5.0814300000000001</v>
      </c>
      <c r="N386" s="1"/>
      <c r="O386" s="1"/>
    </row>
    <row r="387" spans="1:15" ht="12.75" customHeight="1">
      <c r="A387" s="33">
        <v>377</v>
      </c>
      <c r="B387" s="53" t="s">
        <v>862</v>
      </c>
      <c r="C387" s="31">
        <v>1654.85</v>
      </c>
      <c r="D387" s="36">
        <v>1653.7833333333335</v>
      </c>
      <c r="E387" s="36">
        <v>1644.3166666666671</v>
      </c>
      <c r="F387" s="36">
        <v>1633.7833333333335</v>
      </c>
      <c r="G387" s="36">
        <v>1624.3166666666671</v>
      </c>
      <c r="H387" s="36">
        <v>1664.3166666666671</v>
      </c>
      <c r="I387" s="36">
        <v>1673.7833333333338</v>
      </c>
      <c r="J387" s="36">
        <v>1684.3166666666671</v>
      </c>
      <c r="K387" s="31">
        <v>1663.25</v>
      </c>
      <c r="L387" s="31">
        <v>1643.25</v>
      </c>
      <c r="M387" s="31">
        <v>1.0131399999999999</v>
      </c>
      <c r="N387" s="1"/>
      <c r="O387" s="1"/>
    </row>
    <row r="388" spans="1:15" ht="12.75" customHeight="1">
      <c r="A388" s="33">
        <v>378</v>
      </c>
      <c r="B388" s="53" t="s">
        <v>203</v>
      </c>
      <c r="C388" s="31">
        <v>214.22</v>
      </c>
      <c r="D388" s="36">
        <v>214.82000000000002</v>
      </c>
      <c r="E388" s="36">
        <v>213.04000000000005</v>
      </c>
      <c r="F388" s="36">
        <v>211.86</v>
      </c>
      <c r="G388" s="36">
        <v>210.08000000000004</v>
      </c>
      <c r="H388" s="36">
        <v>216.00000000000006</v>
      </c>
      <c r="I388" s="36">
        <v>217.78000000000003</v>
      </c>
      <c r="J388" s="36">
        <v>218.96000000000006</v>
      </c>
      <c r="K388" s="31">
        <v>216.6</v>
      </c>
      <c r="L388" s="31">
        <v>213.64</v>
      </c>
      <c r="M388" s="31">
        <v>51.958309999999997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567.70000000000005</v>
      </c>
      <c r="D389" s="36">
        <v>569.63333333333333</v>
      </c>
      <c r="E389" s="36">
        <v>562.26666666666665</v>
      </c>
      <c r="F389" s="36">
        <v>556.83333333333337</v>
      </c>
      <c r="G389" s="36">
        <v>549.4666666666667</v>
      </c>
      <c r="H389" s="36">
        <v>575.06666666666661</v>
      </c>
      <c r="I389" s="36">
        <v>582.43333333333317</v>
      </c>
      <c r="J389" s="36">
        <v>587.86666666666656</v>
      </c>
      <c r="K389" s="31">
        <v>577</v>
      </c>
      <c r="L389" s="31">
        <v>564.20000000000005</v>
      </c>
      <c r="M389" s="31">
        <v>69.799130000000005</v>
      </c>
      <c r="N389" s="1"/>
      <c r="O389" s="1"/>
    </row>
    <row r="390" spans="1:15" ht="12.75" customHeight="1">
      <c r="A390" s="33">
        <v>380</v>
      </c>
      <c r="B390" s="53" t="s">
        <v>457</v>
      </c>
      <c r="C390" s="31">
        <v>574.6</v>
      </c>
      <c r="D390" s="36">
        <v>576.5</v>
      </c>
      <c r="E390" s="36">
        <v>570.6</v>
      </c>
      <c r="F390" s="36">
        <v>566.6</v>
      </c>
      <c r="G390" s="36">
        <v>560.70000000000005</v>
      </c>
      <c r="H390" s="36">
        <v>580.5</v>
      </c>
      <c r="I390" s="36">
        <v>586.40000000000009</v>
      </c>
      <c r="J390" s="36">
        <v>590.4</v>
      </c>
      <c r="K390" s="31">
        <v>582.4</v>
      </c>
      <c r="L390" s="31">
        <v>572.5</v>
      </c>
      <c r="M390" s="31">
        <v>3.4054700000000002</v>
      </c>
      <c r="N390" s="1"/>
      <c r="O390" s="1"/>
    </row>
    <row r="391" spans="1:15" ht="12.75" customHeight="1">
      <c r="A391" s="33">
        <v>381</v>
      </c>
      <c r="B391" s="53" t="s">
        <v>458</v>
      </c>
      <c r="C391" s="31">
        <v>695.5</v>
      </c>
      <c r="D391" s="36">
        <v>693.01666666666677</v>
      </c>
      <c r="E391" s="36">
        <v>686.53333333333353</v>
      </c>
      <c r="F391" s="36">
        <v>677.56666666666672</v>
      </c>
      <c r="G391" s="36">
        <v>671.08333333333348</v>
      </c>
      <c r="H391" s="36">
        <v>701.98333333333358</v>
      </c>
      <c r="I391" s="36">
        <v>708.46666666666692</v>
      </c>
      <c r="J391" s="36">
        <v>717.43333333333362</v>
      </c>
      <c r="K391" s="31">
        <v>699.5</v>
      </c>
      <c r="L391" s="31">
        <v>684.05</v>
      </c>
      <c r="M391" s="31">
        <v>13.4278</v>
      </c>
      <c r="N391" s="1"/>
      <c r="O391" s="1"/>
    </row>
    <row r="392" spans="1:15" ht="12.75" customHeight="1">
      <c r="A392" s="33">
        <v>382</v>
      </c>
      <c r="B392" s="53" t="s">
        <v>459</v>
      </c>
      <c r="C392" s="31">
        <v>2034.8</v>
      </c>
      <c r="D392" s="36">
        <v>2031.3833333333332</v>
      </c>
      <c r="E392" s="36">
        <v>2018.4666666666665</v>
      </c>
      <c r="F392" s="36">
        <v>2002.1333333333332</v>
      </c>
      <c r="G392" s="36">
        <v>1989.2166666666665</v>
      </c>
      <c r="H392" s="36">
        <v>2047.7166666666665</v>
      </c>
      <c r="I392" s="36">
        <v>2060.6333333333332</v>
      </c>
      <c r="J392" s="36">
        <v>2076.9666666666662</v>
      </c>
      <c r="K392" s="31">
        <v>2044.3</v>
      </c>
      <c r="L392" s="31">
        <v>2015.05</v>
      </c>
      <c r="M392" s="31">
        <v>0.76610999999999996</v>
      </c>
      <c r="N392" s="1"/>
      <c r="O392" s="1"/>
    </row>
    <row r="393" spans="1:15" ht="12.75" customHeight="1">
      <c r="A393" s="33">
        <v>383</v>
      </c>
      <c r="B393" s="53" t="s">
        <v>460</v>
      </c>
      <c r="C393" s="31">
        <v>555.29999999999995</v>
      </c>
      <c r="D393" s="36">
        <v>555.36666666666667</v>
      </c>
      <c r="E393" s="36">
        <v>547.83333333333337</v>
      </c>
      <c r="F393" s="36">
        <v>540.36666666666667</v>
      </c>
      <c r="G393" s="36">
        <v>532.83333333333337</v>
      </c>
      <c r="H393" s="36">
        <v>562.83333333333337</v>
      </c>
      <c r="I393" s="36">
        <v>570.36666666666667</v>
      </c>
      <c r="J393" s="36">
        <v>577.83333333333337</v>
      </c>
      <c r="K393" s="31">
        <v>562.9</v>
      </c>
      <c r="L393" s="31">
        <v>547.9</v>
      </c>
      <c r="M393" s="31">
        <v>69.115099999999998</v>
      </c>
      <c r="N393" s="1"/>
      <c r="O393" s="1"/>
    </row>
    <row r="394" spans="1:15" ht="12.75" customHeight="1">
      <c r="A394" s="33">
        <v>384</v>
      </c>
      <c r="B394" s="53" t="s">
        <v>863</v>
      </c>
      <c r="C394" s="31">
        <v>473.85</v>
      </c>
      <c r="D394" s="36">
        <v>476.16666666666669</v>
      </c>
      <c r="E394" s="36">
        <v>465.73333333333335</v>
      </c>
      <c r="F394" s="36">
        <v>457.61666666666667</v>
      </c>
      <c r="G394" s="36">
        <v>447.18333333333334</v>
      </c>
      <c r="H394" s="36">
        <v>484.28333333333336</v>
      </c>
      <c r="I394" s="36">
        <v>494.71666666666664</v>
      </c>
      <c r="J394" s="36">
        <v>502.83333333333337</v>
      </c>
      <c r="K394" s="31">
        <v>486.6</v>
      </c>
      <c r="L394" s="31">
        <v>468.05</v>
      </c>
      <c r="M394" s="31">
        <v>17.64836</v>
      </c>
      <c r="N394" s="1"/>
      <c r="O394" s="1"/>
    </row>
    <row r="395" spans="1:15" ht="12.75" customHeight="1">
      <c r="A395" s="33">
        <v>385</v>
      </c>
      <c r="B395" s="53" t="s">
        <v>461</v>
      </c>
      <c r="C395" s="31">
        <v>1317.45</v>
      </c>
      <c r="D395" s="36">
        <v>1324.1000000000001</v>
      </c>
      <c r="E395" s="36">
        <v>1299.9000000000003</v>
      </c>
      <c r="F395" s="36">
        <v>1282.3500000000001</v>
      </c>
      <c r="G395" s="36">
        <v>1258.1500000000003</v>
      </c>
      <c r="H395" s="36">
        <v>1341.6500000000003</v>
      </c>
      <c r="I395" s="36">
        <v>1365.8500000000001</v>
      </c>
      <c r="J395" s="36">
        <v>1383.4000000000003</v>
      </c>
      <c r="K395" s="31">
        <v>1348.3</v>
      </c>
      <c r="L395" s="31">
        <v>1306.55</v>
      </c>
      <c r="M395" s="31">
        <v>1.0094799999999999</v>
      </c>
      <c r="N395" s="1"/>
      <c r="O395" s="1"/>
    </row>
    <row r="396" spans="1:15" ht="12.75" customHeight="1">
      <c r="A396" s="33">
        <v>386</v>
      </c>
      <c r="B396" s="53" t="s">
        <v>462</v>
      </c>
      <c r="C396" s="31">
        <v>295.89999999999998</v>
      </c>
      <c r="D396" s="36">
        <v>295.95</v>
      </c>
      <c r="E396" s="36">
        <v>291.95</v>
      </c>
      <c r="F396" s="36">
        <v>288</v>
      </c>
      <c r="G396" s="36">
        <v>284</v>
      </c>
      <c r="H396" s="36">
        <v>299.89999999999998</v>
      </c>
      <c r="I396" s="36">
        <v>303.89999999999998</v>
      </c>
      <c r="J396" s="36">
        <v>307.84999999999997</v>
      </c>
      <c r="K396" s="31">
        <v>299.95</v>
      </c>
      <c r="L396" s="31">
        <v>292</v>
      </c>
      <c r="M396" s="31">
        <v>9.3757999999999999</v>
      </c>
      <c r="N396" s="1"/>
      <c r="O396" s="1"/>
    </row>
    <row r="397" spans="1:15" ht="12.75" customHeight="1">
      <c r="A397" s="33">
        <v>387</v>
      </c>
      <c r="B397" s="53" t="s">
        <v>800</v>
      </c>
      <c r="C397" s="31">
        <v>1009.1</v>
      </c>
      <c r="D397" s="36">
        <v>1003.9500000000002</v>
      </c>
      <c r="E397" s="36">
        <v>984.20000000000027</v>
      </c>
      <c r="F397" s="36">
        <v>959.30000000000007</v>
      </c>
      <c r="G397" s="36">
        <v>939.55000000000018</v>
      </c>
      <c r="H397" s="36">
        <v>1028.8500000000004</v>
      </c>
      <c r="I397" s="36">
        <v>1048.6000000000001</v>
      </c>
      <c r="J397" s="36">
        <v>1073.5000000000005</v>
      </c>
      <c r="K397" s="31">
        <v>1023.7</v>
      </c>
      <c r="L397" s="31">
        <v>979.05</v>
      </c>
      <c r="M397" s="31">
        <v>10.262320000000001</v>
      </c>
      <c r="N397" s="1"/>
      <c r="O397" s="1"/>
    </row>
    <row r="398" spans="1:15" ht="12.75" customHeight="1">
      <c r="A398" s="33">
        <v>388</v>
      </c>
      <c r="B398" s="53" t="s">
        <v>463</v>
      </c>
      <c r="C398" s="31">
        <v>189.68</v>
      </c>
      <c r="D398" s="36">
        <v>190.32000000000002</v>
      </c>
      <c r="E398" s="36">
        <v>188.20000000000005</v>
      </c>
      <c r="F398" s="36">
        <v>186.72000000000003</v>
      </c>
      <c r="G398" s="36">
        <v>184.60000000000005</v>
      </c>
      <c r="H398" s="36">
        <v>191.80000000000004</v>
      </c>
      <c r="I398" s="36">
        <v>193.92</v>
      </c>
      <c r="J398" s="36">
        <v>195.40000000000003</v>
      </c>
      <c r="K398" s="31">
        <v>192.44</v>
      </c>
      <c r="L398" s="31">
        <v>188.84</v>
      </c>
      <c r="M398" s="31">
        <v>17.186299999999999</v>
      </c>
      <c r="N398" s="1"/>
      <c r="O398" s="1"/>
    </row>
    <row r="399" spans="1:15" ht="12.75" customHeight="1">
      <c r="A399" s="33">
        <v>389</v>
      </c>
      <c r="B399" s="53" t="s">
        <v>464</v>
      </c>
      <c r="C399" s="31">
        <v>3792.2</v>
      </c>
      <c r="D399" s="36">
        <v>3845.5666666666671</v>
      </c>
      <c r="E399" s="36">
        <v>3712.6333333333341</v>
      </c>
      <c r="F399" s="36">
        <v>3633.0666666666671</v>
      </c>
      <c r="G399" s="36">
        <v>3500.1333333333341</v>
      </c>
      <c r="H399" s="36">
        <v>3925.1333333333341</v>
      </c>
      <c r="I399" s="36">
        <v>4058.0666666666675</v>
      </c>
      <c r="J399" s="36">
        <v>4137.6333333333341</v>
      </c>
      <c r="K399" s="31">
        <v>3978.5</v>
      </c>
      <c r="L399" s="31">
        <v>3766</v>
      </c>
      <c r="M399" s="31">
        <v>0.74304999999999999</v>
      </c>
      <c r="N399" s="1"/>
      <c r="O399" s="1"/>
    </row>
    <row r="400" spans="1:15" ht="12.75" customHeight="1">
      <c r="A400" s="33">
        <v>390</v>
      </c>
      <c r="B400" s="53" t="s">
        <v>465</v>
      </c>
      <c r="C400" s="31">
        <v>80</v>
      </c>
      <c r="D400" s="36">
        <v>80.5</v>
      </c>
      <c r="E400" s="36">
        <v>79.2</v>
      </c>
      <c r="F400" s="36">
        <v>78.400000000000006</v>
      </c>
      <c r="G400" s="36">
        <v>77.100000000000009</v>
      </c>
      <c r="H400" s="36">
        <v>81.3</v>
      </c>
      <c r="I400" s="36">
        <v>82.600000000000009</v>
      </c>
      <c r="J400" s="36">
        <v>83.399999999999991</v>
      </c>
      <c r="K400" s="31">
        <v>81.8</v>
      </c>
      <c r="L400" s="31">
        <v>79.7</v>
      </c>
      <c r="M400" s="31">
        <v>53.640860000000004</v>
      </c>
      <c r="N400" s="1"/>
      <c r="O400" s="1"/>
    </row>
    <row r="401" spans="1:15" ht="12.75" customHeight="1">
      <c r="A401" s="33">
        <v>391</v>
      </c>
      <c r="B401" s="53" t="s">
        <v>466</v>
      </c>
      <c r="C401" s="31">
        <v>1845.5</v>
      </c>
      <c r="D401" s="36">
        <v>1860.5</v>
      </c>
      <c r="E401" s="36">
        <v>1827</v>
      </c>
      <c r="F401" s="36">
        <v>1808.5</v>
      </c>
      <c r="G401" s="36">
        <v>1775</v>
      </c>
      <c r="H401" s="36">
        <v>1879</v>
      </c>
      <c r="I401" s="36">
        <v>1912.5</v>
      </c>
      <c r="J401" s="36">
        <v>1931</v>
      </c>
      <c r="K401" s="31">
        <v>1894</v>
      </c>
      <c r="L401" s="31">
        <v>1842</v>
      </c>
      <c r="M401" s="31">
        <v>3.4159199999999998</v>
      </c>
      <c r="N401" s="1"/>
      <c r="O401" s="1"/>
    </row>
    <row r="402" spans="1:15" ht="12.75" customHeight="1">
      <c r="A402" s="33">
        <v>392</v>
      </c>
      <c r="B402" s="53" t="s">
        <v>467</v>
      </c>
      <c r="C402" s="31">
        <v>190.95</v>
      </c>
      <c r="D402" s="36">
        <v>191.5333333333333</v>
      </c>
      <c r="E402" s="36">
        <v>190.11666666666662</v>
      </c>
      <c r="F402" s="36">
        <v>189.2833333333333</v>
      </c>
      <c r="G402" s="36">
        <v>187.86666666666662</v>
      </c>
      <c r="H402" s="36">
        <v>192.36666666666662</v>
      </c>
      <c r="I402" s="36">
        <v>193.7833333333333</v>
      </c>
      <c r="J402" s="36">
        <v>194.61666666666662</v>
      </c>
      <c r="K402" s="31">
        <v>192.95</v>
      </c>
      <c r="L402" s="31">
        <v>190.7</v>
      </c>
      <c r="M402" s="31">
        <v>7.7702</v>
      </c>
      <c r="N402" s="1"/>
      <c r="O402" s="1"/>
    </row>
    <row r="403" spans="1:15" ht="12.75" customHeight="1">
      <c r="A403" s="33">
        <v>393</v>
      </c>
      <c r="B403" s="53" t="s">
        <v>205</v>
      </c>
      <c r="C403" s="31">
        <v>2945.25</v>
      </c>
      <c r="D403" s="36">
        <v>2950.1833333333329</v>
      </c>
      <c r="E403" s="36">
        <v>2934.0666666666657</v>
      </c>
      <c r="F403" s="36">
        <v>2922.8833333333328</v>
      </c>
      <c r="G403" s="36">
        <v>2906.7666666666655</v>
      </c>
      <c r="H403" s="36">
        <v>2961.3666666666659</v>
      </c>
      <c r="I403" s="36">
        <v>2977.4833333333336</v>
      </c>
      <c r="J403" s="36">
        <v>2988.6666666666661</v>
      </c>
      <c r="K403" s="31">
        <v>2966.3</v>
      </c>
      <c r="L403" s="31">
        <v>2939</v>
      </c>
      <c r="M403" s="31">
        <v>43.556640000000002</v>
      </c>
      <c r="N403" s="1"/>
      <c r="O403" s="1"/>
    </row>
    <row r="404" spans="1:15" ht="12.75" customHeight="1">
      <c r="A404" s="33">
        <v>394</v>
      </c>
      <c r="B404" s="53" t="s">
        <v>468</v>
      </c>
      <c r="C404" s="31">
        <v>104.49</v>
      </c>
      <c r="D404" s="36">
        <v>104.98666666666668</v>
      </c>
      <c r="E404" s="36">
        <v>103.72333333333336</v>
      </c>
      <c r="F404" s="36">
        <v>102.95666666666668</v>
      </c>
      <c r="G404" s="36">
        <v>101.69333333333336</v>
      </c>
      <c r="H404" s="36">
        <v>105.75333333333336</v>
      </c>
      <c r="I404" s="36">
        <v>107.01666666666668</v>
      </c>
      <c r="J404" s="36">
        <v>107.78333333333336</v>
      </c>
      <c r="K404" s="31">
        <v>106.25</v>
      </c>
      <c r="L404" s="31">
        <v>104.22</v>
      </c>
      <c r="M404" s="31">
        <v>17.604130000000001</v>
      </c>
      <c r="N404" s="1"/>
      <c r="O404" s="1"/>
    </row>
    <row r="405" spans="1:15" ht="12.75" customHeight="1">
      <c r="A405" s="33">
        <v>395</v>
      </c>
      <c r="B405" s="53" t="s">
        <v>469</v>
      </c>
      <c r="C405" s="31">
        <v>1695.5</v>
      </c>
      <c r="D405" s="36">
        <v>1692.1499999999999</v>
      </c>
      <c r="E405" s="36">
        <v>1677.2999999999997</v>
      </c>
      <c r="F405" s="36">
        <v>1659.1</v>
      </c>
      <c r="G405" s="36">
        <v>1644.2499999999998</v>
      </c>
      <c r="H405" s="36">
        <v>1710.3499999999997</v>
      </c>
      <c r="I405" s="36">
        <v>1725.1999999999996</v>
      </c>
      <c r="J405" s="36">
        <v>1743.3999999999996</v>
      </c>
      <c r="K405" s="31">
        <v>1707</v>
      </c>
      <c r="L405" s="31">
        <v>1673.95</v>
      </c>
      <c r="M405" s="31">
        <v>3.3757700000000002</v>
      </c>
      <c r="N405" s="1"/>
      <c r="O405" s="1"/>
    </row>
    <row r="406" spans="1:15" ht="12.75" customHeight="1">
      <c r="A406" s="33">
        <v>396</v>
      </c>
      <c r="B406" s="53" t="s">
        <v>864</v>
      </c>
      <c r="C406" s="31">
        <v>83.77</v>
      </c>
      <c r="D406" s="36">
        <v>84.04</v>
      </c>
      <c r="E406" s="36">
        <v>83.43</v>
      </c>
      <c r="F406" s="36">
        <v>83.09</v>
      </c>
      <c r="G406" s="36">
        <v>82.48</v>
      </c>
      <c r="H406" s="36">
        <v>84.38000000000001</v>
      </c>
      <c r="I406" s="36">
        <v>84.99</v>
      </c>
      <c r="J406" s="36">
        <v>85.330000000000013</v>
      </c>
      <c r="K406" s="31">
        <v>84.65</v>
      </c>
      <c r="L406" s="31">
        <v>83.7</v>
      </c>
      <c r="M406" s="31">
        <v>11.79017</v>
      </c>
      <c r="N406" s="1"/>
      <c r="O406" s="1"/>
    </row>
    <row r="407" spans="1:15" ht="12.75" customHeight="1">
      <c r="A407" s="33">
        <v>397</v>
      </c>
      <c r="B407" s="53" t="s">
        <v>207</v>
      </c>
      <c r="C407" s="31">
        <v>805.2</v>
      </c>
      <c r="D407" s="36">
        <v>808.7833333333333</v>
      </c>
      <c r="E407" s="36">
        <v>800.16666666666663</v>
      </c>
      <c r="F407" s="36">
        <v>795.13333333333333</v>
      </c>
      <c r="G407" s="36">
        <v>786.51666666666665</v>
      </c>
      <c r="H407" s="36">
        <v>813.81666666666661</v>
      </c>
      <c r="I407" s="36">
        <v>822.43333333333339</v>
      </c>
      <c r="J407" s="36">
        <v>827.46666666666658</v>
      </c>
      <c r="K407" s="31">
        <v>817.4</v>
      </c>
      <c r="L407" s="31">
        <v>803.75</v>
      </c>
      <c r="M407" s="31">
        <v>35.26173</v>
      </c>
      <c r="N407" s="1"/>
      <c r="O407" s="1"/>
    </row>
    <row r="408" spans="1:15" ht="12.75" customHeight="1">
      <c r="A408" s="33">
        <v>398</v>
      </c>
      <c r="B408" t="s">
        <v>208</v>
      </c>
      <c r="C408" s="31">
        <v>1846.5</v>
      </c>
      <c r="D408" s="36">
        <v>1853.3333333333333</v>
      </c>
      <c r="E408" s="36">
        <v>1834.9166666666665</v>
      </c>
      <c r="F408" s="36">
        <v>1823.3333333333333</v>
      </c>
      <c r="G408" s="36">
        <v>1804.9166666666665</v>
      </c>
      <c r="H408" s="36">
        <v>1864.9166666666665</v>
      </c>
      <c r="I408" s="36">
        <v>1883.333333333333</v>
      </c>
      <c r="J408" s="36">
        <v>1894.9166666666665</v>
      </c>
      <c r="K408" s="31">
        <v>1871.75</v>
      </c>
      <c r="L408" s="31">
        <v>1841.75</v>
      </c>
      <c r="M408" s="31">
        <v>8.8611199999999997</v>
      </c>
      <c r="N408" s="1"/>
      <c r="O408" s="1"/>
    </row>
    <row r="409" spans="1:15" ht="12.75" customHeight="1">
      <c r="A409" s="33">
        <v>399</v>
      </c>
      <c r="B409" s="53" t="s">
        <v>470</v>
      </c>
      <c r="C409" s="31">
        <v>130.57</v>
      </c>
      <c r="D409" s="36">
        <v>131.20666666666665</v>
      </c>
      <c r="E409" s="36">
        <v>129.5633333333333</v>
      </c>
      <c r="F409" s="36">
        <v>128.55666666666664</v>
      </c>
      <c r="G409" s="36">
        <v>126.9133333333333</v>
      </c>
      <c r="H409" s="36">
        <v>132.21333333333331</v>
      </c>
      <c r="I409" s="36">
        <v>133.85666666666663</v>
      </c>
      <c r="J409" s="36">
        <v>134.86333333333332</v>
      </c>
      <c r="K409" s="31">
        <v>132.85</v>
      </c>
      <c r="L409" s="31">
        <v>130.19999999999999</v>
      </c>
      <c r="M409" s="31">
        <v>47.859929999999999</v>
      </c>
      <c r="N409" s="1"/>
      <c r="O409" s="1"/>
    </row>
    <row r="410" spans="1:15" ht="12.75" customHeight="1">
      <c r="A410" s="33">
        <v>400</v>
      </c>
      <c r="B410" s="53" t="s">
        <v>471</v>
      </c>
      <c r="C410" s="31">
        <v>5447.9</v>
      </c>
      <c r="D410" s="36">
        <v>5438.6500000000005</v>
      </c>
      <c r="E410" s="36">
        <v>5412.3000000000011</v>
      </c>
      <c r="F410" s="36">
        <v>5376.7000000000007</v>
      </c>
      <c r="G410" s="36">
        <v>5350.3500000000013</v>
      </c>
      <c r="H410" s="36">
        <v>5474.2500000000009</v>
      </c>
      <c r="I410" s="36">
        <v>5500.6000000000013</v>
      </c>
      <c r="J410" s="36">
        <v>5536.2000000000007</v>
      </c>
      <c r="K410" s="31">
        <v>5465</v>
      </c>
      <c r="L410" s="31">
        <v>5403.05</v>
      </c>
      <c r="M410" s="31">
        <v>0.43874000000000002</v>
      </c>
      <c r="N410" s="1"/>
      <c r="O410" s="1"/>
    </row>
    <row r="411" spans="1:15" ht="12.75" customHeight="1">
      <c r="A411" s="33">
        <v>401</v>
      </c>
      <c r="B411" s="53" t="s">
        <v>212</v>
      </c>
      <c r="C411" s="31">
        <v>2466.4</v>
      </c>
      <c r="D411" s="36">
        <v>2477.8833333333337</v>
      </c>
      <c r="E411" s="36">
        <v>2449.3166666666675</v>
      </c>
      <c r="F411" s="36">
        <v>2432.233333333334</v>
      </c>
      <c r="G411" s="36">
        <v>2403.6666666666679</v>
      </c>
      <c r="H411" s="36">
        <v>2494.9666666666672</v>
      </c>
      <c r="I411" s="36">
        <v>2523.5333333333338</v>
      </c>
      <c r="J411" s="36">
        <v>2540.6166666666668</v>
      </c>
      <c r="K411" s="31">
        <v>2506.4499999999998</v>
      </c>
      <c r="L411" s="31">
        <v>2460.8000000000002</v>
      </c>
      <c r="M411" s="31">
        <v>2.7987799999999998</v>
      </c>
      <c r="N411" s="1"/>
      <c r="O411" s="1"/>
    </row>
    <row r="412" spans="1:15" ht="12.75" customHeight="1">
      <c r="A412" s="33">
        <v>402</v>
      </c>
      <c r="B412" s="53" t="s">
        <v>824</v>
      </c>
      <c r="C412" s="31">
        <v>2554.1</v>
      </c>
      <c r="D412" s="36">
        <v>2532.7000000000003</v>
      </c>
      <c r="E412" s="36">
        <v>2495.5000000000005</v>
      </c>
      <c r="F412" s="36">
        <v>2436.9</v>
      </c>
      <c r="G412" s="36">
        <v>2399.7000000000003</v>
      </c>
      <c r="H412" s="36">
        <v>2591.3000000000006</v>
      </c>
      <c r="I412" s="36">
        <v>2628.5000000000005</v>
      </c>
      <c r="J412" s="36">
        <v>2687.1000000000008</v>
      </c>
      <c r="K412" s="31">
        <v>2569.9</v>
      </c>
      <c r="L412" s="31">
        <v>2474.1</v>
      </c>
      <c r="M412" s="31">
        <v>0.88929999999999998</v>
      </c>
      <c r="N412" s="1"/>
      <c r="O412" s="1"/>
    </row>
    <row r="413" spans="1:15" ht="12.75" customHeight="1">
      <c r="A413" s="33">
        <v>403</v>
      </c>
      <c r="B413" s="53" t="s">
        <v>176</v>
      </c>
      <c r="C413" s="31">
        <v>190.49</v>
      </c>
      <c r="D413" s="36">
        <v>188.3066666666667</v>
      </c>
      <c r="E413" s="36">
        <v>184.26333333333341</v>
      </c>
      <c r="F413" s="36">
        <v>178.03666666666672</v>
      </c>
      <c r="G413" s="36">
        <v>173.99333333333342</v>
      </c>
      <c r="H413" s="36">
        <v>194.53333333333339</v>
      </c>
      <c r="I413" s="36">
        <v>198.57666666666668</v>
      </c>
      <c r="J413" s="36">
        <v>204.80333333333337</v>
      </c>
      <c r="K413" s="31">
        <v>192.35</v>
      </c>
      <c r="L413" s="31">
        <v>182.08</v>
      </c>
      <c r="M413" s="31">
        <v>335.39629000000002</v>
      </c>
      <c r="N413" s="1"/>
      <c r="O413" s="1"/>
    </row>
    <row r="414" spans="1:15" ht="12.75" customHeight="1">
      <c r="A414" s="33">
        <v>404</v>
      </c>
      <c r="B414" s="53" t="s">
        <v>472</v>
      </c>
      <c r="C414" s="31">
        <v>7156.1</v>
      </c>
      <c r="D414" s="36">
        <v>7175.7166666666672</v>
      </c>
      <c r="E414" s="36">
        <v>7114.4333333333343</v>
      </c>
      <c r="F414" s="36">
        <v>7072.7666666666673</v>
      </c>
      <c r="G414" s="36">
        <v>7011.4833333333345</v>
      </c>
      <c r="H414" s="36">
        <v>7217.3833333333341</v>
      </c>
      <c r="I414" s="36">
        <v>7278.666666666667</v>
      </c>
      <c r="J414" s="36">
        <v>7320.3333333333339</v>
      </c>
      <c r="K414" s="31">
        <v>7237</v>
      </c>
      <c r="L414" s="31">
        <v>7134.05</v>
      </c>
      <c r="M414" s="31">
        <v>0.10324</v>
      </c>
      <c r="N414" s="1"/>
      <c r="O414" s="1"/>
    </row>
    <row r="415" spans="1:15" ht="12.75" customHeight="1">
      <c r="A415" s="33">
        <v>405</v>
      </c>
      <c r="B415" s="53" t="s">
        <v>473</v>
      </c>
      <c r="C415" s="31">
        <v>328.25</v>
      </c>
      <c r="D415" s="36">
        <v>330</v>
      </c>
      <c r="E415" s="36">
        <v>325.3</v>
      </c>
      <c r="F415" s="36">
        <v>322.35000000000002</v>
      </c>
      <c r="G415" s="36">
        <v>317.65000000000003</v>
      </c>
      <c r="H415" s="36">
        <v>332.95</v>
      </c>
      <c r="I415" s="36">
        <v>337.65000000000003</v>
      </c>
      <c r="J415" s="36">
        <v>340.59999999999997</v>
      </c>
      <c r="K415" s="31">
        <v>334.7</v>
      </c>
      <c r="L415" s="31">
        <v>327.05</v>
      </c>
      <c r="M415" s="31">
        <v>2.45207</v>
      </c>
      <c r="N415" s="1"/>
      <c r="O415" s="1"/>
    </row>
    <row r="416" spans="1:15" ht="12.75" customHeight="1">
      <c r="A416" s="33">
        <v>406</v>
      </c>
      <c r="B416" s="53" t="s">
        <v>825</v>
      </c>
      <c r="C416" s="31">
        <v>522.4</v>
      </c>
      <c r="D416" s="36">
        <v>521</v>
      </c>
      <c r="E416" s="36">
        <v>516.5</v>
      </c>
      <c r="F416" s="36">
        <v>510.6</v>
      </c>
      <c r="G416" s="36">
        <v>506.1</v>
      </c>
      <c r="H416" s="36">
        <v>526.9</v>
      </c>
      <c r="I416" s="36">
        <v>531.4</v>
      </c>
      <c r="J416" s="36">
        <v>537.29999999999995</v>
      </c>
      <c r="K416" s="31">
        <v>525.5</v>
      </c>
      <c r="L416" s="31">
        <v>515.1</v>
      </c>
      <c r="M416" s="31">
        <v>1.1000399999999999</v>
      </c>
      <c r="N416" s="1"/>
      <c r="O416" s="1"/>
    </row>
    <row r="417" spans="1:15" ht="12.75" customHeight="1">
      <c r="A417" s="33">
        <v>407</v>
      </c>
      <c r="B417" s="53" t="s">
        <v>474</v>
      </c>
      <c r="C417" s="31">
        <v>3968.95</v>
      </c>
      <c r="D417" s="36">
        <v>3931.65</v>
      </c>
      <c r="E417" s="36">
        <v>3888.3</v>
      </c>
      <c r="F417" s="36">
        <v>3807.65</v>
      </c>
      <c r="G417" s="36">
        <v>3764.3</v>
      </c>
      <c r="H417" s="36">
        <v>4012.3</v>
      </c>
      <c r="I417" s="36">
        <v>4055.6499999999996</v>
      </c>
      <c r="J417" s="36">
        <v>4136.3</v>
      </c>
      <c r="K417" s="31">
        <v>3975</v>
      </c>
      <c r="L417" s="31">
        <v>3851</v>
      </c>
      <c r="M417" s="31">
        <v>0.70704</v>
      </c>
      <c r="N417" s="1"/>
      <c r="O417" s="1"/>
    </row>
    <row r="418" spans="1:15" ht="12.75" customHeight="1">
      <c r="A418" s="33">
        <v>408</v>
      </c>
      <c r="B418" s="53" t="s">
        <v>865</v>
      </c>
      <c r="C418" s="31">
        <v>821.6</v>
      </c>
      <c r="D418" s="36">
        <v>822.4</v>
      </c>
      <c r="E418" s="36">
        <v>810.4</v>
      </c>
      <c r="F418" s="36">
        <v>799.2</v>
      </c>
      <c r="G418" s="36">
        <v>787.2</v>
      </c>
      <c r="H418" s="36">
        <v>833.59999999999991</v>
      </c>
      <c r="I418" s="36">
        <v>845.59999999999991</v>
      </c>
      <c r="J418" s="36">
        <v>856.79999999999984</v>
      </c>
      <c r="K418" s="31">
        <v>834.4</v>
      </c>
      <c r="L418" s="31">
        <v>811.2</v>
      </c>
      <c r="M418" s="31">
        <v>2.1390799999999999</v>
      </c>
      <c r="N418" s="1"/>
      <c r="O418" s="1"/>
    </row>
    <row r="419" spans="1:15" ht="12.75" customHeight="1">
      <c r="A419" s="33">
        <v>409</v>
      </c>
      <c r="B419" s="53" t="s">
        <v>210</v>
      </c>
      <c r="C419" s="31">
        <v>25883.1</v>
      </c>
      <c r="D419" s="36">
        <v>25947.5</v>
      </c>
      <c r="E419" s="36">
        <v>25750.3</v>
      </c>
      <c r="F419" s="36">
        <v>25617.5</v>
      </c>
      <c r="G419" s="36">
        <v>25420.3</v>
      </c>
      <c r="H419" s="36">
        <v>26080.3</v>
      </c>
      <c r="I419" s="36">
        <v>26277.499999999996</v>
      </c>
      <c r="J419" s="36">
        <v>26410.3</v>
      </c>
      <c r="K419" s="31">
        <v>26144.7</v>
      </c>
      <c r="L419" s="31">
        <v>25814.7</v>
      </c>
      <c r="M419" s="31">
        <v>0.22520999999999999</v>
      </c>
      <c r="N419" s="1"/>
      <c r="O419" s="1"/>
    </row>
    <row r="420" spans="1:15" ht="12.75" customHeight="1">
      <c r="A420" s="33">
        <v>410</v>
      </c>
      <c r="B420" s="53" t="s">
        <v>475</v>
      </c>
      <c r="C420" s="31">
        <v>46.68</v>
      </c>
      <c r="D420" s="36">
        <v>46.860000000000007</v>
      </c>
      <c r="E420" s="36">
        <v>46.38000000000001</v>
      </c>
      <c r="F420" s="36">
        <v>46.080000000000005</v>
      </c>
      <c r="G420" s="36">
        <v>45.600000000000009</v>
      </c>
      <c r="H420" s="36">
        <v>47.160000000000011</v>
      </c>
      <c r="I420" s="36">
        <v>47.640000000000015</v>
      </c>
      <c r="J420" s="36">
        <v>47.940000000000012</v>
      </c>
      <c r="K420" s="31">
        <v>47.34</v>
      </c>
      <c r="L420" s="31">
        <v>46.56</v>
      </c>
      <c r="M420" s="31">
        <v>41.639200000000002</v>
      </c>
      <c r="N420" s="1"/>
      <c r="O420" s="1"/>
    </row>
    <row r="421" spans="1:15" ht="12.75" customHeight="1">
      <c r="A421" s="33">
        <v>411</v>
      </c>
      <c r="B421" s="53" t="s">
        <v>213</v>
      </c>
      <c r="C421" s="31">
        <v>3368.25</v>
      </c>
      <c r="D421" s="36">
        <v>3386.0833333333335</v>
      </c>
      <c r="E421" s="36">
        <v>3347.166666666667</v>
      </c>
      <c r="F421" s="36">
        <v>3326.0833333333335</v>
      </c>
      <c r="G421" s="36">
        <v>3287.166666666667</v>
      </c>
      <c r="H421" s="36">
        <v>3407.166666666667</v>
      </c>
      <c r="I421" s="36">
        <v>3446.0833333333339</v>
      </c>
      <c r="J421" s="36">
        <v>3467.166666666667</v>
      </c>
      <c r="K421" s="31">
        <v>3425</v>
      </c>
      <c r="L421" s="31">
        <v>3365</v>
      </c>
      <c r="M421" s="31">
        <v>9.5733999999999995</v>
      </c>
      <c r="N421" s="1"/>
      <c r="O421" s="1"/>
    </row>
    <row r="422" spans="1:15" ht="12.75" customHeight="1">
      <c r="A422" s="33">
        <v>412</v>
      </c>
      <c r="B422" s="53" t="s">
        <v>476</v>
      </c>
      <c r="C422" s="31">
        <v>871.2</v>
      </c>
      <c r="D422" s="36">
        <v>865.4</v>
      </c>
      <c r="E422" s="36">
        <v>851.8</v>
      </c>
      <c r="F422" s="36">
        <v>832.4</v>
      </c>
      <c r="G422" s="36">
        <v>818.8</v>
      </c>
      <c r="H422" s="36">
        <v>884.8</v>
      </c>
      <c r="I422" s="36">
        <v>898.40000000000009</v>
      </c>
      <c r="J422" s="36">
        <v>917.8</v>
      </c>
      <c r="K422" s="31">
        <v>879</v>
      </c>
      <c r="L422" s="31">
        <v>846</v>
      </c>
      <c r="M422" s="31">
        <v>20.226510000000001</v>
      </c>
      <c r="N422" s="1"/>
      <c r="O422" s="1"/>
    </row>
    <row r="423" spans="1:15" ht="12.75" customHeight="1">
      <c r="A423" s="33">
        <v>413</v>
      </c>
      <c r="B423" s="53" t="s">
        <v>211</v>
      </c>
      <c r="C423" s="31">
        <v>6710.25</v>
      </c>
      <c r="D423" s="36">
        <v>6708.7666666666664</v>
      </c>
      <c r="E423" s="36">
        <v>6667.5333333333328</v>
      </c>
      <c r="F423" s="36">
        <v>6624.8166666666666</v>
      </c>
      <c r="G423" s="36">
        <v>6583.583333333333</v>
      </c>
      <c r="H423" s="36">
        <v>6751.4833333333327</v>
      </c>
      <c r="I423" s="36">
        <v>6792.7166666666662</v>
      </c>
      <c r="J423" s="36">
        <v>6835.4333333333325</v>
      </c>
      <c r="K423" s="31">
        <v>6750</v>
      </c>
      <c r="L423" s="31">
        <v>6666.05</v>
      </c>
      <c r="M423" s="31">
        <v>1.7290700000000001</v>
      </c>
      <c r="N423" s="1"/>
      <c r="O423" s="1"/>
    </row>
    <row r="424" spans="1:15" ht="12.75" customHeight="1">
      <c r="A424" s="33">
        <v>414</v>
      </c>
      <c r="B424" s="53" t="s">
        <v>866</v>
      </c>
      <c r="C424" s="31">
        <v>1481.75</v>
      </c>
      <c r="D424" s="36">
        <v>1483.3833333333332</v>
      </c>
      <c r="E424" s="36">
        <v>1474.7666666666664</v>
      </c>
      <c r="F424" s="36">
        <v>1467.7833333333333</v>
      </c>
      <c r="G424" s="36">
        <v>1459.1666666666665</v>
      </c>
      <c r="H424" s="36">
        <v>1490.3666666666663</v>
      </c>
      <c r="I424" s="36">
        <v>1498.9833333333331</v>
      </c>
      <c r="J424" s="36">
        <v>1505.9666666666662</v>
      </c>
      <c r="K424" s="31">
        <v>1492</v>
      </c>
      <c r="L424" s="31">
        <v>1476.4</v>
      </c>
      <c r="M424" s="31">
        <v>4.51952</v>
      </c>
      <c r="N424" s="1"/>
      <c r="O424" s="1"/>
    </row>
    <row r="425" spans="1:15" ht="12.75" customHeight="1">
      <c r="A425" s="33">
        <v>415</v>
      </c>
      <c r="B425" s="53" t="s">
        <v>477</v>
      </c>
      <c r="C425" s="31">
        <v>1773.9</v>
      </c>
      <c r="D425" s="36">
        <v>1783.2333333333333</v>
      </c>
      <c r="E425" s="36">
        <v>1733.6166666666668</v>
      </c>
      <c r="F425" s="36">
        <v>1693.3333333333335</v>
      </c>
      <c r="G425" s="36">
        <v>1643.7166666666669</v>
      </c>
      <c r="H425" s="36">
        <v>1823.5166666666667</v>
      </c>
      <c r="I425" s="36">
        <v>1873.133333333333</v>
      </c>
      <c r="J425" s="36">
        <v>1913.4166666666665</v>
      </c>
      <c r="K425" s="31">
        <v>1832.85</v>
      </c>
      <c r="L425" s="31">
        <v>1742.95</v>
      </c>
      <c r="M425" s="31">
        <v>4.2116800000000003</v>
      </c>
      <c r="N425" s="1"/>
      <c r="O425" s="1"/>
    </row>
    <row r="426" spans="1:15" ht="12.75" customHeight="1">
      <c r="A426" s="33">
        <v>416</v>
      </c>
      <c r="B426" s="53" t="s">
        <v>478</v>
      </c>
      <c r="C426" s="31">
        <v>11106.1</v>
      </c>
      <c r="D426" s="36">
        <v>11127.033333333333</v>
      </c>
      <c r="E426" s="36">
        <v>11004.066666666666</v>
      </c>
      <c r="F426" s="36">
        <v>10902.033333333333</v>
      </c>
      <c r="G426" s="36">
        <v>10779.066666666666</v>
      </c>
      <c r="H426" s="36">
        <v>11229.066666666666</v>
      </c>
      <c r="I426" s="36">
        <v>11352.033333333333</v>
      </c>
      <c r="J426" s="36">
        <v>11454.066666666666</v>
      </c>
      <c r="K426" s="31">
        <v>11250</v>
      </c>
      <c r="L426" s="31">
        <v>11025</v>
      </c>
      <c r="M426" s="31">
        <v>0.64456000000000002</v>
      </c>
      <c r="N426" s="1"/>
      <c r="O426" s="1"/>
    </row>
    <row r="427" spans="1:15" ht="12.75" customHeight="1">
      <c r="A427" s="33">
        <v>417</v>
      </c>
      <c r="B427" s="53" t="s">
        <v>290</v>
      </c>
      <c r="C427" s="31">
        <v>724.25</v>
      </c>
      <c r="D427" s="36">
        <v>730.65</v>
      </c>
      <c r="E427" s="36">
        <v>715.3</v>
      </c>
      <c r="F427" s="36">
        <v>706.35</v>
      </c>
      <c r="G427" s="36">
        <v>691</v>
      </c>
      <c r="H427" s="36">
        <v>739.59999999999991</v>
      </c>
      <c r="I427" s="36">
        <v>754.95</v>
      </c>
      <c r="J427" s="36">
        <v>763.89999999999986</v>
      </c>
      <c r="K427" s="31">
        <v>746</v>
      </c>
      <c r="L427" s="31">
        <v>721.7</v>
      </c>
      <c r="M427" s="31">
        <v>13.94286</v>
      </c>
      <c r="N427" s="1"/>
      <c r="O427" s="1"/>
    </row>
    <row r="428" spans="1:15" ht="12.75" customHeight="1">
      <c r="A428" s="33">
        <v>418</v>
      </c>
      <c r="B428" s="53" t="s">
        <v>479</v>
      </c>
      <c r="C428" s="31">
        <v>685.95</v>
      </c>
      <c r="D428" s="36">
        <v>684.65</v>
      </c>
      <c r="E428" s="36">
        <v>678.3</v>
      </c>
      <c r="F428" s="36">
        <v>670.65</v>
      </c>
      <c r="G428" s="36">
        <v>664.3</v>
      </c>
      <c r="H428" s="36">
        <v>692.3</v>
      </c>
      <c r="I428" s="36">
        <v>698.65000000000009</v>
      </c>
      <c r="J428" s="36">
        <v>706.3</v>
      </c>
      <c r="K428" s="31">
        <v>691</v>
      </c>
      <c r="L428" s="31">
        <v>677</v>
      </c>
      <c r="M428" s="31">
        <v>4.6305100000000001</v>
      </c>
      <c r="N428" s="1"/>
      <c r="O428" s="1"/>
    </row>
    <row r="429" spans="1:15" ht="12.75" customHeight="1">
      <c r="A429" s="33">
        <v>419</v>
      </c>
      <c r="B429" s="53" t="s">
        <v>480</v>
      </c>
      <c r="C429" s="31">
        <v>617.9</v>
      </c>
      <c r="D429" s="36">
        <v>618.58333333333337</v>
      </c>
      <c r="E429" s="36">
        <v>612.26666666666677</v>
      </c>
      <c r="F429" s="36">
        <v>606.63333333333344</v>
      </c>
      <c r="G429" s="36">
        <v>600.31666666666683</v>
      </c>
      <c r="H429" s="36">
        <v>624.2166666666667</v>
      </c>
      <c r="I429" s="36">
        <v>630.5333333333333</v>
      </c>
      <c r="J429" s="36">
        <v>636.16666666666663</v>
      </c>
      <c r="K429" s="31">
        <v>624.9</v>
      </c>
      <c r="L429" s="31">
        <v>612.95000000000005</v>
      </c>
      <c r="M429" s="31">
        <v>9.4252800000000008</v>
      </c>
      <c r="N429" s="1"/>
      <c r="O429" s="1"/>
    </row>
    <row r="430" spans="1:15" ht="12.75" customHeight="1">
      <c r="A430" s="33">
        <v>420</v>
      </c>
      <c r="B430" s="53" t="s">
        <v>209</v>
      </c>
      <c r="C430" s="31">
        <v>790.85</v>
      </c>
      <c r="D430" s="36">
        <v>790.31666666666661</v>
      </c>
      <c r="E430" s="36">
        <v>785.63333333333321</v>
      </c>
      <c r="F430" s="36">
        <v>780.41666666666663</v>
      </c>
      <c r="G430" s="36">
        <v>775.73333333333323</v>
      </c>
      <c r="H430" s="36">
        <v>795.53333333333319</v>
      </c>
      <c r="I430" s="36">
        <v>800.21666666666658</v>
      </c>
      <c r="J430" s="36">
        <v>805.43333333333317</v>
      </c>
      <c r="K430" s="31">
        <v>795</v>
      </c>
      <c r="L430" s="31">
        <v>785.1</v>
      </c>
      <c r="M430" s="31">
        <v>129.50935999999999</v>
      </c>
      <c r="N430" s="1"/>
      <c r="O430" s="1"/>
    </row>
    <row r="431" spans="1:15" ht="12.75" customHeight="1">
      <c r="A431" s="33">
        <v>421</v>
      </c>
      <c r="B431" s="53" t="s">
        <v>206</v>
      </c>
      <c r="C431" s="31">
        <v>132.19999999999999</v>
      </c>
      <c r="D431" s="36">
        <v>132.66999999999999</v>
      </c>
      <c r="E431" s="36">
        <v>130.94999999999999</v>
      </c>
      <c r="F431" s="36">
        <v>129.69999999999999</v>
      </c>
      <c r="G431" s="36">
        <v>127.97999999999999</v>
      </c>
      <c r="H431" s="36">
        <v>133.91999999999999</v>
      </c>
      <c r="I431" s="36">
        <v>135.63999999999996</v>
      </c>
      <c r="J431" s="36">
        <v>136.88999999999999</v>
      </c>
      <c r="K431" s="31">
        <v>134.38999999999999</v>
      </c>
      <c r="L431" s="31">
        <v>131.41999999999999</v>
      </c>
      <c r="M431" s="31">
        <v>201.66379000000001</v>
      </c>
      <c r="N431" s="1"/>
      <c r="O431" s="1"/>
    </row>
    <row r="432" spans="1:15" ht="12.75" customHeight="1">
      <c r="A432" s="33">
        <v>422</v>
      </c>
      <c r="B432" s="53" t="s">
        <v>481</v>
      </c>
      <c r="C432" s="31">
        <v>741.85</v>
      </c>
      <c r="D432" s="36">
        <v>740.88333333333333</v>
      </c>
      <c r="E432" s="36">
        <v>723.31666666666661</v>
      </c>
      <c r="F432" s="36">
        <v>704.7833333333333</v>
      </c>
      <c r="G432" s="36">
        <v>687.21666666666658</v>
      </c>
      <c r="H432" s="36">
        <v>759.41666666666663</v>
      </c>
      <c r="I432" s="36">
        <v>776.98333333333346</v>
      </c>
      <c r="J432" s="36">
        <v>795.51666666666665</v>
      </c>
      <c r="K432" s="31">
        <v>758.45</v>
      </c>
      <c r="L432" s="31">
        <v>722.35</v>
      </c>
      <c r="M432" s="31">
        <v>29.961549999999999</v>
      </c>
      <c r="N432" s="1"/>
      <c r="O432" s="1"/>
    </row>
    <row r="433" spans="1:15" ht="12.75" customHeight="1">
      <c r="A433" s="33">
        <v>423</v>
      </c>
      <c r="B433" s="53" t="s">
        <v>482</v>
      </c>
      <c r="C433" s="31">
        <v>131.52000000000001</v>
      </c>
      <c r="D433" s="36">
        <v>132.08666666666667</v>
      </c>
      <c r="E433" s="36">
        <v>128.73333333333335</v>
      </c>
      <c r="F433" s="36">
        <v>125.94666666666669</v>
      </c>
      <c r="G433" s="36">
        <v>122.59333333333336</v>
      </c>
      <c r="H433" s="36">
        <v>134.87333333333333</v>
      </c>
      <c r="I433" s="36">
        <v>138.22666666666663</v>
      </c>
      <c r="J433" s="36">
        <v>141.01333333333332</v>
      </c>
      <c r="K433" s="31">
        <v>135.44</v>
      </c>
      <c r="L433" s="31">
        <v>129.30000000000001</v>
      </c>
      <c r="M433" s="31">
        <v>31.53275</v>
      </c>
      <c r="N433" s="1"/>
      <c r="O433" s="1"/>
    </row>
    <row r="434" spans="1:15" ht="12.75" customHeight="1">
      <c r="A434" s="33">
        <v>424</v>
      </c>
      <c r="B434" s="53" t="s">
        <v>483</v>
      </c>
      <c r="C434" s="31">
        <v>591.79999999999995</v>
      </c>
      <c r="D434" s="36">
        <v>591.4</v>
      </c>
      <c r="E434" s="36">
        <v>580.69999999999993</v>
      </c>
      <c r="F434" s="36">
        <v>569.59999999999991</v>
      </c>
      <c r="G434" s="36">
        <v>558.89999999999986</v>
      </c>
      <c r="H434" s="36">
        <v>602.5</v>
      </c>
      <c r="I434" s="36">
        <v>613.20000000000005</v>
      </c>
      <c r="J434" s="36">
        <v>624.30000000000007</v>
      </c>
      <c r="K434" s="31">
        <v>602.1</v>
      </c>
      <c r="L434" s="31">
        <v>580.29999999999995</v>
      </c>
      <c r="M434" s="31">
        <v>9.1903100000000002</v>
      </c>
      <c r="N434" s="1"/>
      <c r="O434" s="1"/>
    </row>
    <row r="435" spans="1:15" ht="12.75" customHeight="1">
      <c r="A435" s="33">
        <v>425</v>
      </c>
      <c r="B435" s="53" t="s">
        <v>484</v>
      </c>
      <c r="C435" s="31">
        <v>226.06</v>
      </c>
      <c r="D435" s="36">
        <v>227.28666666666666</v>
      </c>
      <c r="E435" s="36">
        <v>223.77333333333331</v>
      </c>
      <c r="F435" s="36">
        <v>221.48666666666665</v>
      </c>
      <c r="G435" s="36">
        <v>217.9733333333333</v>
      </c>
      <c r="H435" s="36">
        <v>229.57333333333332</v>
      </c>
      <c r="I435" s="36">
        <v>233.0866666666667</v>
      </c>
      <c r="J435" s="36">
        <v>235.37333333333333</v>
      </c>
      <c r="K435" s="31">
        <v>230.8</v>
      </c>
      <c r="L435" s="31">
        <v>225</v>
      </c>
      <c r="M435" s="31">
        <v>5.6327199999999999</v>
      </c>
      <c r="N435" s="1"/>
      <c r="O435" s="1"/>
    </row>
    <row r="436" spans="1:15" ht="12.75" customHeight="1">
      <c r="A436" s="33">
        <v>426</v>
      </c>
      <c r="B436" s="53" t="s">
        <v>214</v>
      </c>
      <c r="C436" s="31">
        <v>1853.75</v>
      </c>
      <c r="D436" s="36">
        <v>1856.7166666666665</v>
      </c>
      <c r="E436" s="36">
        <v>1848.4333333333329</v>
      </c>
      <c r="F436" s="36">
        <v>1843.1166666666666</v>
      </c>
      <c r="G436" s="36">
        <v>1834.833333333333</v>
      </c>
      <c r="H436" s="36">
        <v>1862.0333333333328</v>
      </c>
      <c r="I436" s="36">
        <v>1870.3166666666662</v>
      </c>
      <c r="J436" s="36">
        <v>1875.6333333333328</v>
      </c>
      <c r="K436" s="31">
        <v>1865</v>
      </c>
      <c r="L436" s="31">
        <v>1851.4</v>
      </c>
      <c r="M436" s="31">
        <v>13.224299999999999</v>
      </c>
      <c r="N436" s="1"/>
      <c r="O436" s="1"/>
    </row>
    <row r="437" spans="1:15" ht="12.75" customHeight="1">
      <c r="A437" s="33">
        <v>427</v>
      </c>
      <c r="B437" s="53" t="s">
        <v>215</v>
      </c>
      <c r="C437" s="31">
        <v>825.25</v>
      </c>
      <c r="D437" s="36">
        <v>820.65</v>
      </c>
      <c r="E437" s="36">
        <v>813.59999999999991</v>
      </c>
      <c r="F437" s="36">
        <v>801.94999999999993</v>
      </c>
      <c r="G437" s="36">
        <v>794.89999999999986</v>
      </c>
      <c r="H437" s="36">
        <v>832.3</v>
      </c>
      <c r="I437" s="36">
        <v>839.34999999999991</v>
      </c>
      <c r="J437" s="36">
        <v>851</v>
      </c>
      <c r="K437" s="31">
        <v>827.7</v>
      </c>
      <c r="L437" s="31">
        <v>809</v>
      </c>
      <c r="M437" s="31">
        <v>5.9211499999999999</v>
      </c>
      <c r="N437" s="1"/>
      <c r="O437" s="1"/>
    </row>
    <row r="438" spans="1:15" ht="12.75" customHeight="1">
      <c r="A438" s="33">
        <v>428</v>
      </c>
      <c r="B438" s="53" t="s">
        <v>485</v>
      </c>
      <c r="C438" s="31">
        <v>4841.8999999999996</v>
      </c>
      <c r="D438" s="36">
        <v>4897.8666666666659</v>
      </c>
      <c r="E438" s="36">
        <v>4755.7833333333319</v>
      </c>
      <c r="F438" s="36">
        <v>4669.6666666666661</v>
      </c>
      <c r="G438" s="36">
        <v>4527.5833333333321</v>
      </c>
      <c r="H438" s="36">
        <v>4983.9833333333318</v>
      </c>
      <c r="I438" s="36">
        <v>5126.0666666666657</v>
      </c>
      <c r="J438" s="36">
        <v>5212.1833333333316</v>
      </c>
      <c r="K438" s="31">
        <v>5039.95</v>
      </c>
      <c r="L438" s="31">
        <v>4811.75</v>
      </c>
      <c r="M438" s="31">
        <v>0.92844000000000004</v>
      </c>
      <c r="N438" s="1"/>
      <c r="O438" s="1"/>
    </row>
    <row r="439" spans="1:15" ht="12.75" customHeight="1">
      <c r="A439" s="33">
        <v>429</v>
      </c>
      <c r="B439" s="53" t="s">
        <v>486</v>
      </c>
      <c r="C439" s="31">
        <v>1404.25</v>
      </c>
      <c r="D439" s="36">
        <v>1397.95</v>
      </c>
      <c r="E439" s="36">
        <v>1384.8000000000002</v>
      </c>
      <c r="F439" s="36">
        <v>1365.3500000000001</v>
      </c>
      <c r="G439" s="36">
        <v>1352.2000000000003</v>
      </c>
      <c r="H439" s="36">
        <v>1417.4</v>
      </c>
      <c r="I439" s="36">
        <v>1430.5500000000002</v>
      </c>
      <c r="J439" s="36">
        <v>1450</v>
      </c>
      <c r="K439" s="31">
        <v>1411.1</v>
      </c>
      <c r="L439" s="31">
        <v>1378.5</v>
      </c>
      <c r="M439" s="31">
        <v>0.62480000000000002</v>
      </c>
      <c r="N439" s="1"/>
      <c r="O439" s="1"/>
    </row>
    <row r="440" spans="1:15" ht="12.75" customHeight="1">
      <c r="A440" s="33">
        <v>430</v>
      </c>
      <c r="B440" s="53" t="s">
        <v>487</v>
      </c>
      <c r="C440" s="31">
        <v>585.54999999999995</v>
      </c>
      <c r="D440" s="36">
        <v>580.9</v>
      </c>
      <c r="E440" s="36">
        <v>572.84999999999991</v>
      </c>
      <c r="F440" s="36">
        <v>560.15</v>
      </c>
      <c r="G440" s="36">
        <v>552.09999999999991</v>
      </c>
      <c r="H440" s="36">
        <v>593.59999999999991</v>
      </c>
      <c r="I440" s="36">
        <v>601.64999999999986</v>
      </c>
      <c r="J440" s="36">
        <v>614.34999999999991</v>
      </c>
      <c r="K440" s="31">
        <v>588.95000000000005</v>
      </c>
      <c r="L440" s="31">
        <v>568.20000000000005</v>
      </c>
      <c r="M440" s="31">
        <v>3.66933</v>
      </c>
      <c r="N440" s="1"/>
      <c r="O440" s="1"/>
    </row>
    <row r="441" spans="1:15" ht="12.75" customHeight="1">
      <c r="A441" s="33">
        <v>431</v>
      </c>
      <c r="B441" s="53" t="s">
        <v>488</v>
      </c>
      <c r="C441" s="31">
        <v>5268.85</v>
      </c>
      <c r="D441" s="36">
        <v>5311.5333333333338</v>
      </c>
      <c r="E441" s="36">
        <v>5207.3166666666675</v>
      </c>
      <c r="F441" s="36">
        <v>5145.7833333333338</v>
      </c>
      <c r="G441" s="36">
        <v>5041.5666666666675</v>
      </c>
      <c r="H441" s="36">
        <v>5373.0666666666675</v>
      </c>
      <c r="I441" s="36">
        <v>5477.2833333333328</v>
      </c>
      <c r="J441" s="36">
        <v>5538.8166666666675</v>
      </c>
      <c r="K441" s="31">
        <v>5415.75</v>
      </c>
      <c r="L441" s="31">
        <v>5250</v>
      </c>
      <c r="M441" s="31">
        <v>0.69950000000000001</v>
      </c>
      <c r="N441" s="1"/>
      <c r="O441" s="1"/>
    </row>
    <row r="442" spans="1:15" ht="12.75" customHeight="1">
      <c r="A442" s="33">
        <v>432</v>
      </c>
      <c r="B442" s="53" t="s">
        <v>489</v>
      </c>
      <c r="C442" s="31">
        <v>1208</v>
      </c>
      <c r="D442" s="36">
        <v>1207.8500000000001</v>
      </c>
      <c r="E442" s="36">
        <v>1189.7000000000003</v>
      </c>
      <c r="F442" s="36">
        <v>1171.4000000000001</v>
      </c>
      <c r="G442" s="36">
        <v>1153.2500000000002</v>
      </c>
      <c r="H442" s="36">
        <v>1226.1500000000003</v>
      </c>
      <c r="I442" s="36">
        <v>1244.3000000000004</v>
      </c>
      <c r="J442" s="36">
        <v>1262.6000000000004</v>
      </c>
      <c r="K442" s="31">
        <v>1226</v>
      </c>
      <c r="L442" s="31">
        <v>1189.55</v>
      </c>
      <c r="M442" s="31">
        <v>2.3758900000000001</v>
      </c>
      <c r="N442" s="1"/>
      <c r="O442" s="1"/>
    </row>
    <row r="443" spans="1:15" ht="12.75" customHeight="1">
      <c r="A443" s="33">
        <v>433</v>
      </c>
      <c r="B443" s="53" t="s">
        <v>490</v>
      </c>
      <c r="C443" s="31">
        <v>83.11</v>
      </c>
      <c r="D443" s="36">
        <v>82.803333333333342</v>
      </c>
      <c r="E443" s="36">
        <v>81.106666666666683</v>
      </c>
      <c r="F443" s="36">
        <v>79.103333333333339</v>
      </c>
      <c r="G443" s="36">
        <v>77.40666666666668</v>
      </c>
      <c r="H443" s="36">
        <v>84.806666666666686</v>
      </c>
      <c r="I443" s="36">
        <v>86.503333333333345</v>
      </c>
      <c r="J443" s="36">
        <v>88.506666666666689</v>
      </c>
      <c r="K443" s="31">
        <v>84.5</v>
      </c>
      <c r="L443" s="31">
        <v>80.8</v>
      </c>
      <c r="M443" s="31">
        <v>827.50387999999998</v>
      </c>
      <c r="N443" s="1"/>
      <c r="O443" s="1"/>
    </row>
    <row r="444" spans="1:15" ht="12.75" customHeight="1">
      <c r="A444" s="33">
        <v>434</v>
      </c>
      <c r="B444" s="53" t="s">
        <v>491</v>
      </c>
      <c r="C444" s="31">
        <v>617.20000000000005</v>
      </c>
      <c r="D444" s="36">
        <v>620.9</v>
      </c>
      <c r="E444" s="36">
        <v>611.29999999999995</v>
      </c>
      <c r="F444" s="36">
        <v>605.4</v>
      </c>
      <c r="G444" s="36">
        <v>595.79999999999995</v>
      </c>
      <c r="H444" s="36">
        <v>626.79999999999995</v>
      </c>
      <c r="I444" s="36">
        <v>636.40000000000009</v>
      </c>
      <c r="J444" s="36">
        <v>642.29999999999995</v>
      </c>
      <c r="K444" s="31">
        <v>630.5</v>
      </c>
      <c r="L444" s="31">
        <v>615</v>
      </c>
      <c r="M444" s="31">
        <v>9.2109299999999994</v>
      </c>
      <c r="N444" s="1"/>
      <c r="O444" s="1"/>
    </row>
    <row r="445" spans="1:15" ht="12.75" customHeight="1">
      <c r="A445" s="33">
        <v>435</v>
      </c>
      <c r="B445" s="53" t="s">
        <v>216</v>
      </c>
      <c r="C445" s="31">
        <v>923.85</v>
      </c>
      <c r="D445" s="36">
        <v>921.18333333333339</v>
      </c>
      <c r="E445" s="36">
        <v>913.86666666666679</v>
      </c>
      <c r="F445" s="36">
        <v>903.88333333333344</v>
      </c>
      <c r="G445" s="36">
        <v>896.56666666666683</v>
      </c>
      <c r="H445" s="36">
        <v>931.16666666666674</v>
      </c>
      <c r="I445" s="36">
        <v>938.48333333333335</v>
      </c>
      <c r="J445" s="36">
        <v>948.4666666666667</v>
      </c>
      <c r="K445" s="31">
        <v>928.5</v>
      </c>
      <c r="L445" s="31">
        <v>911.2</v>
      </c>
      <c r="M445" s="31">
        <v>3.4344100000000002</v>
      </c>
      <c r="N445" s="1"/>
      <c r="O445" s="1"/>
    </row>
    <row r="446" spans="1:15" ht="12.75" customHeight="1">
      <c r="A446" s="33">
        <v>436</v>
      </c>
      <c r="B446" s="53" t="s">
        <v>826</v>
      </c>
      <c r="C446" s="31">
        <v>468.15</v>
      </c>
      <c r="D446" s="36">
        <v>467.75</v>
      </c>
      <c r="E446" s="36">
        <v>455</v>
      </c>
      <c r="F446" s="36">
        <v>441.85</v>
      </c>
      <c r="G446" s="36">
        <v>429.1</v>
      </c>
      <c r="H446" s="36">
        <v>480.9</v>
      </c>
      <c r="I446" s="36">
        <v>493.65</v>
      </c>
      <c r="J446" s="36">
        <v>506.79999999999995</v>
      </c>
      <c r="K446" s="31">
        <v>480.5</v>
      </c>
      <c r="L446" s="31">
        <v>454.6</v>
      </c>
      <c r="M446" s="31">
        <v>17.576630000000002</v>
      </c>
      <c r="N446" s="1"/>
      <c r="O446" s="1"/>
    </row>
    <row r="447" spans="1:15" ht="12.75" customHeight="1">
      <c r="A447" s="33">
        <v>437</v>
      </c>
      <c r="B447" s="53" t="s">
        <v>492</v>
      </c>
      <c r="C447" s="31">
        <v>47.65</v>
      </c>
      <c r="D447" s="36">
        <v>47.75</v>
      </c>
      <c r="E447" s="36">
        <v>46.15</v>
      </c>
      <c r="F447" s="36">
        <v>44.65</v>
      </c>
      <c r="G447" s="36">
        <v>43.05</v>
      </c>
      <c r="H447" s="36">
        <v>49.25</v>
      </c>
      <c r="I447" s="36">
        <v>50.849999999999994</v>
      </c>
      <c r="J447" s="36">
        <v>52.35</v>
      </c>
      <c r="K447" s="31">
        <v>49.35</v>
      </c>
      <c r="L447" s="31">
        <v>46.25</v>
      </c>
      <c r="M447" s="31">
        <v>105.16258000000001</v>
      </c>
      <c r="N447" s="1"/>
      <c r="O447" s="1"/>
    </row>
    <row r="448" spans="1:15" ht="12.75" customHeight="1">
      <c r="A448" s="33">
        <v>438</v>
      </c>
      <c r="B448" s="53" t="s">
        <v>228</v>
      </c>
      <c r="C448" s="31">
        <v>2828.65</v>
      </c>
      <c r="D448" s="36">
        <v>2830.2000000000003</v>
      </c>
      <c r="E448" s="36">
        <v>2816.8000000000006</v>
      </c>
      <c r="F448" s="36">
        <v>2804.9500000000003</v>
      </c>
      <c r="G448" s="36">
        <v>2791.5500000000006</v>
      </c>
      <c r="H448" s="36">
        <v>2842.0500000000006</v>
      </c>
      <c r="I448" s="36">
        <v>2855.4500000000003</v>
      </c>
      <c r="J448" s="36">
        <v>2867.3000000000006</v>
      </c>
      <c r="K448" s="31">
        <v>2843.6</v>
      </c>
      <c r="L448" s="31">
        <v>2818.35</v>
      </c>
      <c r="M448" s="31">
        <v>3.7256800000000001</v>
      </c>
      <c r="N448" s="1"/>
      <c r="O448" s="1"/>
    </row>
    <row r="449" spans="1:15" ht="12.75" customHeight="1">
      <c r="A449" s="33">
        <v>439</v>
      </c>
      <c r="B449" s="53" t="s">
        <v>867</v>
      </c>
      <c r="C449" s="31">
        <v>206.8</v>
      </c>
      <c r="D449" s="36">
        <v>207.95000000000002</v>
      </c>
      <c r="E449" s="36">
        <v>204.89000000000004</v>
      </c>
      <c r="F449" s="36">
        <v>202.98000000000002</v>
      </c>
      <c r="G449" s="36">
        <v>199.92000000000004</v>
      </c>
      <c r="H449" s="36">
        <v>209.86000000000004</v>
      </c>
      <c r="I449" s="36">
        <v>212.92000000000004</v>
      </c>
      <c r="J449" s="36">
        <v>214.83000000000004</v>
      </c>
      <c r="K449" s="31">
        <v>211.01</v>
      </c>
      <c r="L449" s="31">
        <v>206.04</v>
      </c>
      <c r="M449" s="31">
        <v>15.781420000000001</v>
      </c>
      <c r="N449" s="1"/>
      <c r="O449" s="1"/>
    </row>
    <row r="450" spans="1:15" ht="12.75" customHeight="1">
      <c r="A450" s="33">
        <v>440</v>
      </c>
      <c r="B450" s="53" t="s">
        <v>868</v>
      </c>
      <c r="C450" s="31">
        <v>477.2</v>
      </c>
      <c r="D450" s="36">
        <v>477.0333333333333</v>
      </c>
      <c r="E450" s="36">
        <v>474.26666666666659</v>
      </c>
      <c r="F450" s="36">
        <v>471.33333333333331</v>
      </c>
      <c r="G450" s="36">
        <v>468.56666666666661</v>
      </c>
      <c r="H450" s="36">
        <v>479.96666666666658</v>
      </c>
      <c r="I450" s="36">
        <v>482.73333333333323</v>
      </c>
      <c r="J450" s="36">
        <v>485.66666666666657</v>
      </c>
      <c r="K450" s="31">
        <v>479.8</v>
      </c>
      <c r="L450" s="31">
        <v>474.1</v>
      </c>
      <c r="M450" s="31">
        <v>0.73751</v>
      </c>
      <c r="N450" s="1"/>
      <c r="O450" s="1"/>
    </row>
    <row r="451" spans="1:15" ht="12.75" customHeight="1">
      <c r="A451" s="33">
        <v>441</v>
      </c>
      <c r="B451" s="53" t="s">
        <v>493</v>
      </c>
      <c r="C451" s="31">
        <v>946.75</v>
      </c>
      <c r="D451" s="36">
        <v>947.7833333333333</v>
      </c>
      <c r="E451" s="36">
        <v>940.56666666666661</v>
      </c>
      <c r="F451" s="36">
        <v>934.38333333333333</v>
      </c>
      <c r="G451" s="36">
        <v>927.16666666666663</v>
      </c>
      <c r="H451" s="36">
        <v>953.96666666666658</v>
      </c>
      <c r="I451" s="36">
        <v>961.18333333333328</v>
      </c>
      <c r="J451" s="36">
        <v>967.36666666666656</v>
      </c>
      <c r="K451" s="31">
        <v>955</v>
      </c>
      <c r="L451" s="31">
        <v>941.6</v>
      </c>
      <c r="M451" s="31">
        <v>3.4569800000000002</v>
      </c>
      <c r="N451" s="1"/>
      <c r="O451" s="1"/>
    </row>
    <row r="452" spans="1:15" ht="12.75" customHeight="1">
      <c r="A452" s="33">
        <v>442</v>
      </c>
      <c r="B452" s="53" t="s">
        <v>217</v>
      </c>
      <c r="C452" s="31">
        <v>1053.7</v>
      </c>
      <c r="D452" s="36">
        <v>1053.75</v>
      </c>
      <c r="E452" s="36">
        <v>1041.45</v>
      </c>
      <c r="F452" s="36">
        <v>1029.2</v>
      </c>
      <c r="G452" s="36">
        <v>1016.9000000000001</v>
      </c>
      <c r="H452" s="36">
        <v>1066</v>
      </c>
      <c r="I452" s="36">
        <v>1078.3000000000002</v>
      </c>
      <c r="J452" s="36">
        <v>1090.55</v>
      </c>
      <c r="K452" s="31">
        <v>1066.05</v>
      </c>
      <c r="L452" s="31">
        <v>1041.5</v>
      </c>
      <c r="M452" s="31">
        <v>5.07348</v>
      </c>
      <c r="N452" s="1"/>
      <c r="O452" s="1"/>
    </row>
    <row r="453" spans="1:15" ht="12.75" customHeight="1">
      <c r="A453" s="33">
        <v>443</v>
      </c>
      <c r="B453" s="53" t="s">
        <v>218</v>
      </c>
      <c r="C453" s="31">
        <v>2060.1999999999998</v>
      </c>
      <c r="D453" s="36">
        <v>2050.9166666666665</v>
      </c>
      <c r="E453" s="36">
        <v>2031.833333333333</v>
      </c>
      <c r="F453" s="36">
        <v>2003.4666666666665</v>
      </c>
      <c r="G453" s="36">
        <v>1984.383333333333</v>
      </c>
      <c r="H453" s="36">
        <v>2079.2833333333328</v>
      </c>
      <c r="I453" s="36">
        <v>2098.3666666666659</v>
      </c>
      <c r="J453" s="36">
        <v>2126.7333333333331</v>
      </c>
      <c r="K453" s="31">
        <v>2070</v>
      </c>
      <c r="L453" s="31">
        <v>2022.55</v>
      </c>
      <c r="M453" s="31">
        <v>10.11923</v>
      </c>
      <c r="N453" s="1"/>
      <c r="O453" s="1"/>
    </row>
    <row r="454" spans="1:15" ht="12.75" customHeight="1">
      <c r="A454" s="33">
        <v>444</v>
      </c>
      <c r="B454" s="53" t="s">
        <v>223</v>
      </c>
      <c r="C454" s="31">
        <v>4522.6000000000004</v>
      </c>
      <c r="D454" s="36">
        <v>4524.8666666666668</v>
      </c>
      <c r="E454" s="36">
        <v>4502.7333333333336</v>
      </c>
      <c r="F454" s="36">
        <v>4482.8666666666668</v>
      </c>
      <c r="G454" s="36">
        <v>4460.7333333333336</v>
      </c>
      <c r="H454" s="36">
        <v>4544.7333333333336</v>
      </c>
      <c r="I454" s="36">
        <v>4566.8666666666668</v>
      </c>
      <c r="J454" s="36">
        <v>4586.7333333333336</v>
      </c>
      <c r="K454" s="31">
        <v>4547</v>
      </c>
      <c r="L454" s="31">
        <v>4505</v>
      </c>
      <c r="M454" s="31">
        <v>14.587859999999999</v>
      </c>
      <c r="N454" s="1"/>
      <c r="O454" s="1"/>
    </row>
    <row r="455" spans="1:15" ht="12.75" customHeight="1">
      <c r="A455" s="33">
        <v>445</v>
      </c>
      <c r="B455" s="53" t="s">
        <v>219</v>
      </c>
      <c r="C455" s="31">
        <v>1210.3</v>
      </c>
      <c r="D455" s="36">
        <v>1215.1166666666668</v>
      </c>
      <c r="E455" s="36">
        <v>1203.2333333333336</v>
      </c>
      <c r="F455" s="36">
        <v>1196.1666666666667</v>
      </c>
      <c r="G455" s="36">
        <v>1184.2833333333335</v>
      </c>
      <c r="H455" s="36">
        <v>1222.1833333333336</v>
      </c>
      <c r="I455" s="36">
        <v>1234.0666666666668</v>
      </c>
      <c r="J455" s="36">
        <v>1241.1333333333337</v>
      </c>
      <c r="K455" s="31">
        <v>1227</v>
      </c>
      <c r="L455" s="31">
        <v>1208.05</v>
      </c>
      <c r="M455" s="31">
        <v>15.69211</v>
      </c>
      <c r="N455" s="1"/>
      <c r="O455" s="1"/>
    </row>
    <row r="456" spans="1:15" ht="12.75" customHeight="1">
      <c r="A456" s="33">
        <v>446</v>
      </c>
      <c r="B456" s="53" t="s">
        <v>291</v>
      </c>
      <c r="C456" s="31">
        <v>7714.9</v>
      </c>
      <c r="D456" s="36">
        <v>7746.6333333333341</v>
      </c>
      <c r="E456" s="36">
        <v>7663.2666666666682</v>
      </c>
      <c r="F456" s="36">
        <v>7611.6333333333341</v>
      </c>
      <c r="G456" s="36">
        <v>7528.2666666666682</v>
      </c>
      <c r="H456" s="36">
        <v>7798.2666666666682</v>
      </c>
      <c r="I456" s="36">
        <v>7881.633333333335</v>
      </c>
      <c r="J456" s="36">
        <v>7933.2666666666682</v>
      </c>
      <c r="K456" s="31">
        <v>7830</v>
      </c>
      <c r="L456" s="31">
        <v>7695</v>
      </c>
      <c r="M456" s="31">
        <v>1.21235</v>
      </c>
      <c r="N456" s="1"/>
      <c r="O456" s="1"/>
    </row>
    <row r="457" spans="1:15" ht="12.75" customHeight="1">
      <c r="A457" s="33">
        <v>447</v>
      </c>
      <c r="B457" s="53" t="s">
        <v>494</v>
      </c>
      <c r="C457" s="31">
        <v>7026.55</v>
      </c>
      <c r="D457" s="36">
        <v>7027.2333333333336</v>
      </c>
      <c r="E457" s="36">
        <v>6976.416666666667</v>
      </c>
      <c r="F457" s="36">
        <v>6926.2833333333338</v>
      </c>
      <c r="G457" s="36">
        <v>6875.4666666666672</v>
      </c>
      <c r="H457" s="36">
        <v>7077.3666666666668</v>
      </c>
      <c r="I457" s="36">
        <v>7128.1833333333325</v>
      </c>
      <c r="J457" s="36">
        <v>7178.3166666666666</v>
      </c>
      <c r="K457" s="31">
        <v>7078.05</v>
      </c>
      <c r="L457" s="31">
        <v>6977.1</v>
      </c>
      <c r="M457" s="31">
        <v>0.28059000000000001</v>
      </c>
      <c r="N457" s="1"/>
      <c r="O457" s="1"/>
    </row>
    <row r="458" spans="1:15" ht="12.75" customHeight="1">
      <c r="A458" s="33">
        <v>448</v>
      </c>
      <c r="B458" s="53" t="s">
        <v>961</v>
      </c>
      <c r="C458" s="31" t="e">
        <v>#N/A</v>
      </c>
      <c r="D458" s="36" t="e">
        <v>#N/A</v>
      </c>
      <c r="E458" s="36" t="e">
        <v>#N/A</v>
      </c>
      <c r="F458" s="36" t="e">
        <v>#N/A</v>
      </c>
      <c r="G458" s="36" t="e">
        <v>#N/A</v>
      </c>
      <c r="H458" s="36" t="e">
        <v>#N/A</v>
      </c>
      <c r="I458" s="36" t="e">
        <v>#N/A</v>
      </c>
      <c r="J458" s="36" t="e">
        <v>#N/A</v>
      </c>
      <c r="K458" s="31" t="e">
        <v>#N/A</v>
      </c>
      <c r="L458" s="31" t="e">
        <v>#N/A</v>
      </c>
      <c r="M458" s="31" t="e">
        <v>#N/A</v>
      </c>
      <c r="N458" s="1"/>
      <c r="O458" s="1"/>
    </row>
    <row r="459" spans="1:15" ht="12.75" customHeight="1">
      <c r="A459" s="33">
        <v>449</v>
      </c>
      <c r="B459" s="53" t="s">
        <v>220</v>
      </c>
      <c r="C459" s="31">
        <v>992.1</v>
      </c>
      <c r="D459" s="36">
        <v>995.36666666666667</v>
      </c>
      <c r="E459" s="36">
        <v>984.73333333333335</v>
      </c>
      <c r="F459" s="36">
        <v>977.36666666666667</v>
      </c>
      <c r="G459" s="36">
        <v>966.73333333333335</v>
      </c>
      <c r="H459" s="36">
        <v>1002.7333333333333</v>
      </c>
      <c r="I459" s="36">
        <v>1013.3666666666668</v>
      </c>
      <c r="J459" s="36">
        <v>1020.7333333333333</v>
      </c>
      <c r="K459" s="31">
        <v>1006</v>
      </c>
      <c r="L459" s="31">
        <v>988</v>
      </c>
      <c r="M459" s="31">
        <v>132.03675999999999</v>
      </c>
      <c r="N459" s="1"/>
      <c r="O459" s="1"/>
    </row>
    <row r="460" spans="1:15" ht="12.75" customHeight="1">
      <c r="A460" s="33">
        <v>450</v>
      </c>
      <c r="B460" s="53" t="s">
        <v>221</v>
      </c>
      <c r="C460" s="31">
        <v>441.8</v>
      </c>
      <c r="D460" s="36">
        <v>444.15000000000003</v>
      </c>
      <c r="E460" s="36">
        <v>438.70000000000005</v>
      </c>
      <c r="F460" s="36">
        <v>435.6</v>
      </c>
      <c r="G460" s="36">
        <v>430.15000000000003</v>
      </c>
      <c r="H460" s="36">
        <v>447.25000000000006</v>
      </c>
      <c r="I460" s="36">
        <v>452.7</v>
      </c>
      <c r="J460" s="36">
        <v>455.80000000000007</v>
      </c>
      <c r="K460" s="31">
        <v>449.6</v>
      </c>
      <c r="L460" s="31">
        <v>441.05</v>
      </c>
      <c r="M460" s="31">
        <v>133.41086000000001</v>
      </c>
      <c r="N460" s="1"/>
      <c r="O460" s="1"/>
    </row>
    <row r="461" spans="1:15" ht="12.75" customHeight="1">
      <c r="A461" s="33">
        <v>451</v>
      </c>
      <c r="B461" s="53" t="s">
        <v>222</v>
      </c>
      <c r="C461" s="31">
        <v>153.49</v>
      </c>
      <c r="D461" s="36">
        <v>153.79666666666665</v>
      </c>
      <c r="E461" s="36">
        <v>152.1933333333333</v>
      </c>
      <c r="F461" s="36">
        <v>150.89666666666665</v>
      </c>
      <c r="G461" s="36">
        <v>149.29333333333329</v>
      </c>
      <c r="H461" s="36">
        <v>155.09333333333331</v>
      </c>
      <c r="I461" s="36">
        <v>156.69666666666666</v>
      </c>
      <c r="J461" s="36">
        <v>157.99333333333331</v>
      </c>
      <c r="K461" s="31">
        <v>155.4</v>
      </c>
      <c r="L461" s="31">
        <v>152.5</v>
      </c>
      <c r="M461" s="31">
        <v>548.94254999999998</v>
      </c>
      <c r="N461" s="1"/>
      <c r="O461" s="1"/>
    </row>
    <row r="462" spans="1:15" ht="12.75" customHeight="1">
      <c r="A462" s="33">
        <v>452</v>
      </c>
      <c r="B462" s="53" t="s">
        <v>869</v>
      </c>
      <c r="C462" s="31">
        <v>1089.7</v>
      </c>
      <c r="D462" s="36">
        <v>1093.6333333333334</v>
      </c>
      <c r="E462" s="36">
        <v>1081.3666666666668</v>
      </c>
      <c r="F462" s="36">
        <v>1073.0333333333333</v>
      </c>
      <c r="G462" s="36">
        <v>1060.7666666666667</v>
      </c>
      <c r="H462" s="36">
        <v>1101.9666666666669</v>
      </c>
      <c r="I462" s="36">
        <v>1114.2333333333338</v>
      </c>
      <c r="J462" s="36">
        <v>1122.5666666666671</v>
      </c>
      <c r="K462" s="31">
        <v>1105.9000000000001</v>
      </c>
      <c r="L462" s="31">
        <v>1085.3</v>
      </c>
      <c r="M462" s="31">
        <v>21.989360000000001</v>
      </c>
      <c r="N462" s="1"/>
      <c r="O462" s="1"/>
    </row>
    <row r="463" spans="1:15" ht="12.75" customHeight="1">
      <c r="A463" s="33">
        <v>453</v>
      </c>
      <c r="B463" s="53" t="s">
        <v>292</v>
      </c>
      <c r="C463" s="31">
        <v>91.86</v>
      </c>
      <c r="D463" s="36">
        <v>92.54</v>
      </c>
      <c r="E463" s="36">
        <v>90.88000000000001</v>
      </c>
      <c r="F463" s="36">
        <v>89.9</v>
      </c>
      <c r="G463" s="36">
        <v>88.240000000000009</v>
      </c>
      <c r="H463" s="36">
        <v>93.52000000000001</v>
      </c>
      <c r="I463" s="36">
        <v>95.18</v>
      </c>
      <c r="J463" s="36">
        <v>96.160000000000011</v>
      </c>
      <c r="K463" s="31">
        <v>94.2</v>
      </c>
      <c r="L463" s="31">
        <v>91.56</v>
      </c>
      <c r="M463" s="31">
        <v>54.189529999999998</v>
      </c>
      <c r="N463" s="1"/>
      <c r="O463" s="1"/>
    </row>
    <row r="464" spans="1:15" ht="12.75" customHeight="1">
      <c r="A464" s="33">
        <v>454</v>
      </c>
      <c r="B464" s="53" t="s">
        <v>224</v>
      </c>
      <c r="C464" s="31">
        <v>1656.05</v>
      </c>
      <c r="D464" s="36">
        <v>1651.3166666666666</v>
      </c>
      <c r="E464" s="36">
        <v>1642.7333333333331</v>
      </c>
      <c r="F464" s="36">
        <v>1629.4166666666665</v>
      </c>
      <c r="G464" s="36">
        <v>1620.833333333333</v>
      </c>
      <c r="H464" s="36">
        <v>1664.6333333333332</v>
      </c>
      <c r="I464" s="36">
        <v>1673.2166666666667</v>
      </c>
      <c r="J464" s="36">
        <v>1686.5333333333333</v>
      </c>
      <c r="K464" s="31">
        <v>1659.9</v>
      </c>
      <c r="L464" s="31">
        <v>1638</v>
      </c>
      <c r="M464" s="31">
        <v>13.739240000000001</v>
      </c>
      <c r="N464" s="1"/>
      <c r="O464" s="1"/>
    </row>
    <row r="465" spans="1:15" ht="12.75" customHeight="1">
      <c r="A465" s="33">
        <v>455</v>
      </c>
      <c r="B465" s="53" t="s">
        <v>495</v>
      </c>
      <c r="C465" s="31">
        <v>1279.25</v>
      </c>
      <c r="D465" s="36">
        <v>1277.3500000000001</v>
      </c>
      <c r="E465" s="36">
        <v>1260.2000000000003</v>
      </c>
      <c r="F465" s="36">
        <v>1241.1500000000001</v>
      </c>
      <c r="G465" s="36">
        <v>1224.0000000000002</v>
      </c>
      <c r="H465" s="36">
        <v>1296.4000000000003</v>
      </c>
      <c r="I465" s="36">
        <v>1313.5500000000004</v>
      </c>
      <c r="J465" s="36">
        <v>1332.6000000000004</v>
      </c>
      <c r="K465" s="31">
        <v>1294.5</v>
      </c>
      <c r="L465" s="31">
        <v>1258.3</v>
      </c>
      <c r="M465" s="31">
        <v>2.8123999999999998</v>
      </c>
      <c r="N465" s="1"/>
      <c r="O465" s="1"/>
    </row>
    <row r="466" spans="1:15" ht="12.75" customHeight="1">
      <c r="A466" s="33">
        <v>456</v>
      </c>
      <c r="B466" s="53" t="s">
        <v>496</v>
      </c>
      <c r="C466" s="31">
        <v>244.55</v>
      </c>
      <c r="D466" s="36">
        <v>245.53333333333333</v>
      </c>
      <c r="E466" s="36">
        <v>242.81666666666666</v>
      </c>
      <c r="F466" s="36">
        <v>241.08333333333334</v>
      </c>
      <c r="G466" s="36">
        <v>238.36666666666667</v>
      </c>
      <c r="H466" s="36">
        <v>247.26666666666665</v>
      </c>
      <c r="I466" s="36">
        <v>249.98333333333329</v>
      </c>
      <c r="J466" s="36">
        <v>251.71666666666664</v>
      </c>
      <c r="K466" s="31">
        <v>248.25</v>
      </c>
      <c r="L466" s="31">
        <v>243.8</v>
      </c>
      <c r="M466" s="31">
        <v>5.2661899999999999</v>
      </c>
      <c r="N466" s="1"/>
      <c r="O466" s="1"/>
    </row>
    <row r="467" spans="1:15" ht="12.75" customHeight="1">
      <c r="A467" s="33">
        <v>457</v>
      </c>
      <c r="B467" s="53" t="s">
        <v>202</v>
      </c>
      <c r="C467" s="31">
        <v>850.2</v>
      </c>
      <c r="D467" s="36">
        <v>849.2833333333333</v>
      </c>
      <c r="E467" s="36">
        <v>843.01666666666665</v>
      </c>
      <c r="F467" s="36">
        <v>835.83333333333337</v>
      </c>
      <c r="G467" s="36">
        <v>829.56666666666672</v>
      </c>
      <c r="H467" s="36">
        <v>856.46666666666658</v>
      </c>
      <c r="I467" s="36">
        <v>862.73333333333323</v>
      </c>
      <c r="J467" s="36">
        <v>869.91666666666652</v>
      </c>
      <c r="K467" s="31">
        <v>855.55</v>
      </c>
      <c r="L467" s="31">
        <v>842.1</v>
      </c>
      <c r="M467" s="31">
        <v>4.3735400000000002</v>
      </c>
      <c r="N467" s="1"/>
      <c r="O467" s="1"/>
    </row>
    <row r="468" spans="1:15" ht="12.75" customHeight="1">
      <c r="A468" s="33">
        <v>458</v>
      </c>
      <c r="B468" s="53" t="s">
        <v>497</v>
      </c>
      <c r="C468" s="31">
        <v>4730.55</v>
      </c>
      <c r="D468" s="36">
        <v>4765.8499999999995</v>
      </c>
      <c r="E468" s="36">
        <v>4639.6999999999989</v>
      </c>
      <c r="F468" s="36">
        <v>4548.8499999999995</v>
      </c>
      <c r="G468" s="36">
        <v>4422.6999999999989</v>
      </c>
      <c r="H468" s="36">
        <v>4856.6999999999989</v>
      </c>
      <c r="I468" s="36">
        <v>4982.8499999999985</v>
      </c>
      <c r="J468" s="36">
        <v>5073.6999999999989</v>
      </c>
      <c r="K468" s="31">
        <v>4892</v>
      </c>
      <c r="L468" s="31">
        <v>4675</v>
      </c>
      <c r="M468" s="31">
        <v>3.0148899999999998</v>
      </c>
      <c r="N468" s="1"/>
      <c r="O468" s="1"/>
    </row>
    <row r="469" spans="1:15" ht="12.75" customHeight="1">
      <c r="A469" s="33">
        <v>459</v>
      </c>
      <c r="B469" s="53" t="s">
        <v>498</v>
      </c>
      <c r="C469" s="31">
        <v>3760.6</v>
      </c>
      <c r="D469" s="36">
        <v>3783.8666666666668</v>
      </c>
      <c r="E469" s="36">
        <v>3718.7333333333336</v>
      </c>
      <c r="F469" s="36">
        <v>3676.8666666666668</v>
      </c>
      <c r="G469" s="36">
        <v>3611.7333333333336</v>
      </c>
      <c r="H469" s="36">
        <v>3825.7333333333336</v>
      </c>
      <c r="I469" s="36">
        <v>3890.8666666666668</v>
      </c>
      <c r="J469" s="36">
        <v>3932.7333333333336</v>
      </c>
      <c r="K469" s="31">
        <v>3849</v>
      </c>
      <c r="L469" s="31">
        <v>3742</v>
      </c>
      <c r="M469" s="31">
        <v>0.69865999999999995</v>
      </c>
      <c r="N469" s="1"/>
      <c r="O469" s="1"/>
    </row>
    <row r="470" spans="1:15" ht="12.75" customHeight="1">
      <c r="A470" s="33">
        <v>460</v>
      </c>
      <c r="B470" s="53" t="s">
        <v>870</v>
      </c>
      <c r="C470" s="31">
        <v>1348.05</v>
      </c>
      <c r="D470" s="36">
        <v>1358.8666666666668</v>
      </c>
      <c r="E470" s="36">
        <v>1329.7333333333336</v>
      </c>
      <c r="F470" s="36">
        <v>1311.4166666666667</v>
      </c>
      <c r="G470" s="36">
        <v>1282.2833333333335</v>
      </c>
      <c r="H470" s="36">
        <v>1377.1833333333336</v>
      </c>
      <c r="I470" s="36">
        <v>1406.3166666666668</v>
      </c>
      <c r="J470" s="36">
        <v>1424.6333333333337</v>
      </c>
      <c r="K470" s="31">
        <v>1388</v>
      </c>
      <c r="L470" s="31">
        <v>1340.55</v>
      </c>
      <c r="M470" s="31">
        <v>5.1562200000000002</v>
      </c>
      <c r="N470" s="1"/>
      <c r="O470" s="1"/>
    </row>
    <row r="471" spans="1:15" ht="12.75" customHeight="1">
      <c r="A471" s="33">
        <v>461</v>
      </c>
      <c r="B471" s="53" t="s">
        <v>225</v>
      </c>
      <c r="C471" s="31">
        <v>3767</v>
      </c>
      <c r="D471" s="36">
        <v>3768.9500000000003</v>
      </c>
      <c r="E471" s="36">
        <v>3738.0500000000006</v>
      </c>
      <c r="F471" s="36">
        <v>3709.1000000000004</v>
      </c>
      <c r="G471" s="36">
        <v>3678.2000000000007</v>
      </c>
      <c r="H471" s="36">
        <v>3797.9000000000005</v>
      </c>
      <c r="I471" s="36">
        <v>3828.8</v>
      </c>
      <c r="J471" s="36">
        <v>3857.7500000000005</v>
      </c>
      <c r="K471" s="31">
        <v>3799.85</v>
      </c>
      <c r="L471" s="31">
        <v>3740</v>
      </c>
      <c r="M471" s="31">
        <v>10.03355</v>
      </c>
      <c r="N471" s="1"/>
      <c r="O471" s="1"/>
    </row>
    <row r="472" spans="1:15" ht="12.75" customHeight="1">
      <c r="A472" s="33">
        <v>462</v>
      </c>
      <c r="B472" s="53" t="s">
        <v>226</v>
      </c>
      <c r="C472" s="31">
        <v>3451.7</v>
      </c>
      <c r="D472" s="36">
        <v>3458.3166666666671</v>
      </c>
      <c r="E472" s="36">
        <v>3417.8333333333339</v>
      </c>
      <c r="F472" s="36">
        <v>3383.9666666666667</v>
      </c>
      <c r="G472" s="36">
        <v>3343.4833333333336</v>
      </c>
      <c r="H472" s="36">
        <v>3492.1833333333343</v>
      </c>
      <c r="I472" s="36">
        <v>3532.666666666667</v>
      </c>
      <c r="J472" s="36">
        <v>3566.5333333333347</v>
      </c>
      <c r="K472" s="31">
        <v>3498.8</v>
      </c>
      <c r="L472" s="31">
        <v>3424.45</v>
      </c>
      <c r="M472" s="31">
        <v>1.9992799999999999</v>
      </c>
      <c r="N472" s="1"/>
      <c r="O472" s="1"/>
    </row>
    <row r="473" spans="1:15" ht="12.75" customHeight="1">
      <c r="A473" s="33">
        <v>463</v>
      </c>
      <c r="B473" s="53" t="s">
        <v>293</v>
      </c>
      <c r="C473" s="31">
        <v>1763</v>
      </c>
      <c r="D473" s="36">
        <v>1752.3833333333332</v>
      </c>
      <c r="E473" s="36">
        <v>1728.7666666666664</v>
      </c>
      <c r="F473" s="36">
        <v>1694.5333333333333</v>
      </c>
      <c r="G473" s="36">
        <v>1670.9166666666665</v>
      </c>
      <c r="H473" s="36">
        <v>1786.6166666666663</v>
      </c>
      <c r="I473" s="36">
        <v>1810.2333333333331</v>
      </c>
      <c r="J473" s="36">
        <v>1844.4666666666662</v>
      </c>
      <c r="K473" s="31">
        <v>1776</v>
      </c>
      <c r="L473" s="31">
        <v>1718.15</v>
      </c>
      <c r="M473" s="31">
        <v>6.63591</v>
      </c>
      <c r="N473" s="1"/>
      <c r="O473" s="1"/>
    </row>
    <row r="474" spans="1:15" ht="12.75" customHeight="1">
      <c r="A474" s="33">
        <v>464</v>
      </c>
      <c r="B474" s="53" t="s">
        <v>227</v>
      </c>
      <c r="C474" s="31">
        <v>7233.15</v>
      </c>
      <c r="D474" s="36">
        <v>7238.0999999999995</v>
      </c>
      <c r="E474" s="36">
        <v>7195.0999999999985</v>
      </c>
      <c r="F474" s="36">
        <v>7157.0499999999993</v>
      </c>
      <c r="G474" s="36">
        <v>7114.0499999999984</v>
      </c>
      <c r="H474" s="36">
        <v>7276.1499999999987</v>
      </c>
      <c r="I474" s="36">
        <v>7319.1500000000005</v>
      </c>
      <c r="J474" s="36">
        <v>7357.1999999999989</v>
      </c>
      <c r="K474" s="31">
        <v>7281.1</v>
      </c>
      <c r="L474" s="31">
        <v>7200.05</v>
      </c>
      <c r="M474" s="31">
        <v>4.6870700000000003</v>
      </c>
      <c r="N474" s="1"/>
      <c r="O474" s="1"/>
    </row>
    <row r="475" spans="1:15" ht="12.75" customHeight="1">
      <c r="A475" s="33">
        <v>465</v>
      </c>
      <c r="B475" s="53" t="s">
        <v>294</v>
      </c>
      <c r="C475" s="31">
        <v>36.65</v>
      </c>
      <c r="D475" s="36">
        <v>36.770000000000003</v>
      </c>
      <c r="E475" s="36">
        <v>36.450000000000003</v>
      </c>
      <c r="F475" s="36">
        <v>36.25</v>
      </c>
      <c r="G475" s="36">
        <v>35.93</v>
      </c>
      <c r="H475" s="36">
        <v>36.970000000000006</v>
      </c>
      <c r="I475" s="36">
        <v>37.290000000000013</v>
      </c>
      <c r="J475" s="36">
        <v>37.490000000000009</v>
      </c>
      <c r="K475" s="31">
        <v>37.090000000000003</v>
      </c>
      <c r="L475" s="31">
        <v>36.57</v>
      </c>
      <c r="M475" s="31">
        <v>40.265880000000003</v>
      </c>
      <c r="N475" s="1"/>
      <c r="O475" s="1"/>
    </row>
    <row r="476" spans="1:15" ht="12.75" customHeight="1">
      <c r="A476" s="33">
        <v>466</v>
      </c>
      <c r="B476" s="31" t="s">
        <v>500</v>
      </c>
      <c r="C476" s="36">
        <v>473.9</v>
      </c>
      <c r="D476" s="36">
        <v>473.66666666666669</v>
      </c>
      <c r="E476" s="36">
        <v>465.83333333333337</v>
      </c>
      <c r="F476" s="36">
        <v>457.76666666666671</v>
      </c>
      <c r="G476" s="36">
        <v>449.93333333333339</v>
      </c>
      <c r="H476" s="36">
        <v>481.73333333333335</v>
      </c>
      <c r="I476" s="36">
        <v>489.56666666666672</v>
      </c>
      <c r="J476" s="31">
        <v>497.63333333333333</v>
      </c>
      <c r="K476" s="31">
        <v>481.5</v>
      </c>
      <c r="L476" s="31">
        <v>465.6</v>
      </c>
      <c r="M476" s="53">
        <v>5.7049899999999996</v>
      </c>
      <c r="N476" s="1"/>
      <c r="O476" s="1"/>
    </row>
    <row r="477" spans="1:15" ht="12.75" customHeight="1">
      <c r="A477" s="33">
        <v>467</v>
      </c>
      <c r="B477" s="31" t="s">
        <v>501</v>
      </c>
      <c r="C477" s="36">
        <v>764.25</v>
      </c>
      <c r="D477" s="36">
        <v>771.73333333333323</v>
      </c>
      <c r="E477" s="36">
        <v>752.51666666666642</v>
      </c>
      <c r="F477" s="36">
        <v>740.78333333333319</v>
      </c>
      <c r="G477" s="36">
        <v>721.56666666666638</v>
      </c>
      <c r="H477" s="36">
        <v>783.46666666666647</v>
      </c>
      <c r="I477" s="36">
        <v>802.68333333333339</v>
      </c>
      <c r="J477" s="31">
        <v>814.41666666666652</v>
      </c>
      <c r="K477" s="31">
        <v>790.95</v>
      </c>
      <c r="L477" s="31">
        <v>760</v>
      </c>
      <c r="M477" s="53">
        <v>14.380940000000001</v>
      </c>
      <c r="N477" s="1"/>
      <c r="O477" s="1"/>
    </row>
    <row r="478" spans="1:15" ht="12.75" customHeight="1">
      <c r="A478" s="33">
        <v>468</v>
      </c>
      <c r="B478" s="31" t="s">
        <v>295</v>
      </c>
      <c r="C478" s="31">
        <v>4097.8500000000004</v>
      </c>
      <c r="D478" s="36">
        <v>4067.3166666666662</v>
      </c>
      <c r="E478" s="36">
        <v>3992.6833333333325</v>
      </c>
      <c r="F478" s="36">
        <v>3887.5166666666664</v>
      </c>
      <c r="G478" s="36">
        <v>3812.8833333333328</v>
      </c>
      <c r="H478" s="36">
        <v>4172.4833333333318</v>
      </c>
      <c r="I478" s="36">
        <v>4247.1166666666668</v>
      </c>
      <c r="J478" s="36">
        <v>4352.2833333333319</v>
      </c>
      <c r="K478" s="31">
        <v>4141.95</v>
      </c>
      <c r="L478" s="31">
        <v>3962.15</v>
      </c>
      <c r="M478" s="31">
        <v>8.4476200000000006</v>
      </c>
      <c r="N478" s="1"/>
      <c r="O478" s="1"/>
    </row>
    <row r="479" spans="1:15" ht="12.75" customHeight="1">
      <c r="A479" s="33">
        <v>469</v>
      </c>
      <c r="B479" s="31" t="s">
        <v>502</v>
      </c>
      <c r="C479" s="36">
        <v>49.64</v>
      </c>
      <c r="D479" s="36">
        <v>49.603333333333332</v>
      </c>
      <c r="E479" s="36">
        <v>48.606666666666662</v>
      </c>
      <c r="F479" s="36">
        <v>47.573333333333331</v>
      </c>
      <c r="G479" s="36">
        <v>46.576666666666661</v>
      </c>
      <c r="H479" s="36">
        <v>50.636666666666663</v>
      </c>
      <c r="I479" s="36">
        <v>51.633333333333333</v>
      </c>
      <c r="J479" s="31">
        <v>52.666666666666664</v>
      </c>
      <c r="K479" s="31">
        <v>50.6</v>
      </c>
      <c r="L479" s="31">
        <v>48.57</v>
      </c>
      <c r="M479" s="53">
        <v>70.554680000000005</v>
      </c>
      <c r="N479" s="1"/>
      <c r="O479" s="1"/>
    </row>
    <row r="480" spans="1:15" ht="12.75" customHeight="1">
      <c r="A480" s="33">
        <v>470</v>
      </c>
      <c r="B480" s="31" t="s">
        <v>503</v>
      </c>
      <c r="C480" s="31">
        <v>1057.8499999999999</v>
      </c>
      <c r="D480" s="36">
        <v>1051.4833333333333</v>
      </c>
      <c r="E480" s="36">
        <v>1032.4666666666667</v>
      </c>
      <c r="F480" s="36">
        <v>1007.0833333333333</v>
      </c>
      <c r="G480" s="36">
        <v>988.06666666666661</v>
      </c>
      <c r="H480" s="36">
        <v>1076.8666666666668</v>
      </c>
      <c r="I480" s="36">
        <v>1095.8833333333337</v>
      </c>
      <c r="J480" s="36">
        <v>1121.2666666666669</v>
      </c>
      <c r="K480" s="31">
        <v>1070.5</v>
      </c>
      <c r="L480" s="31">
        <v>1026.0999999999999</v>
      </c>
      <c r="M480" s="31">
        <v>8.8635699999999993</v>
      </c>
      <c r="N480" s="1"/>
      <c r="O480" s="1"/>
    </row>
    <row r="481" spans="1:15" ht="12.75" customHeight="1">
      <c r="A481" s="33">
        <v>471</v>
      </c>
      <c r="B481" s="31" t="s">
        <v>231</v>
      </c>
      <c r="C481" s="36">
        <v>611.4</v>
      </c>
      <c r="D481" s="36">
        <v>612.86666666666667</v>
      </c>
      <c r="E481" s="36">
        <v>608.7833333333333</v>
      </c>
      <c r="F481" s="36">
        <v>606.16666666666663</v>
      </c>
      <c r="G481" s="36">
        <v>602.08333333333326</v>
      </c>
      <c r="H481" s="36">
        <v>615.48333333333335</v>
      </c>
      <c r="I481" s="36">
        <v>619.56666666666661</v>
      </c>
      <c r="J481" s="36">
        <v>622.18333333333339</v>
      </c>
      <c r="K481" s="31">
        <v>616.95000000000005</v>
      </c>
      <c r="L481" s="31">
        <v>610.25</v>
      </c>
      <c r="M481" s="31">
        <v>12.37013</v>
      </c>
      <c r="N481" s="1"/>
      <c r="O481" s="1"/>
    </row>
    <row r="482" spans="1:15" ht="12.75" customHeight="1">
      <c r="A482" s="33">
        <v>472</v>
      </c>
      <c r="B482" s="31" t="s">
        <v>504</v>
      </c>
      <c r="C482" s="31">
        <v>1288.5</v>
      </c>
      <c r="D482" s="36">
        <v>1285.7166666666665</v>
      </c>
      <c r="E482" s="36">
        <v>1271.2333333333329</v>
      </c>
      <c r="F482" s="36">
        <v>1253.9666666666665</v>
      </c>
      <c r="G482" s="36">
        <v>1239.4833333333329</v>
      </c>
      <c r="H482" s="36">
        <v>1302.9833333333329</v>
      </c>
      <c r="I482" s="36">
        <v>1317.4666666666665</v>
      </c>
      <c r="J482" s="36">
        <v>1334.7333333333329</v>
      </c>
      <c r="K482" s="31">
        <v>1300.2</v>
      </c>
      <c r="L482" s="31">
        <v>1268.45</v>
      </c>
      <c r="M482" s="31">
        <v>1.4572799999999999</v>
      </c>
      <c r="N482" s="1"/>
      <c r="O482" s="1"/>
    </row>
    <row r="483" spans="1:15" ht="12.75" customHeight="1">
      <c r="A483" s="33">
        <v>473</v>
      </c>
      <c r="B483" s="31" t="s">
        <v>827</v>
      </c>
      <c r="C483" s="36">
        <v>42.71</v>
      </c>
      <c r="D483" s="36">
        <v>42.623333333333335</v>
      </c>
      <c r="E483" s="36">
        <v>42.266666666666673</v>
      </c>
      <c r="F483" s="36">
        <v>41.823333333333338</v>
      </c>
      <c r="G483" s="36">
        <v>41.466666666666676</v>
      </c>
      <c r="H483" s="36">
        <v>43.06666666666667</v>
      </c>
      <c r="I483" s="36">
        <v>43.423333333333325</v>
      </c>
      <c r="J483" s="36">
        <v>43.866666666666667</v>
      </c>
      <c r="K483" s="31">
        <v>42.98</v>
      </c>
      <c r="L483" s="31">
        <v>42.18</v>
      </c>
      <c r="M483" s="31">
        <v>80.869550000000004</v>
      </c>
      <c r="N483" s="1"/>
      <c r="O483" s="1"/>
    </row>
    <row r="484" spans="1:15" ht="12.75" customHeight="1">
      <c r="A484" s="33">
        <v>474</v>
      </c>
      <c r="B484" s="53" t="s">
        <v>230</v>
      </c>
      <c r="C484" s="31">
        <v>11717.95</v>
      </c>
      <c r="D484" s="36">
        <v>11701.916666666666</v>
      </c>
      <c r="E484" s="36">
        <v>11641.233333333332</v>
      </c>
      <c r="F484" s="36">
        <v>11564.516666666666</v>
      </c>
      <c r="G484" s="36">
        <v>11503.833333333332</v>
      </c>
      <c r="H484" s="36">
        <v>11778.633333333331</v>
      </c>
      <c r="I484" s="36">
        <v>11839.316666666666</v>
      </c>
      <c r="J484" s="36">
        <v>11916.033333333331</v>
      </c>
      <c r="K484" s="31">
        <v>11762.6</v>
      </c>
      <c r="L484" s="31">
        <v>11625.2</v>
      </c>
      <c r="M484" s="31">
        <v>2.7966000000000002</v>
      </c>
      <c r="N484" s="1"/>
      <c r="O484" s="1"/>
    </row>
    <row r="485" spans="1:15" ht="12.75" customHeight="1">
      <c r="A485" s="33">
        <v>475</v>
      </c>
      <c r="B485" s="53" t="s">
        <v>296</v>
      </c>
      <c r="C485" s="36">
        <v>120.19</v>
      </c>
      <c r="D485" s="36">
        <v>119.98</v>
      </c>
      <c r="E485" s="36">
        <v>118.21000000000001</v>
      </c>
      <c r="F485" s="36">
        <v>116.23</v>
      </c>
      <c r="G485" s="36">
        <v>114.46000000000001</v>
      </c>
      <c r="H485" s="36">
        <v>121.96000000000001</v>
      </c>
      <c r="I485" s="36">
        <v>123.73000000000002</v>
      </c>
      <c r="J485" s="36">
        <v>125.71000000000001</v>
      </c>
      <c r="K485" s="31">
        <v>121.75</v>
      </c>
      <c r="L485" s="31">
        <v>118</v>
      </c>
      <c r="M485" s="31">
        <v>115.48233999999999</v>
      </c>
      <c r="N485" s="1"/>
      <c r="O485" s="1"/>
    </row>
    <row r="486" spans="1:15" ht="12.75" customHeight="1">
      <c r="A486" s="33">
        <v>476</v>
      </c>
      <c r="B486" s="53" t="s">
        <v>229</v>
      </c>
      <c r="C486" s="31">
        <v>2080.15</v>
      </c>
      <c r="D486" s="36">
        <v>2077.0666666666666</v>
      </c>
      <c r="E486" s="36">
        <v>2064.1333333333332</v>
      </c>
      <c r="F486" s="36">
        <v>2048.1166666666668</v>
      </c>
      <c r="G486" s="36">
        <v>2035.1833333333334</v>
      </c>
      <c r="H486" s="36">
        <v>2093.083333333333</v>
      </c>
      <c r="I486" s="36">
        <v>2106.0166666666664</v>
      </c>
      <c r="J486" s="36">
        <v>2122.0333333333328</v>
      </c>
      <c r="K486" s="31">
        <v>2090</v>
      </c>
      <c r="L486" s="31">
        <v>2061.0500000000002</v>
      </c>
      <c r="M486" s="31">
        <v>1.20973</v>
      </c>
      <c r="N486" s="1"/>
      <c r="O486" s="1"/>
    </row>
    <row r="487" spans="1:15" ht="12.75" customHeight="1">
      <c r="A487" s="33">
        <v>477</v>
      </c>
      <c r="B487" s="53" t="s">
        <v>874</v>
      </c>
      <c r="C487" s="36">
        <v>1523.35</v>
      </c>
      <c r="D487" s="36">
        <v>1527.3166666666666</v>
      </c>
      <c r="E487" s="36">
        <v>1511.6333333333332</v>
      </c>
      <c r="F487" s="36">
        <v>1499.9166666666665</v>
      </c>
      <c r="G487" s="36">
        <v>1484.2333333333331</v>
      </c>
      <c r="H487" s="36">
        <v>1539.0333333333333</v>
      </c>
      <c r="I487" s="36">
        <v>1554.7166666666667</v>
      </c>
      <c r="J487" s="36">
        <v>1566.4333333333334</v>
      </c>
      <c r="K487" s="31">
        <v>1543</v>
      </c>
      <c r="L487" s="31">
        <v>1515.6</v>
      </c>
      <c r="M487" s="31">
        <v>5.5155399999999997</v>
      </c>
      <c r="N487" s="1"/>
      <c r="O487" s="1"/>
    </row>
    <row r="488" spans="1:15" ht="12.75" customHeight="1">
      <c r="A488" s="33">
        <v>478</v>
      </c>
      <c r="B488" s="53" t="s">
        <v>828</v>
      </c>
      <c r="C488" s="36">
        <v>359.85</v>
      </c>
      <c r="D488" s="36">
        <v>360.55</v>
      </c>
      <c r="E488" s="36">
        <v>356.05</v>
      </c>
      <c r="F488" s="36">
        <v>352.25</v>
      </c>
      <c r="G488" s="36">
        <v>347.75</v>
      </c>
      <c r="H488" s="36">
        <v>364.35</v>
      </c>
      <c r="I488" s="36">
        <v>368.85</v>
      </c>
      <c r="J488" s="36">
        <v>372.65000000000003</v>
      </c>
      <c r="K488" s="31">
        <v>365.05</v>
      </c>
      <c r="L488" s="31">
        <v>356.75</v>
      </c>
      <c r="M488" s="31">
        <v>4.1032999999999999</v>
      </c>
      <c r="N488" s="1"/>
      <c r="O488" s="1"/>
    </row>
    <row r="489" spans="1:15" ht="12.75" customHeight="1">
      <c r="A489" s="33">
        <v>479</v>
      </c>
      <c r="B489" s="53" t="s">
        <v>505</v>
      </c>
      <c r="C489" s="36">
        <v>460.45</v>
      </c>
      <c r="D489" s="36">
        <v>462.13333333333338</v>
      </c>
      <c r="E489" s="36">
        <v>457.31666666666678</v>
      </c>
      <c r="F489" s="36">
        <v>454.18333333333339</v>
      </c>
      <c r="G489" s="36">
        <v>449.36666666666679</v>
      </c>
      <c r="H489" s="36">
        <v>465.26666666666677</v>
      </c>
      <c r="I489" s="36">
        <v>470.08333333333337</v>
      </c>
      <c r="J489" s="36">
        <v>473.21666666666675</v>
      </c>
      <c r="K489" s="31">
        <v>466.95</v>
      </c>
      <c r="L489" s="31">
        <v>459</v>
      </c>
      <c r="M489" s="31">
        <v>1.5923499999999999</v>
      </c>
      <c r="N489" s="1"/>
      <c r="O489" s="1"/>
    </row>
    <row r="490" spans="1:15" ht="12.75" customHeight="1">
      <c r="A490" s="33">
        <v>480</v>
      </c>
      <c r="B490" s="53" t="s">
        <v>506</v>
      </c>
      <c r="C490" s="36">
        <v>502.95</v>
      </c>
      <c r="D490" s="36">
        <v>501</v>
      </c>
      <c r="E490" s="36">
        <v>492.3</v>
      </c>
      <c r="F490" s="36">
        <v>481.65000000000003</v>
      </c>
      <c r="G490" s="36">
        <v>472.95000000000005</v>
      </c>
      <c r="H490" s="36">
        <v>511.65</v>
      </c>
      <c r="I490" s="36">
        <v>520.35</v>
      </c>
      <c r="J490" s="36">
        <v>531</v>
      </c>
      <c r="K490" s="31">
        <v>509.7</v>
      </c>
      <c r="L490" s="31">
        <v>490.35</v>
      </c>
      <c r="M490" s="31">
        <v>11.156549999999999</v>
      </c>
      <c r="N490" s="1"/>
      <c r="O490" s="1"/>
    </row>
    <row r="491" spans="1:15" ht="12.75" customHeight="1">
      <c r="A491" s="33">
        <v>481</v>
      </c>
      <c r="B491" s="53" t="s">
        <v>507</v>
      </c>
      <c r="C491" s="36">
        <v>315.89999999999998</v>
      </c>
      <c r="D491" s="36">
        <v>318.01666666666665</v>
      </c>
      <c r="E491" s="36">
        <v>307.38333333333333</v>
      </c>
      <c r="F491" s="36">
        <v>298.86666666666667</v>
      </c>
      <c r="G491" s="36">
        <v>288.23333333333335</v>
      </c>
      <c r="H491" s="36">
        <v>326.5333333333333</v>
      </c>
      <c r="I491" s="36">
        <v>337.16666666666663</v>
      </c>
      <c r="J491" s="36">
        <v>345.68333333333328</v>
      </c>
      <c r="K491" s="31">
        <v>328.65</v>
      </c>
      <c r="L491" s="31">
        <v>309.5</v>
      </c>
      <c r="M491" s="31">
        <v>21.038229999999999</v>
      </c>
      <c r="N491" s="1"/>
      <c r="O491" s="1"/>
    </row>
    <row r="492" spans="1:15" ht="12.75" customHeight="1">
      <c r="A492" s="33">
        <v>482</v>
      </c>
      <c r="B492" s="53" t="s">
        <v>508</v>
      </c>
      <c r="C492" s="36">
        <v>491.85</v>
      </c>
      <c r="D492" s="36">
        <v>495.61666666666662</v>
      </c>
      <c r="E492" s="36">
        <v>487.23333333333323</v>
      </c>
      <c r="F492" s="36">
        <v>482.61666666666662</v>
      </c>
      <c r="G492" s="36">
        <v>474.23333333333323</v>
      </c>
      <c r="H492" s="36">
        <v>500.23333333333323</v>
      </c>
      <c r="I492" s="36">
        <v>508.61666666666656</v>
      </c>
      <c r="J492" s="36">
        <v>513.23333333333323</v>
      </c>
      <c r="K492" s="31">
        <v>504</v>
      </c>
      <c r="L492" s="31">
        <v>491</v>
      </c>
      <c r="M492" s="31">
        <v>1.1576900000000001</v>
      </c>
      <c r="N492" s="1"/>
      <c r="O492" s="1"/>
    </row>
    <row r="493" spans="1:15" ht="12.75" customHeight="1">
      <c r="A493" s="33">
        <v>483</v>
      </c>
      <c r="B493" s="53" t="s">
        <v>509</v>
      </c>
      <c r="C493" s="36">
        <v>562.35</v>
      </c>
      <c r="D493" s="36">
        <v>564.11666666666667</v>
      </c>
      <c r="E493" s="36">
        <v>559.23333333333335</v>
      </c>
      <c r="F493" s="36">
        <v>556.11666666666667</v>
      </c>
      <c r="G493" s="36">
        <v>551.23333333333335</v>
      </c>
      <c r="H493" s="36">
        <v>567.23333333333335</v>
      </c>
      <c r="I493" s="36">
        <v>572.11666666666679</v>
      </c>
      <c r="J493" s="36">
        <v>575.23333333333335</v>
      </c>
      <c r="K493" s="31">
        <v>569</v>
      </c>
      <c r="L493" s="31">
        <v>561</v>
      </c>
      <c r="M493" s="31">
        <v>1.3778600000000001</v>
      </c>
      <c r="N493" s="1"/>
      <c r="O493" s="1"/>
    </row>
    <row r="494" spans="1:15" ht="12.75" customHeight="1">
      <c r="A494" s="33">
        <v>484</v>
      </c>
      <c r="B494" s="53" t="s">
        <v>297</v>
      </c>
      <c r="C494" s="53">
        <v>646.65</v>
      </c>
      <c r="D494" s="36">
        <v>653.2166666666667</v>
      </c>
      <c r="E494" s="36">
        <v>638.43333333333339</v>
      </c>
      <c r="F494" s="36">
        <v>630.2166666666667</v>
      </c>
      <c r="G494" s="36">
        <v>615.43333333333339</v>
      </c>
      <c r="H494" s="36">
        <v>661.43333333333339</v>
      </c>
      <c r="I494" s="36">
        <v>676.2166666666667</v>
      </c>
      <c r="J494" s="36">
        <v>684.43333333333339</v>
      </c>
      <c r="K494" s="31">
        <v>668</v>
      </c>
      <c r="L494" s="31">
        <v>645</v>
      </c>
      <c r="M494" s="31">
        <v>71.450959999999995</v>
      </c>
      <c r="N494" s="1"/>
      <c r="O494" s="1"/>
    </row>
    <row r="495" spans="1:15" ht="12.75" customHeight="1">
      <c r="A495" s="33">
        <v>485</v>
      </c>
      <c r="B495" s="53" t="s">
        <v>510</v>
      </c>
      <c r="C495" s="53">
        <v>1286.8</v>
      </c>
      <c r="D495" s="36">
        <v>1283.9166666666667</v>
      </c>
      <c r="E495" s="36">
        <v>1267.8833333333334</v>
      </c>
      <c r="F495" s="36">
        <v>1248.9666666666667</v>
      </c>
      <c r="G495" s="36">
        <v>1232.9333333333334</v>
      </c>
      <c r="H495" s="36">
        <v>1302.8333333333335</v>
      </c>
      <c r="I495" s="36">
        <v>1318.8666666666668</v>
      </c>
      <c r="J495" s="36">
        <v>1337.7833333333335</v>
      </c>
      <c r="K495" s="31">
        <v>1299.95</v>
      </c>
      <c r="L495" s="31">
        <v>1265</v>
      </c>
      <c r="M495" s="31">
        <v>3.8434900000000001</v>
      </c>
      <c r="N495" s="1"/>
      <c r="O495" s="1"/>
    </row>
    <row r="496" spans="1:15" ht="12.75" customHeight="1">
      <c r="A496" s="33">
        <v>486</v>
      </c>
      <c r="B496" s="53" t="s">
        <v>232</v>
      </c>
      <c r="C496" s="53">
        <v>454.05</v>
      </c>
      <c r="D496" s="36">
        <v>451.65000000000003</v>
      </c>
      <c r="E496" s="36">
        <v>446.90000000000009</v>
      </c>
      <c r="F496" s="36">
        <v>439.75000000000006</v>
      </c>
      <c r="G496" s="36">
        <v>435.00000000000011</v>
      </c>
      <c r="H496" s="36">
        <v>458.80000000000007</v>
      </c>
      <c r="I496" s="36">
        <v>463.54999999999995</v>
      </c>
      <c r="J496" s="36">
        <v>470.70000000000005</v>
      </c>
      <c r="K496" s="31">
        <v>456.4</v>
      </c>
      <c r="L496" s="31">
        <v>444.5</v>
      </c>
      <c r="M496" s="31">
        <v>159.09513000000001</v>
      </c>
      <c r="N496" s="1"/>
      <c r="O496" s="1"/>
    </row>
    <row r="497" spans="1:15" ht="12.75" customHeight="1">
      <c r="A497" s="33">
        <v>487</v>
      </c>
      <c r="B497" s="53" t="s">
        <v>511</v>
      </c>
      <c r="C497" s="53">
        <v>918.05</v>
      </c>
      <c r="D497" s="36">
        <v>924.2166666666667</v>
      </c>
      <c r="E497" s="36">
        <v>908.83333333333337</v>
      </c>
      <c r="F497" s="36">
        <v>899.61666666666667</v>
      </c>
      <c r="G497" s="36">
        <v>884.23333333333335</v>
      </c>
      <c r="H497" s="36">
        <v>933.43333333333339</v>
      </c>
      <c r="I497" s="36">
        <v>948.81666666666661</v>
      </c>
      <c r="J497" s="36">
        <v>958.03333333333342</v>
      </c>
      <c r="K497" s="31">
        <v>939.6</v>
      </c>
      <c r="L497" s="31">
        <v>915</v>
      </c>
      <c r="M497" s="31">
        <v>0.72138999999999998</v>
      </c>
      <c r="N497" s="1"/>
      <c r="O497" s="1"/>
    </row>
    <row r="498" spans="1:15" ht="12.75" customHeight="1">
      <c r="A498" s="33">
        <v>488</v>
      </c>
      <c r="B498" s="53" t="s">
        <v>137</v>
      </c>
      <c r="C498" s="36">
        <v>13.41</v>
      </c>
      <c r="D498" s="36">
        <v>13.476666666666667</v>
      </c>
      <c r="E498" s="36">
        <v>13.293333333333333</v>
      </c>
      <c r="F498" s="36">
        <v>13.176666666666666</v>
      </c>
      <c r="G498" s="36">
        <v>12.993333333333332</v>
      </c>
      <c r="H498" s="36">
        <v>13.593333333333334</v>
      </c>
      <c r="I498" s="36">
        <v>13.776666666666667</v>
      </c>
      <c r="J498" s="31">
        <v>13.893333333333334</v>
      </c>
      <c r="K498" s="31">
        <v>13.66</v>
      </c>
      <c r="L498" s="31">
        <v>13.36</v>
      </c>
      <c r="M498" s="53">
        <v>1982.09238</v>
      </c>
      <c r="N498" s="1"/>
      <c r="O498" s="1"/>
    </row>
    <row r="499" spans="1:15" ht="12.75" customHeight="1">
      <c r="A499" s="33">
        <v>489</v>
      </c>
      <c r="B499" s="53" t="s">
        <v>233</v>
      </c>
      <c r="C499" s="36">
        <v>1921.55</v>
      </c>
      <c r="D499" s="36">
        <v>1904.2166666666665</v>
      </c>
      <c r="E499" s="36">
        <v>1873.4333333333329</v>
      </c>
      <c r="F499" s="36">
        <v>1825.3166666666664</v>
      </c>
      <c r="G499" s="36">
        <v>1794.5333333333328</v>
      </c>
      <c r="H499" s="36">
        <v>1952.333333333333</v>
      </c>
      <c r="I499" s="36">
        <v>1983.1166666666663</v>
      </c>
      <c r="J499" s="31">
        <v>2031.2333333333331</v>
      </c>
      <c r="K499" s="31">
        <v>1935</v>
      </c>
      <c r="L499" s="31">
        <v>1856.1</v>
      </c>
      <c r="M499" s="53">
        <v>23.550599999999999</v>
      </c>
      <c r="N499" s="1"/>
      <c r="O499" s="1"/>
    </row>
    <row r="500" spans="1:15" ht="12.75" customHeight="1">
      <c r="A500" s="33">
        <v>490</v>
      </c>
      <c r="B500" s="53" t="s">
        <v>512</v>
      </c>
      <c r="C500" s="53">
        <v>688.9</v>
      </c>
      <c r="D500" s="36">
        <v>687.88333333333321</v>
      </c>
      <c r="E500" s="36">
        <v>684.06666666666638</v>
      </c>
      <c r="F500" s="36">
        <v>679.23333333333312</v>
      </c>
      <c r="G500" s="36">
        <v>675.41666666666629</v>
      </c>
      <c r="H500" s="36">
        <v>692.71666666666647</v>
      </c>
      <c r="I500" s="36">
        <v>696.5333333333333</v>
      </c>
      <c r="J500" s="36">
        <v>701.36666666666656</v>
      </c>
      <c r="K500" s="31">
        <v>691.7</v>
      </c>
      <c r="L500" s="31">
        <v>683.05</v>
      </c>
      <c r="M500" s="31">
        <v>1.49695</v>
      </c>
      <c r="N500" s="1"/>
      <c r="O500" s="1"/>
    </row>
    <row r="501" spans="1:15" ht="12.75" customHeight="1">
      <c r="A501" s="33">
        <v>491</v>
      </c>
      <c r="B501" s="53" t="s">
        <v>829</v>
      </c>
      <c r="C501" s="53">
        <v>183.83</v>
      </c>
      <c r="D501" s="36">
        <v>182.09666666666669</v>
      </c>
      <c r="E501" s="36">
        <v>178.44333333333338</v>
      </c>
      <c r="F501" s="36">
        <v>173.0566666666667</v>
      </c>
      <c r="G501" s="36">
        <v>169.40333333333339</v>
      </c>
      <c r="H501" s="36">
        <v>187.48333333333338</v>
      </c>
      <c r="I501" s="36">
        <v>191.13666666666668</v>
      </c>
      <c r="J501" s="36">
        <v>196.52333333333337</v>
      </c>
      <c r="K501" s="31">
        <v>185.75</v>
      </c>
      <c r="L501" s="31">
        <v>176.71</v>
      </c>
      <c r="M501" s="31">
        <v>57.930340000000001</v>
      </c>
      <c r="N501" s="1"/>
      <c r="O501" s="1"/>
    </row>
    <row r="502" spans="1:15" ht="12.75" customHeight="1">
      <c r="A502" s="33">
        <v>492</v>
      </c>
      <c r="B502" s="53" t="s">
        <v>513</v>
      </c>
      <c r="C502" s="36">
        <v>853.3</v>
      </c>
      <c r="D502" s="36">
        <v>847.71666666666658</v>
      </c>
      <c r="E502" s="36">
        <v>806.38333333333321</v>
      </c>
      <c r="F502" s="36">
        <v>759.46666666666658</v>
      </c>
      <c r="G502" s="36">
        <v>718.13333333333321</v>
      </c>
      <c r="H502" s="36">
        <v>894.63333333333321</v>
      </c>
      <c r="I502" s="36">
        <v>935.96666666666647</v>
      </c>
      <c r="J502" s="31">
        <v>982.88333333333321</v>
      </c>
      <c r="K502" s="31">
        <v>889.05</v>
      </c>
      <c r="L502" s="31">
        <v>800.8</v>
      </c>
      <c r="M502" s="53">
        <v>10.93802</v>
      </c>
      <c r="N502" s="1"/>
      <c r="O502" s="1"/>
    </row>
    <row r="503" spans="1:15" ht="12.75" customHeight="1">
      <c r="A503" s="33">
        <v>493</v>
      </c>
      <c r="B503" s="53" t="s">
        <v>298</v>
      </c>
      <c r="C503" s="53">
        <v>2101.35</v>
      </c>
      <c r="D503" s="36">
        <v>2107.9166666666665</v>
      </c>
      <c r="E503" s="36">
        <v>2087.4333333333329</v>
      </c>
      <c r="F503" s="36">
        <v>2073.5166666666664</v>
      </c>
      <c r="G503" s="36">
        <v>2053.0333333333328</v>
      </c>
      <c r="H503" s="36">
        <v>2121.833333333333</v>
      </c>
      <c r="I503" s="36">
        <v>2142.3166666666666</v>
      </c>
      <c r="J503" s="36">
        <v>2156.2333333333331</v>
      </c>
      <c r="K503" s="31">
        <v>2128.4</v>
      </c>
      <c r="L503" s="31">
        <v>2094</v>
      </c>
      <c r="M503" s="31">
        <v>0.43564000000000003</v>
      </c>
      <c r="N503" s="1"/>
      <c r="O503" s="1"/>
    </row>
    <row r="504" spans="1:15" ht="12.75" customHeight="1">
      <c r="A504" s="33">
        <v>494</v>
      </c>
      <c r="B504" s="192" t="s">
        <v>234</v>
      </c>
      <c r="C504" s="192">
        <v>550.6</v>
      </c>
      <c r="D504" s="193">
        <v>544.65</v>
      </c>
      <c r="E504" s="193">
        <v>536.79999999999995</v>
      </c>
      <c r="F504" s="193">
        <v>523</v>
      </c>
      <c r="G504" s="193">
        <v>515.15</v>
      </c>
      <c r="H504" s="193">
        <v>558.44999999999993</v>
      </c>
      <c r="I504" s="193">
        <v>566.30000000000007</v>
      </c>
      <c r="J504" s="193">
        <v>580.09999999999991</v>
      </c>
      <c r="K504" s="194">
        <v>552.5</v>
      </c>
      <c r="L504" s="194">
        <v>530.85</v>
      </c>
      <c r="M504" s="194">
        <v>179.59853000000001</v>
      </c>
      <c r="N504" s="1"/>
      <c r="O504" s="1"/>
    </row>
    <row r="505" spans="1:15" ht="12.75" customHeight="1">
      <c r="A505" s="33">
        <v>495</v>
      </c>
      <c r="B505" s="264" t="s">
        <v>299</v>
      </c>
      <c r="C505" s="264">
        <v>23.3</v>
      </c>
      <c r="D505" s="265">
        <v>23.466666666666665</v>
      </c>
      <c r="E505" s="265">
        <v>23.073333333333331</v>
      </c>
      <c r="F505" s="265">
        <v>22.846666666666664</v>
      </c>
      <c r="G505" s="265">
        <v>22.45333333333333</v>
      </c>
      <c r="H505" s="265">
        <v>23.693333333333332</v>
      </c>
      <c r="I505" s="265">
        <v>24.08666666666667</v>
      </c>
      <c r="J505" s="265">
        <v>24.313333333333333</v>
      </c>
      <c r="K505" s="266">
        <v>23.86</v>
      </c>
      <c r="L505" s="266">
        <v>23.24</v>
      </c>
      <c r="M505" s="266">
        <v>1058.73786</v>
      </c>
      <c r="N505" s="1"/>
      <c r="O505" s="1"/>
    </row>
    <row r="506" spans="1:15" ht="12.75" customHeight="1">
      <c r="A506" s="33">
        <v>496</v>
      </c>
      <c r="B506" s="207" t="s">
        <v>514</v>
      </c>
      <c r="C506" s="207">
        <v>17206.45</v>
      </c>
      <c r="D506" s="208">
        <v>17103.033333333333</v>
      </c>
      <c r="E506" s="208">
        <v>16956.066666666666</v>
      </c>
      <c r="F506" s="208">
        <v>16705.683333333334</v>
      </c>
      <c r="G506" s="208">
        <v>16558.716666666667</v>
      </c>
      <c r="H506" s="208">
        <v>17353.416666666664</v>
      </c>
      <c r="I506" s="208">
        <v>17500.383333333331</v>
      </c>
      <c r="J506" s="208">
        <v>17750.766666666663</v>
      </c>
      <c r="K506" s="206">
        <v>17250</v>
      </c>
      <c r="L506" s="206">
        <v>16852.650000000001</v>
      </c>
      <c r="M506" s="206">
        <v>7.8780000000000003E-2</v>
      </c>
      <c r="N506" s="191"/>
      <c r="O506" s="191"/>
    </row>
    <row r="507" spans="1:15" ht="12.75" customHeight="1">
      <c r="A507" s="33">
        <v>497</v>
      </c>
      <c r="B507" s="267" t="s">
        <v>235</v>
      </c>
      <c r="C507" s="267">
        <v>135.94</v>
      </c>
      <c r="D507" s="267">
        <v>137.11333333333334</v>
      </c>
      <c r="E507" s="267">
        <v>134.42666666666668</v>
      </c>
      <c r="F507" s="267">
        <v>132.91333333333333</v>
      </c>
      <c r="G507" s="267">
        <v>130.22666666666666</v>
      </c>
      <c r="H507" s="267">
        <v>138.62666666666669</v>
      </c>
      <c r="I507" s="267">
        <v>141.31333333333336</v>
      </c>
      <c r="J507" s="267">
        <v>142.82666666666671</v>
      </c>
      <c r="K507" s="267">
        <v>139.80000000000001</v>
      </c>
      <c r="L507" s="267">
        <v>135.6</v>
      </c>
      <c r="M507" s="267">
        <v>228.57221999999999</v>
      </c>
      <c r="N507" s="191"/>
      <c r="O507" s="191"/>
    </row>
    <row r="508" spans="1:15" ht="12.75" customHeight="1">
      <c r="A508" s="33">
        <v>498</v>
      </c>
      <c r="B508" s="269" t="s">
        <v>515</v>
      </c>
      <c r="C508" s="269">
        <v>789.85</v>
      </c>
      <c r="D508" s="269">
        <v>784.63333333333321</v>
      </c>
      <c r="E508" s="269">
        <v>775.26666666666642</v>
      </c>
      <c r="F508" s="269">
        <v>760.68333333333317</v>
      </c>
      <c r="G508" s="269">
        <v>751.31666666666638</v>
      </c>
      <c r="H508" s="269">
        <v>799.21666666666647</v>
      </c>
      <c r="I508" s="269">
        <v>808.58333333333326</v>
      </c>
      <c r="J508" s="269">
        <v>823.16666666666652</v>
      </c>
      <c r="K508" s="269">
        <v>794</v>
      </c>
      <c r="L508" s="269">
        <v>770.05</v>
      </c>
      <c r="M508" s="269">
        <v>7.5061200000000001</v>
      </c>
      <c r="N508" s="191"/>
      <c r="O508" s="191"/>
    </row>
    <row r="509" spans="1:15" ht="12.75" customHeight="1">
      <c r="A509" s="33">
        <v>499</v>
      </c>
      <c r="B509" s="267" t="s">
        <v>300</v>
      </c>
      <c r="C509" s="267">
        <v>272.89999999999998</v>
      </c>
      <c r="D509" s="267">
        <v>276.81666666666666</v>
      </c>
      <c r="E509" s="267">
        <v>267.18333333333334</v>
      </c>
      <c r="F509" s="267">
        <v>261.4666666666667</v>
      </c>
      <c r="G509" s="267">
        <v>251.83333333333337</v>
      </c>
      <c r="H509" s="267">
        <v>282.5333333333333</v>
      </c>
      <c r="I509" s="267">
        <v>292.16666666666663</v>
      </c>
      <c r="J509" s="267">
        <v>297.88333333333327</v>
      </c>
      <c r="K509" s="267">
        <v>286.45</v>
      </c>
      <c r="L509" s="267">
        <v>271.10000000000002</v>
      </c>
      <c r="M509" s="267">
        <v>821.50759000000005</v>
      </c>
      <c r="N509" s="191"/>
      <c r="O509" s="191"/>
    </row>
    <row r="510" spans="1:15" ht="12.75" customHeight="1">
      <c r="A510" s="33">
        <v>500</v>
      </c>
      <c r="B510" s="270" t="s">
        <v>236</v>
      </c>
      <c r="C510" s="270">
        <v>1118.55</v>
      </c>
      <c r="D510" s="270">
        <v>1118.5333333333331</v>
      </c>
      <c r="E510" s="270">
        <v>1111.4666666666662</v>
      </c>
      <c r="F510" s="270">
        <v>1104.3833333333332</v>
      </c>
      <c r="G510" s="270">
        <v>1097.3166666666664</v>
      </c>
      <c r="H510" s="270">
        <v>1125.6166666666661</v>
      </c>
      <c r="I510" s="270">
        <v>1132.6833333333332</v>
      </c>
      <c r="J510" s="270">
        <v>1139.766666666666</v>
      </c>
      <c r="K510" s="270">
        <v>1125.5999999999999</v>
      </c>
      <c r="L510" s="270">
        <v>1111.45</v>
      </c>
      <c r="M510" s="270">
        <v>13.267469999999999</v>
      </c>
      <c r="N510" s="191"/>
      <c r="O510" s="191"/>
    </row>
    <row r="511" spans="1:15" ht="12.75" customHeight="1">
      <c r="B511" t="s">
        <v>871</v>
      </c>
      <c r="C511">
        <v>2813.8</v>
      </c>
      <c r="D511">
        <v>2818.4500000000003</v>
      </c>
      <c r="E511">
        <v>2772.8500000000004</v>
      </c>
      <c r="F511">
        <v>2731.9</v>
      </c>
      <c r="G511">
        <v>2686.3</v>
      </c>
      <c r="H511">
        <v>2859.4000000000005</v>
      </c>
      <c r="I511">
        <v>2905</v>
      </c>
      <c r="J511">
        <v>2945.9500000000007</v>
      </c>
      <c r="K511">
        <v>2864.05</v>
      </c>
      <c r="L511">
        <v>2777.5</v>
      </c>
      <c r="M511">
        <v>0.77307999999999999</v>
      </c>
      <c r="N511" s="191"/>
      <c r="O511" s="191"/>
    </row>
    <row r="512" spans="1:15" ht="12.75" customHeight="1">
      <c r="N512" s="1"/>
      <c r="O512" s="1"/>
    </row>
    <row r="513" spans="1:15" ht="12.75" customHeight="1">
      <c r="N513" s="191"/>
      <c r="O513" s="191"/>
    </row>
    <row r="514" spans="1:15" ht="12.75" customHeight="1">
      <c r="N514" s="191"/>
      <c r="O514" s="19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0" t="s">
        <v>516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237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243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0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279" customWidth="1"/>
    <col min="2" max="2" width="14.33203125" style="218" customWidth="1"/>
    <col min="3" max="3" width="28.33203125" style="206" customWidth="1"/>
    <col min="4" max="4" width="55.6640625" style="206" customWidth="1"/>
    <col min="5" max="5" width="12.44140625" style="206" customWidth="1"/>
    <col min="6" max="6" width="13.109375" style="280" customWidth="1"/>
    <col min="7" max="7" width="9.5546875" style="218" customWidth="1"/>
    <col min="8" max="8" width="10.33203125" style="218" customWidth="1"/>
    <col min="9" max="9" width="9.33203125" style="258" customWidth="1"/>
    <col min="10" max="10" width="14.33203125" style="258" customWidth="1"/>
    <col min="11" max="28" width="9.33203125" style="258" customWidth="1"/>
    <col min="29" max="16384" width="14.44140625" style="258"/>
  </cols>
  <sheetData>
    <row r="1" spans="1:28" customFormat="1" ht="12" customHeight="1">
      <c r="A1" s="68" t="s">
        <v>305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customFormat="1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customFormat="1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customFormat="1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customFormat="1" ht="6" customHeight="1">
      <c r="A5" s="381"/>
      <c r="B5" s="382"/>
      <c r="C5" s="381"/>
      <c r="D5" s="382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customFormat="1" ht="26.25" customHeight="1">
      <c r="A6" s="72"/>
      <c r="B6" s="77"/>
      <c r="C6" s="65"/>
      <c r="D6" s="65"/>
      <c r="E6" s="23" t="s">
        <v>304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customFormat="1" ht="16.5" customHeight="1">
      <c r="A7" s="78" t="s">
        <v>517</v>
      </c>
      <c r="B7" s="383" t="s">
        <v>518</v>
      </c>
      <c r="C7" s="383"/>
      <c r="D7" s="7">
        <f>Main!B10</f>
        <v>45551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customFormat="1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customFormat="1" ht="52.8">
      <c r="A9" s="81" t="s">
        <v>519</v>
      </c>
      <c r="B9" s="82" t="s">
        <v>520</v>
      </c>
      <c r="C9" s="82" t="s">
        <v>521</v>
      </c>
      <c r="D9" s="82" t="s">
        <v>522</v>
      </c>
      <c r="E9" s="82" t="s">
        <v>523</v>
      </c>
      <c r="F9" s="82" t="s">
        <v>524</v>
      </c>
      <c r="G9" s="82" t="s">
        <v>525</v>
      </c>
      <c r="H9" s="82" t="s">
        <v>526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customFormat="1" ht="12.75" customHeight="1">
      <c r="A10" s="83">
        <v>45548</v>
      </c>
      <c r="B10" s="32">
        <v>538351</v>
      </c>
      <c r="C10" s="31" t="s">
        <v>999</v>
      </c>
      <c r="D10" s="31" t="s">
        <v>1055</v>
      </c>
      <c r="E10" s="31" t="s">
        <v>527</v>
      </c>
      <c r="F10" s="84">
        <v>100000</v>
      </c>
      <c r="G10" s="32">
        <v>13.92</v>
      </c>
      <c r="H10" s="32" t="s">
        <v>324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customFormat="1" ht="12.75" customHeight="1">
      <c r="A11" s="83">
        <v>45548</v>
      </c>
      <c r="B11" s="32">
        <v>538351</v>
      </c>
      <c r="C11" s="31" t="s">
        <v>999</v>
      </c>
      <c r="D11" s="31" t="s">
        <v>872</v>
      </c>
      <c r="E11" s="31" t="s">
        <v>528</v>
      </c>
      <c r="F11" s="84">
        <v>100000</v>
      </c>
      <c r="G11" s="32">
        <v>13.8</v>
      </c>
      <c r="H11" s="32" t="s">
        <v>324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customFormat="1" ht="12.75" customHeight="1">
      <c r="A12" s="83">
        <v>45548</v>
      </c>
      <c r="B12" s="32">
        <v>543497</v>
      </c>
      <c r="C12" s="31" t="s">
        <v>1056</v>
      </c>
      <c r="D12" s="31" t="s">
        <v>1057</v>
      </c>
      <c r="E12" s="31" t="s">
        <v>528</v>
      </c>
      <c r="F12" s="84">
        <v>81600</v>
      </c>
      <c r="G12" s="32">
        <v>66.27</v>
      </c>
      <c r="H12" s="32" t="s">
        <v>324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customFormat="1" ht="12.75" customHeight="1">
      <c r="A13" s="83">
        <v>45548</v>
      </c>
      <c r="B13" s="32">
        <v>543497</v>
      </c>
      <c r="C13" s="31" t="s">
        <v>1056</v>
      </c>
      <c r="D13" s="31" t="s">
        <v>1057</v>
      </c>
      <c r="E13" s="31" t="s">
        <v>527</v>
      </c>
      <c r="F13" s="84">
        <v>1600</v>
      </c>
      <c r="G13" s="32">
        <v>64</v>
      </c>
      <c r="H13" s="32" t="s">
        <v>324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customFormat="1" ht="12.75" customHeight="1">
      <c r="A14" s="83">
        <v>45548</v>
      </c>
      <c r="B14" s="32">
        <v>524396</v>
      </c>
      <c r="C14" s="31" t="s">
        <v>1058</v>
      </c>
      <c r="D14" s="31" t="s">
        <v>1059</v>
      </c>
      <c r="E14" s="31" t="s">
        <v>528</v>
      </c>
      <c r="F14" s="84">
        <v>40010</v>
      </c>
      <c r="G14" s="32">
        <v>79.069999999999993</v>
      </c>
      <c r="H14" s="32" t="s">
        <v>324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customFormat="1" ht="12.75" customHeight="1">
      <c r="A15" s="83">
        <v>45548</v>
      </c>
      <c r="B15" s="32">
        <v>524396</v>
      </c>
      <c r="C15" s="31" t="s">
        <v>1058</v>
      </c>
      <c r="D15" s="31" t="s">
        <v>1059</v>
      </c>
      <c r="E15" s="31" t="s">
        <v>527</v>
      </c>
      <c r="F15" s="84">
        <v>90010</v>
      </c>
      <c r="G15" s="32">
        <v>79.5</v>
      </c>
      <c r="H15" s="32" t="s">
        <v>324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customFormat="1" ht="12.75" customHeight="1">
      <c r="A16" s="83">
        <v>45548</v>
      </c>
      <c r="B16" s="32">
        <v>524396</v>
      </c>
      <c r="C16" s="31" t="s">
        <v>1058</v>
      </c>
      <c r="D16" s="31" t="s">
        <v>984</v>
      </c>
      <c r="E16" s="31" t="s">
        <v>528</v>
      </c>
      <c r="F16" s="84">
        <v>202887</v>
      </c>
      <c r="G16" s="32">
        <v>79.5</v>
      </c>
      <c r="H16" s="32" t="s">
        <v>324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customFormat="1" ht="12.75" customHeight="1">
      <c r="A17" s="83">
        <v>45548</v>
      </c>
      <c r="B17" s="32">
        <v>524396</v>
      </c>
      <c r="C17" s="31" t="s">
        <v>1058</v>
      </c>
      <c r="D17" s="31" t="s">
        <v>984</v>
      </c>
      <c r="E17" s="31" t="s">
        <v>527</v>
      </c>
      <c r="F17" s="84">
        <v>2887</v>
      </c>
      <c r="G17" s="32">
        <v>76.989999999999995</v>
      </c>
      <c r="H17" s="32" t="s">
        <v>324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customFormat="1" ht="12.75" customHeight="1">
      <c r="A18" s="83">
        <v>45548</v>
      </c>
      <c r="B18" s="32">
        <v>539598</v>
      </c>
      <c r="C18" s="31" t="s">
        <v>1060</v>
      </c>
      <c r="D18" s="31" t="s">
        <v>1061</v>
      </c>
      <c r="E18" s="31" t="s">
        <v>527</v>
      </c>
      <c r="F18" s="84">
        <v>100000</v>
      </c>
      <c r="G18" s="32">
        <v>141</v>
      </c>
      <c r="H18" s="32" t="s">
        <v>324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customFormat="1" ht="12.75" customHeight="1">
      <c r="A19" s="83">
        <v>45548</v>
      </c>
      <c r="B19" s="32">
        <v>539598</v>
      </c>
      <c r="C19" s="31" t="s">
        <v>1060</v>
      </c>
      <c r="D19" s="31" t="s">
        <v>1062</v>
      </c>
      <c r="E19" s="31" t="s">
        <v>528</v>
      </c>
      <c r="F19" s="84">
        <v>126092</v>
      </c>
      <c r="G19" s="32">
        <v>141.47</v>
      </c>
      <c r="H19" s="32" t="s">
        <v>324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customFormat="1" ht="12.75" customHeight="1">
      <c r="A20" s="83">
        <v>45548</v>
      </c>
      <c r="B20" s="32">
        <v>531099</v>
      </c>
      <c r="C20" s="31" t="s">
        <v>1063</v>
      </c>
      <c r="D20" s="31" t="s">
        <v>1064</v>
      </c>
      <c r="E20" s="31" t="s">
        <v>527</v>
      </c>
      <c r="F20" s="84">
        <v>112000</v>
      </c>
      <c r="G20" s="32">
        <v>8.36</v>
      </c>
      <c r="H20" s="32" t="s">
        <v>324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customFormat="1" ht="12.75" customHeight="1">
      <c r="A21" s="83">
        <v>45548</v>
      </c>
      <c r="B21" s="32">
        <v>531099</v>
      </c>
      <c r="C21" s="31" t="s">
        <v>1063</v>
      </c>
      <c r="D21" s="31" t="s">
        <v>1065</v>
      </c>
      <c r="E21" s="31" t="s">
        <v>528</v>
      </c>
      <c r="F21" s="84">
        <v>155000</v>
      </c>
      <c r="G21" s="32">
        <v>8.33</v>
      </c>
      <c r="H21" s="32" t="s">
        <v>324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customFormat="1" ht="12.75" customHeight="1">
      <c r="A22" s="83">
        <v>45548</v>
      </c>
      <c r="B22" s="32">
        <v>522001</v>
      </c>
      <c r="C22" s="31" t="s">
        <v>1066</v>
      </c>
      <c r="D22" s="31" t="s">
        <v>1067</v>
      </c>
      <c r="E22" s="31" t="s">
        <v>527</v>
      </c>
      <c r="F22" s="84">
        <v>37500</v>
      </c>
      <c r="G22" s="32">
        <v>179.53</v>
      </c>
      <c r="H22" s="32" t="s">
        <v>324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customFormat="1" ht="12.75" customHeight="1">
      <c r="A23" s="83">
        <v>45548</v>
      </c>
      <c r="B23" s="32">
        <v>512379</v>
      </c>
      <c r="C23" s="31" t="s">
        <v>1068</v>
      </c>
      <c r="D23" s="31" t="s">
        <v>1061</v>
      </c>
      <c r="E23" s="31" t="s">
        <v>528</v>
      </c>
      <c r="F23" s="84">
        <v>2211590</v>
      </c>
      <c r="G23" s="32">
        <v>14.73</v>
      </c>
      <c r="H23" s="32" t="s">
        <v>324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customFormat="1" ht="12.75" customHeight="1">
      <c r="A24" s="83">
        <v>45548</v>
      </c>
      <c r="B24" s="32">
        <v>512379</v>
      </c>
      <c r="C24" s="31" t="s">
        <v>1068</v>
      </c>
      <c r="D24" s="31" t="s">
        <v>1061</v>
      </c>
      <c r="E24" s="31" t="s">
        <v>527</v>
      </c>
      <c r="F24" s="84">
        <v>2019000</v>
      </c>
      <c r="G24" s="32">
        <v>14.72</v>
      </c>
      <c r="H24" s="32" t="s">
        <v>324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customFormat="1" ht="12.75" customHeight="1">
      <c r="A25" s="83">
        <v>45548</v>
      </c>
      <c r="B25" s="32">
        <v>544220</v>
      </c>
      <c r="C25" s="31" t="s">
        <v>1069</v>
      </c>
      <c r="D25" s="31" t="s">
        <v>1070</v>
      </c>
      <c r="E25" s="31" t="s">
        <v>527</v>
      </c>
      <c r="F25" s="84">
        <v>14400</v>
      </c>
      <c r="G25" s="32">
        <v>80.099999999999994</v>
      </c>
      <c r="H25" s="32" t="s">
        <v>324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customFormat="1" ht="12.75" customHeight="1">
      <c r="A26" s="83">
        <v>45548</v>
      </c>
      <c r="B26" s="32">
        <v>544220</v>
      </c>
      <c r="C26" s="31" t="s">
        <v>1069</v>
      </c>
      <c r="D26" s="31" t="s">
        <v>1071</v>
      </c>
      <c r="E26" s="31" t="s">
        <v>528</v>
      </c>
      <c r="F26" s="84">
        <v>14400</v>
      </c>
      <c r="G26" s="32">
        <v>80.099999999999994</v>
      </c>
      <c r="H26" s="32" t="s">
        <v>324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customFormat="1" ht="12.75" customHeight="1">
      <c r="A27" s="83">
        <v>45548</v>
      </c>
      <c r="B27" s="32">
        <v>543516</v>
      </c>
      <c r="C27" s="31" t="s">
        <v>977</v>
      </c>
      <c r="D27" s="31" t="s">
        <v>1072</v>
      </c>
      <c r="E27" s="31" t="s">
        <v>527</v>
      </c>
      <c r="F27" s="84">
        <v>14000</v>
      </c>
      <c r="G27" s="32">
        <v>25.23</v>
      </c>
      <c r="H27" s="32" t="s">
        <v>324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customFormat="1" ht="12.75" customHeight="1">
      <c r="A28" s="83">
        <v>45548</v>
      </c>
      <c r="B28" s="32">
        <v>543516</v>
      </c>
      <c r="C28" s="31" t="s">
        <v>977</v>
      </c>
      <c r="D28" s="31" t="s">
        <v>1072</v>
      </c>
      <c r="E28" s="31" t="s">
        <v>528</v>
      </c>
      <c r="F28" s="84">
        <v>25200</v>
      </c>
      <c r="G28" s="32">
        <v>24.74</v>
      </c>
      <c r="H28" s="32" t="s">
        <v>324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customFormat="1" ht="12.75" customHeight="1">
      <c r="A29" s="83">
        <v>45548</v>
      </c>
      <c r="B29" s="32">
        <v>543516</v>
      </c>
      <c r="C29" s="31" t="s">
        <v>977</v>
      </c>
      <c r="D29" s="31" t="s">
        <v>1073</v>
      </c>
      <c r="E29" s="31" t="s">
        <v>527</v>
      </c>
      <c r="F29" s="84">
        <v>98000</v>
      </c>
      <c r="G29" s="32">
        <v>23.59</v>
      </c>
      <c r="H29" s="32" t="s">
        <v>324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customFormat="1" ht="12.75" customHeight="1">
      <c r="A30" s="83">
        <v>45548</v>
      </c>
      <c r="B30" s="32">
        <v>543516</v>
      </c>
      <c r="C30" s="31" t="s">
        <v>977</v>
      </c>
      <c r="D30" s="31" t="s">
        <v>1016</v>
      </c>
      <c r="E30" s="31" t="s">
        <v>528</v>
      </c>
      <c r="F30" s="84">
        <v>28000</v>
      </c>
      <c r="G30" s="32">
        <v>24.45</v>
      </c>
      <c r="H30" s="32" t="s">
        <v>324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customFormat="1" ht="12.75" customHeight="1">
      <c r="A31" s="83">
        <v>45548</v>
      </c>
      <c r="B31" s="32">
        <v>543516</v>
      </c>
      <c r="C31" s="31" t="s">
        <v>977</v>
      </c>
      <c r="D31" s="31" t="s">
        <v>1016</v>
      </c>
      <c r="E31" s="31" t="s">
        <v>527</v>
      </c>
      <c r="F31" s="84">
        <v>30800</v>
      </c>
      <c r="G31" s="32">
        <v>24.24</v>
      </c>
      <c r="H31" s="32" t="s">
        <v>324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customFormat="1" ht="12.75" customHeight="1">
      <c r="A32" s="83">
        <v>45548</v>
      </c>
      <c r="B32" s="32">
        <v>543516</v>
      </c>
      <c r="C32" s="31" t="s">
        <v>977</v>
      </c>
      <c r="D32" s="31" t="s">
        <v>1074</v>
      </c>
      <c r="E32" s="31" t="s">
        <v>528</v>
      </c>
      <c r="F32" s="84">
        <v>36400</v>
      </c>
      <c r="G32" s="32">
        <v>23.55</v>
      </c>
      <c r="H32" s="32" t="s">
        <v>324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customFormat="1" ht="12.75" customHeight="1">
      <c r="A33" s="83">
        <v>45548</v>
      </c>
      <c r="B33" s="32">
        <v>543516</v>
      </c>
      <c r="C33" s="31" t="s">
        <v>977</v>
      </c>
      <c r="D33" s="31" t="s">
        <v>979</v>
      </c>
      <c r="E33" s="31" t="s">
        <v>528</v>
      </c>
      <c r="F33" s="84">
        <v>36400</v>
      </c>
      <c r="G33" s="32">
        <v>23.58</v>
      </c>
      <c r="H33" s="32" t="s">
        <v>324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customFormat="1" ht="12.75" customHeight="1">
      <c r="A34" s="83">
        <v>45548</v>
      </c>
      <c r="B34" s="32">
        <v>543516</v>
      </c>
      <c r="C34" s="31" t="s">
        <v>977</v>
      </c>
      <c r="D34" s="31" t="s">
        <v>1075</v>
      </c>
      <c r="E34" s="31" t="s">
        <v>527</v>
      </c>
      <c r="F34" s="84">
        <v>78400</v>
      </c>
      <c r="G34" s="32">
        <v>24.5</v>
      </c>
      <c r="H34" s="32" t="s">
        <v>324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customFormat="1" ht="12.75" customHeight="1">
      <c r="A35" s="83">
        <v>45548</v>
      </c>
      <c r="B35" s="32">
        <v>543516</v>
      </c>
      <c r="C35" s="31" t="s">
        <v>977</v>
      </c>
      <c r="D35" s="31" t="s">
        <v>1076</v>
      </c>
      <c r="E35" s="31" t="s">
        <v>527</v>
      </c>
      <c r="F35" s="84">
        <v>106400</v>
      </c>
      <c r="G35" s="32">
        <v>23.51</v>
      </c>
      <c r="H35" s="32" t="s">
        <v>324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customFormat="1" ht="12.75" customHeight="1">
      <c r="A36" s="83">
        <v>45548</v>
      </c>
      <c r="B36" s="32">
        <v>543516</v>
      </c>
      <c r="C36" s="31" t="s">
        <v>977</v>
      </c>
      <c r="D36" s="31" t="s">
        <v>1077</v>
      </c>
      <c r="E36" s="31" t="s">
        <v>528</v>
      </c>
      <c r="F36" s="84">
        <v>30800</v>
      </c>
      <c r="G36" s="32">
        <v>24.4</v>
      </c>
      <c r="H36" s="32" t="s">
        <v>324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customFormat="1" ht="12.75" customHeight="1">
      <c r="A37" s="83">
        <v>45548</v>
      </c>
      <c r="B37" s="32">
        <v>543516</v>
      </c>
      <c r="C37" s="31" t="s">
        <v>977</v>
      </c>
      <c r="D37" s="31" t="s">
        <v>1078</v>
      </c>
      <c r="E37" s="31" t="s">
        <v>528</v>
      </c>
      <c r="F37" s="84">
        <v>36400</v>
      </c>
      <c r="G37" s="32">
        <v>25.08</v>
      </c>
      <c r="H37" s="32" t="s">
        <v>324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customFormat="1" ht="12.75" customHeight="1">
      <c r="A38" s="83">
        <v>45548</v>
      </c>
      <c r="B38" s="32">
        <v>543516</v>
      </c>
      <c r="C38" s="31" t="s">
        <v>977</v>
      </c>
      <c r="D38" s="31" t="s">
        <v>1079</v>
      </c>
      <c r="E38" s="31" t="s">
        <v>527</v>
      </c>
      <c r="F38" s="84">
        <v>56000</v>
      </c>
      <c r="G38" s="32">
        <v>23.75</v>
      </c>
      <c r="H38" s="32" t="s">
        <v>324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customFormat="1" ht="12.75" customHeight="1">
      <c r="A39" s="83">
        <v>45548</v>
      </c>
      <c r="B39" s="32">
        <v>543516</v>
      </c>
      <c r="C39" s="31" t="s">
        <v>977</v>
      </c>
      <c r="D39" s="31" t="s">
        <v>1080</v>
      </c>
      <c r="E39" s="31" t="s">
        <v>528</v>
      </c>
      <c r="F39" s="84">
        <v>58800</v>
      </c>
      <c r="G39" s="32">
        <v>24.47</v>
      </c>
      <c r="H39" s="32" t="s">
        <v>324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customFormat="1" ht="12.75" customHeight="1">
      <c r="A40" s="83">
        <v>45548</v>
      </c>
      <c r="B40" s="32">
        <v>543516</v>
      </c>
      <c r="C40" s="31" t="s">
        <v>977</v>
      </c>
      <c r="D40" s="31" t="s">
        <v>978</v>
      </c>
      <c r="E40" s="31" t="s">
        <v>528</v>
      </c>
      <c r="F40" s="84">
        <v>218400</v>
      </c>
      <c r="G40" s="32">
        <v>23.57</v>
      </c>
      <c r="H40" s="32" t="s">
        <v>324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customFormat="1" ht="12.75" customHeight="1">
      <c r="A41" s="83">
        <v>45548</v>
      </c>
      <c r="B41" s="32">
        <v>543516</v>
      </c>
      <c r="C41" s="31" t="s">
        <v>977</v>
      </c>
      <c r="D41" s="31" t="s">
        <v>1015</v>
      </c>
      <c r="E41" s="31" t="s">
        <v>528</v>
      </c>
      <c r="F41" s="84">
        <v>84000</v>
      </c>
      <c r="G41" s="32">
        <v>23.52</v>
      </c>
      <c r="H41" s="32" t="s">
        <v>324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customFormat="1" ht="12.75" customHeight="1">
      <c r="A42" s="83">
        <v>45548</v>
      </c>
      <c r="B42" s="32">
        <v>543516</v>
      </c>
      <c r="C42" s="31" t="s">
        <v>977</v>
      </c>
      <c r="D42" s="31" t="s">
        <v>1080</v>
      </c>
      <c r="E42" s="31" t="s">
        <v>527</v>
      </c>
      <c r="F42" s="84">
        <v>75600</v>
      </c>
      <c r="G42" s="32">
        <v>24.51</v>
      </c>
      <c r="H42" s="32" t="s">
        <v>324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customFormat="1" ht="12.75" customHeight="1">
      <c r="A43" s="83">
        <v>45548</v>
      </c>
      <c r="B43" s="32">
        <v>543516</v>
      </c>
      <c r="C43" s="31" t="s">
        <v>977</v>
      </c>
      <c r="D43" s="31" t="s">
        <v>978</v>
      </c>
      <c r="E43" s="31" t="s">
        <v>527</v>
      </c>
      <c r="F43" s="84">
        <v>162400</v>
      </c>
      <c r="G43" s="32">
        <v>24.57</v>
      </c>
      <c r="H43" s="32" t="s">
        <v>324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customFormat="1" ht="12.75" customHeight="1">
      <c r="A44" s="83">
        <v>45548</v>
      </c>
      <c r="B44" s="32">
        <v>532922</v>
      </c>
      <c r="C44" s="31" t="s">
        <v>1081</v>
      </c>
      <c r="D44" s="31" t="s">
        <v>1082</v>
      </c>
      <c r="E44" s="31" t="s">
        <v>528</v>
      </c>
      <c r="F44" s="84">
        <v>5000000</v>
      </c>
      <c r="G44" s="32">
        <v>114.12</v>
      </c>
      <c r="H44" s="32" t="s">
        <v>324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customFormat="1" ht="12.75" customHeight="1">
      <c r="A45" s="83">
        <v>45548</v>
      </c>
      <c r="B45" s="32">
        <v>531364</v>
      </c>
      <c r="C45" s="31" t="s">
        <v>1017</v>
      </c>
      <c r="D45" s="31" t="s">
        <v>1018</v>
      </c>
      <c r="E45" s="31" t="s">
        <v>528</v>
      </c>
      <c r="F45" s="84">
        <v>100000</v>
      </c>
      <c r="G45" s="32">
        <v>95.94</v>
      </c>
      <c r="H45" s="32" t="s">
        <v>324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customFormat="1" ht="12.75" customHeight="1">
      <c r="A46" s="83">
        <v>45548</v>
      </c>
      <c r="B46" s="32">
        <v>540190</v>
      </c>
      <c r="C46" s="31" t="s">
        <v>1083</v>
      </c>
      <c r="D46" s="31" t="s">
        <v>872</v>
      </c>
      <c r="E46" s="31" t="s">
        <v>527</v>
      </c>
      <c r="F46" s="84">
        <v>948669</v>
      </c>
      <c r="G46" s="32">
        <v>1.98</v>
      </c>
      <c r="H46" s="32" t="s">
        <v>324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customFormat="1" ht="12.75" customHeight="1">
      <c r="A47" s="83">
        <v>45548</v>
      </c>
      <c r="B47" s="32">
        <v>540190</v>
      </c>
      <c r="C47" s="31" t="s">
        <v>1083</v>
      </c>
      <c r="D47" s="31" t="s">
        <v>872</v>
      </c>
      <c r="E47" s="31" t="s">
        <v>528</v>
      </c>
      <c r="F47" s="84">
        <v>2168803</v>
      </c>
      <c r="G47" s="32">
        <v>1.97</v>
      </c>
      <c r="H47" s="32" t="s">
        <v>324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customFormat="1" ht="12.75" customHeight="1">
      <c r="A48" s="83">
        <v>45548</v>
      </c>
      <c r="B48" s="32">
        <v>512443</v>
      </c>
      <c r="C48" s="31" t="s">
        <v>962</v>
      </c>
      <c r="D48" s="31" t="s">
        <v>1084</v>
      </c>
      <c r="E48" s="31" t="s">
        <v>528</v>
      </c>
      <c r="F48" s="84">
        <v>96650</v>
      </c>
      <c r="G48" s="32">
        <v>10.34</v>
      </c>
      <c r="H48" s="32" t="s">
        <v>324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customFormat="1" ht="12.75" customHeight="1">
      <c r="A49" s="83">
        <v>45548</v>
      </c>
      <c r="B49" s="32">
        <v>512443</v>
      </c>
      <c r="C49" s="31" t="s">
        <v>962</v>
      </c>
      <c r="D49" s="31" t="s">
        <v>1085</v>
      </c>
      <c r="E49" s="31" t="s">
        <v>528</v>
      </c>
      <c r="F49" s="84">
        <v>50010</v>
      </c>
      <c r="G49" s="32">
        <v>10.33</v>
      </c>
      <c r="H49" s="32" t="s">
        <v>324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customFormat="1" ht="12.75" customHeight="1">
      <c r="A50" s="83">
        <v>45548</v>
      </c>
      <c r="B50" s="32">
        <v>512443</v>
      </c>
      <c r="C50" s="31" t="s">
        <v>962</v>
      </c>
      <c r="D50" s="31" t="s">
        <v>1085</v>
      </c>
      <c r="E50" s="31" t="s">
        <v>527</v>
      </c>
      <c r="F50" s="84">
        <v>25000</v>
      </c>
      <c r="G50" s="32">
        <v>10.38</v>
      </c>
      <c r="H50" s="32" t="s">
        <v>324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customFormat="1" ht="12.75" customHeight="1">
      <c r="A51" s="83">
        <v>45548</v>
      </c>
      <c r="B51" s="32">
        <v>512443</v>
      </c>
      <c r="C51" s="31" t="s">
        <v>962</v>
      </c>
      <c r="D51" s="31" t="s">
        <v>1086</v>
      </c>
      <c r="E51" s="31" t="s">
        <v>527</v>
      </c>
      <c r="F51" s="84">
        <v>49000</v>
      </c>
      <c r="G51" s="32">
        <v>10.37</v>
      </c>
      <c r="H51" s="32" t="s">
        <v>324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customFormat="1" ht="12.75" customHeight="1">
      <c r="A52" s="83">
        <v>45548</v>
      </c>
      <c r="B52" s="32">
        <v>509563</v>
      </c>
      <c r="C52" s="31" t="s">
        <v>1087</v>
      </c>
      <c r="D52" s="31" t="s">
        <v>872</v>
      </c>
      <c r="E52" s="31" t="s">
        <v>527</v>
      </c>
      <c r="F52" s="84">
        <v>29569</v>
      </c>
      <c r="G52" s="32">
        <v>55.9</v>
      </c>
      <c r="H52" s="32" t="s">
        <v>324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customFormat="1" ht="15" customHeight="1">
      <c r="A53" s="83">
        <v>45548</v>
      </c>
      <c r="B53" s="32">
        <v>542918</v>
      </c>
      <c r="C53" s="31" t="s">
        <v>1088</v>
      </c>
      <c r="D53" s="31" t="s">
        <v>1089</v>
      </c>
      <c r="E53" s="31" t="s">
        <v>527</v>
      </c>
      <c r="F53" s="84">
        <v>226001</v>
      </c>
      <c r="G53" s="32">
        <v>23.14</v>
      </c>
      <c r="H53" s="32" t="s">
        <v>324</v>
      </c>
    </row>
    <row r="54" spans="1:28" customFormat="1" ht="15" customHeight="1">
      <c r="A54" s="83">
        <v>45548</v>
      </c>
      <c r="B54" s="32">
        <v>542918</v>
      </c>
      <c r="C54" s="31" t="s">
        <v>1088</v>
      </c>
      <c r="D54" s="31" t="s">
        <v>1090</v>
      </c>
      <c r="E54" s="31" t="s">
        <v>528</v>
      </c>
      <c r="F54" s="84">
        <v>60741</v>
      </c>
      <c r="G54" s="32">
        <v>22.93</v>
      </c>
      <c r="H54" s="32" t="s">
        <v>324</v>
      </c>
    </row>
    <row r="55" spans="1:28" customFormat="1" ht="15" customHeight="1">
      <c r="A55" s="83">
        <v>45548</v>
      </c>
      <c r="B55" s="32">
        <v>542918</v>
      </c>
      <c r="C55" s="31" t="s">
        <v>1088</v>
      </c>
      <c r="D55" s="31" t="s">
        <v>1090</v>
      </c>
      <c r="E55" s="31" t="s">
        <v>527</v>
      </c>
      <c r="F55" s="84">
        <v>60741</v>
      </c>
      <c r="G55" s="32">
        <v>22.99</v>
      </c>
      <c r="H55" s="32" t="s">
        <v>324</v>
      </c>
    </row>
    <row r="56" spans="1:28" customFormat="1" ht="15" customHeight="1">
      <c r="A56" s="83">
        <v>45548</v>
      </c>
      <c r="B56" s="32">
        <v>542918</v>
      </c>
      <c r="C56" s="31" t="s">
        <v>1088</v>
      </c>
      <c r="D56" s="31" t="s">
        <v>1091</v>
      </c>
      <c r="E56" s="31" t="s">
        <v>527</v>
      </c>
      <c r="F56" s="84">
        <v>84000</v>
      </c>
      <c r="G56" s="32">
        <v>23.16</v>
      </c>
      <c r="H56" s="32" t="s">
        <v>324</v>
      </c>
    </row>
    <row r="57" spans="1:28" customFormat="1" ht="15" customHeight="1">
      <c r="A57" s="83">
        <v>45548</v>
      </c>
      <c r="B57" s="32">
        <v>542918</v>
      </c>
      <c r="C57" s="31" t="s">
        <v>1088</v>
      </c>
      <c r="D57" s="31" t="s">
        <v>1092</v>
      </c>
      <c r="E57" s="31" t="s">
        <v>528</v>
      </c>
      <c r="F57" s="84">
        <v>297805</v>
      </c>
      <c r="G57" s="32">
        <v>23.11</v>
      </c>
      <c r="H57" s="32" t="s">
        <v>324</v>
      </c>
    </row>
    <row r="58" spans="1:28" customFormat="1" ht="15" customHeight="1">
      <c r="A58" s="83">
        <v>45548</v>
      </c>
      <c r="B58" s="32">
        <v>531913</v>
      </c>
      <c r="C58" s="31" t="s">
        <v>933</v>
      </c>
      <c r="D58" s="31" t="s">
        <v>1019</v>
      </c>
      <c r="E58" s="31" t="s">
        <v>528</v>
      </c>
      <c r="F58" s="84">
        <v>29075</v>
      </c>
      <c r="G58" s="32">
        <v>8.35</v>
      </c>
      <c r="H58" s="32" t="s">
        <v>324</v>
      </c>
    </row>
    <row r="59" spans="1:28" customFormat="1" ht="15" customHeight="1">
      <c r="A59" s="83">
        <v>45548</v>
      </c>
      <c r="B59" s="32">
        <v>531913</v>
      </c>
      <c r="C59" s="31" t="s">
        <v>933</v>
      </c>
      <c r="D59" s="31" t="s">
        <v>1093</v>
      </c>
      <c r="E59" s="31" t="s">
        <v>527</v>
      </c>
      <c r="F59" s="84">
        <v>40000</v>
      </c>
      <c r="G59" s="32">
        <v>8.33</v>
      </c>
      <c r="H59" s="32" t="s">
        <v>324</v>
      </c>
    </row>
    <row r="60" spans="1:28" customFormat="1" ht="15" customHeight="1">
      <c r="A60" s="83">
        <v>45548</v>
      </c>
      <c r="B60" s="32">
        <v>530663</v>
      </c>
      <c r="C60" s="31" t="s">
        <v>1094</v>
      </c>
      <c r="D60" s="31" t="s">
        <v>1095</v>
      </c>
      <c r="E60" s="31" t="s">
        <v>527</v>
      </c>
      <c r="F60" s="84">
        <v>1438951</v>
      </c>
      <c r="G60" s="32">
        <v>2.02</v>
      </c>
      <c r="H60" s="32" t="s">
        <v>324</v>
      </c>
    </row>
    <row r="61" spans="1:28" customFormat="1" ht="15" customHeight="1">
      <c r="A61" s="83">
        <v>45548</v>
      </c>
      <c r="B61" s="32">
        <v>530663</v>
      </c>
      <c r="C61" s="31" t="s">
        <v>1094</v>
      </c>
      <c r="D61" s="31" t="s">
        <v>1096</v>
      </c>
      <c r="E61" s="31" t="s">
        <v>527</v>
      </c>
      <c r="F61" s="84">
        <v>348518</v>
      </c>
      <c r="G61" s="32">
        <v>1.98</v>
      </c>
      <c r="H61" s="32" t="s">
        <v>324</v>
      </c>
    </row>
    <row r="62" spans="1:28" customFormat="1" ht="15" customHeight="1">
      <c r="A62" s="83">
        <v>45548</v>
      </c>
      <c r="B62" s="32">
        <v>530663</v>
      </c>
      <c r="C62" s="31" t="s">
        <v>1094</v>
      </c>
      <c r="D62" s="31" t="s">
        <v>1097</v>
      </c>
      <c r="E62" s="31" t="s">
        <v>527</v>
      </c>
      <c r="F62" s="84">
        <v>45000</v>
      </c>
      <c r="G62" s="32">
        <v>1.92</v>
      </c>
      <c r="H62" s="32" t="s">
        <v>324</v>
      </c>
    </row>
    <row r="63" spans="1:28" customFormat="1" ht="15" customHeight="1">
      <c r="A63" s="83">
        <v>45548</v>
      </c>
      <c r="B63" s="32">
        <v>530663</v>
      </c>
      <c r="C63" s="31" t="s">
        <v>1094</v>
      </c>
      <c r="D63" s="31" t="s">
        <v>1097</v>
      </c>
      <c r="E63" s="31" t="s">
        <v>528</v>
      </c>
      <c r="F63" s="84">
        <v>265000</v>
      </c>
      <c r="G63" s="32">
        <v>1.88</v>
      </c>
      <c r="H63" s="32" t="s">
        <v>324</v>
      </c>
    </row>
    <row r="64" spans="1:28" customFormat="1" ht="15" customHeight="1">
      <c r="A64" s="83">
        <v>45548</v>
      </c>
      <c r="B64" s="32">
        <v>530663</v>
      </c>
      <c r="C64" s="31" t="s">
        <v>1094</v>
      </c>
      <c r="D64" s="31" t="s">
        <v>1096</v>
      </c>
      <c r="E64" s="31" t="s">
        <v>528</v>
      </c>
      <c r="F64" s="84">
        <v>252891</v>
      </c>
      <c r="G64" s="32">
        <v>2</v>
      </c>
      <c r="H64" s="32" t="s">
        <v>324</v>
      </c>
    </row>
    <row r="65" spans="1:8" customFormat="1" ht="15" customHeight="1">
      <c r="A65" s="83">
        <v>45548</v>
      </c>
      <c r="B65" s="32">
        <v>539175</v>
      </c>
      <c r="C65" s="31" t="s">
        <v>1020</v>
      </c>
      <c r="D65" s="31" t="s">
        <v>872</v>
      </c>
      <c r="E65" s="31" t="s">
        <v>527</v>
      </c>
      <c r="F65" s="84">
        <v>19248</v>
      </c>
      <c r="G65" s="32">
        <v>8.18</v>
      </c>
      <c r="H65" s="32" t="s">
        <v>324</v>
      </c>
    </row>
    <row r="66" spans="1:8" customFormat="1" ht="15" customHeight="1">
      <c r="A66" s="83">
        <v>45548</v>
      </c>
      <c r="B66" s="32">
        <v>539175</v>
      </c>
      <c r="C66" s="31" t="s">
        <v>1020</v>
      </c>
      <c r="D66" s="31" t="s">
        <v>1098</v>
      </c>
      <c r="E66" s="31" t="s">
        <v>527</v>
      </c>
      <c r="F66" s="84">
        <v>71290</v>
      </c>
      <c r="G66" s="32">
        <v>8.49</v>
      </c>
      <c r="H66" s="32" t="s">
        <v>324</v>
      </c>
    </row>
    <row r="67" spans="1:8" customFormat="1" ht="15" customHeight="1">
      <c r="A67" s="83">
        <v>45548</v>
      </c>
      <c r="B67" s="32">
        <v>539175</v>
      </c>
      <c r="C67" s="31" t="s">
        <v>1020</v>
      </c>
      <c r="D67" s="31" t="s">
        <v>872</v>
      </c>
      <c r="E67" s="31" t="s">
        <v>528</v>
      </c>
      <c r="F67" s="84">
        <v>62344</v>
      </c>
      <c r="G67" s="32">
        <v>8.49</v>
      </c>
      <c r="H67" s="32" t="s">
        <v>324</v>
      </c>
    </row>
    <row r="68" spans="1:8" customFormat="1" ht="15" customHeight="1">
      <c r="A68" s="83">
        <v>45548</v>
      </c>
      <c r="B68" s="32">
        <v>526001</v>
      </c>
      <c r="C68" s="31" t="s">
        <v>1099</v>
      </c>
      <c r="D68" s="31" t="s">
        <v>1100</v>
      </c>
      <c r="E68" s="31" t="s">
        <v>528</v>
      </c>
      <c r="F68" s="84">
        <v>46920</v>
      </c>
      <c r="G68" s="32">
        <v>6.62</v>
      </c>
      <c r="H68" s="32" t="s">
        <v>324</v>
      </c>
    </row>
    <row r="69" spans="1:8" customFormat="1" ht="15" customHeight="1">
      <c r="A69" s="83">
        <v>45548</v>
      </c>
      <c r="B69" s="32">
        <v>538794</v>
      </c>
      <c r="C69" s="31" t="s">
        <v>1021</v>
      </c>
      <c r="D69" s="31" t="s">
        <v>1022</v>
      </c>
      <c r="E69" s="31" t="s">
        <v>527</v>
      </c>
      <c r="F69" s="84">
        <v>100000</v>
      </c>
      <c r="G69" s="32">
        <v>30.01</v>
      </c>
      <c r="H69" s="32" t="s">
        <v>324</v>
      </c>
    </row>
    <row r="70" spans="1:8" customFormat="1" ht="15" customHeight="1">
      <c r="A70" s="83">
        <v>45548</v>
      </c>
      <c r="B70" s="32">
        <v>543747</v>
      </c>
      <c r="C70" s="31" t="s">
        <v>939</v>
      </c>
      <c r="D70" s="31" t="s">
        <v>1039</v>
      </c>
      <c r="E70" s="31" t="s">
        <v>527</v>
      </c>
      <c r="F70" s="84">
        <v>1700000</v>
      </c>
      <c r="G70" s="32">
        <v>51.32</v>
      </c>
      <c r="H70" s="32" t="s">
        <v>324</v>
      </c>
    </row>
    <row r="71" spans="1:8" customFormat="1" ht="15" customHeight="1">
      <c r="A71" s="83">
        <v>45548</v>
      </c>
      <c r="B71" s="32">
        <v>543747</v>
      </c>
      <c r="C71" s="31" t="s">
        <v>939</v>
      </c>
      <c r="D71" s="31" t="s">
        <v>1027</v>
      </c>
      <c r="E71" s="31" t="s">
        <v>528</v>
      </c>
      <c r="F71" s="84">
        <v>3797403</v>
      </c>
      <c r="G71" s="32">
        <v>51.32</v>
      </c>
      <c r="H71" s="32" t="s">
        <v>324</v>
      </c>
    </row>
    <row r="72" spans="1:8" customFormat="1" ht="15" customHeight="1">
      <c r="A72" s="83">
        <v>45548</v>
      </c>
      <c r="B72" s="32">
        <v>531357</v>
      </c>
      <c r="C72" s="31" t="s">
        <v>1101</v>
      </c>
      <c r="D72" s="31" t="s">
        <v>1102</v>
      </c>
      <c r="E72" s="31" t="s">
        <v>528</v>
      </c>
      <c r="F72" s="84">
        <v>3500000</v>
      </c>
      <c r="G72" s="32">
        <v>96.97</v>
      </c>
      <c r="H72" s="32" t="s">
        <v>324</v>
      </c>
    </row>
    <row r="73" spans="1:8" customFormat="1" ht="15" customHeight="1">
      <c r="A73" s="83">
        <v>45548</v>
      </c>
      <c r="B73" s="32">
        <v>531357</v>
      </c>
      <c r="C73" s="31" t="s">
        <v>1101</v>
      </c>
      <c r="D73" s="31" t="s">
        <v>1103</v>
      </c>
      <c r="E73" s="31" t="s">
        <v>528</v>
      </c>
      <c r="F73" s="84">
        <v>925293</v>
      </c>
      <c r="G73" s="32">
        <v>96.95</v>
      </c>
      <c r="H73" s="32" t="s">
        <v>324</v>
      </c>
    </row>
    <row r="74" spans="1:8" customFormat="1" ht="15" customHeight="1">
      <c r="A74" s="83">
        <v>45548</v>
      </c>
      <c r="B74" s="32">
        <v>531357</v>
      </c>
      <c r="C74" s="31" t="s">
        <v>1101</v>
      </c>
      <c r="D74" s="31" t="s">
        <v>1103</v>
      </c>
      <c r="E74" s="31" t="s">
        <v>527</v>
      </c>
      <c r="F74" s="84">
        <v>925293</v>
      </c>
      <c r="G74" s="32">
        <v>96.97</v>
      </c>
      <c r="H74" s="32" t="s">
        <v>324</v>
      </c>
    </row>
    <row r="75" spans="1:8" customFormat="1" ht="15" customHeight="1">
      <c r="A75" s="83">
        <v>45548</v>
      </c>
      <c r="B75" s="32">
        <v>535910</v>
      </c>
      <c r="C75" s="31" t="s">
        <v>1104</v>
      </c>
      <c r="D75" s="31" t="s">
        <v>1105</v>
      </c>
      <c r="E75" s="31" t="s">
        <v>528</v>
      </c>
      <c r="F75" s="84">
        <v>1000000</v>
      </c>
      <c r="G75" s="32">
        <v>10.87</v>
      </c>
      <c r="H75" s="32" t="s">
        <v>324</v>
      </c>
    </row>
    <row r="76" spans="1:8" customFormat="1" ht="15" customHeight="1">
      <c r="A76" s="83">
        <v>45548</v>
      </c>
      <c r="B76" s="32">
        <v>540809</v>
      </c>
      <c r="C76" s="31" t="s">
        <v>1106</v>
      </c>
      <c r="D76" s="31" t="s">
        <v>1086</v>
      </c>
      <c r="E76" s="31" t="s">
        <v>527</v>
      </c>
      <c r="F76" s="84">
        <v>117000</v>
      </c>
      <c r="G76" s="32">
        <v>14.36</v>
      </c>
      <c r="H76" s="32" t="s">
        <v>324</v>
      </c>
    </row>
    <row r="77" spans="1:8" customFormat="1" ht="15" customHeight="1">
      <c r="A77" s="83">
        <v>45548</v>
      </c>
      <c r="B77" s="32">
        <v>530219</v>
      </c>
      <c r="C77" s="31" t="s">
        <v>1107</v>
      </c>
      <c r="D77" s="31" t="s">
        <v>1108</v>
      </c>
      <c r="E77" s="31" t="s">
        <v>528</v>
      </c>
      <c r="F77" s="84">
        <v>1556</v>
      </c>
      <c r="G77" s="32">
        <v>211.6</v>
      </c>
      <c r="H77" s="32" t="s">
        <v>324</v>
      </c>
    </row>
    <row r="78" spans="1:8" customFormat="1" ht="15" customHeight="1">
      <c r="A78" s="83">
        <v>45548</v>
      </c>
      <c r="B78" s="32">
        <v>504378</v>
      </c>
      <c r="C78" s="31" t="s">
        <v>1109</v>
      </c>
      <c r="D78" s="31" t="s">
        <v>1110</v>
      </c>
      <c r="E78" s="31" t="s">
        <v>527</v>
      </c>
      <c r="F78" s="84">
        <v>718773</v>
      </c>
      <c r="G78" s="32">
        <v>7.25</v>
      </c>
      <c r="H78" s="32" t="s">
        <v>324</v>
      </c>
    </row>
    <row r="79" spans="1:8" customFormat="1" ht="15" customHeight="1">
      <c r="A79" s="83">
        <v>45548</v>
      </c>
      <c r="B79" s="32">
        <v>504378</v>
      </c>
      <c r="C79" s="31" t="s">
        <v>1109</v>
      </c>
      <c r="D79" s="31" t="s">
        <v>1111</v>
      </c>
      <c r="E79" s="31" t="s">
        <v>528</v>
      </c>
      <c r="F79" s="84">
        <v>405005</v>
      </c>
      <c r="G79" s="32">
        <v>7.25</v>
      </c>
      <c r="H79" s="32" t="s">
        <v>324</v>
      </c>
    </row>
    <row r="80" spans="1:8" customFormat="1" ht="15" customHeight="1">
      <c r="A80" s="83">
        <v>45548</v>
      </c>
      <c r="B80" s="32">
        <v>540198</v>
      </c>
      <c r="C80" s="31" t="s">
        <v>1023</v>
      </c>
      <c r="D80" s="31" t="s">
        <v>1024</v>
      </c>
      <c r="E80" s="31" t="s">
        <v>527</v>
      </c>
      <c r="F80" s="84">
        <v>36139</v>
      </c>
      <c r="G80" s="32">
        <v>48</v>
      </c>
      <c r="H80" s="32" t="s">
        <v>324</v>
      </c>
    </row>
    <row r="81" spans="1:8" customFormat="1" ht="15" customHeight="1">
      <c r="A81" s="83">
        <v>45548</v>
      </c>
      <c r="B81" s="32">
        <v>540198</v>
      </c>
      <c r="C81" s="31" t="s">
        <v>1023</v>
      </c>
      <c r="D81" s="31" t="s">
        <v>1112</v>
      </c>
      <c r="E81" s="31" t="s">
        <v>528</v>
      </c>
      <c r="F81" s="84">
        <v>28000</v>
      </c>
      <c r="G81" s="32">
        <v>48</v>
      </c>
      <c r="H81" s="32" t="s">
        <v>324</v>
      </c>
    </row>
    <row r="82" spans="1:8" customFormat="1" ht="15" customHeight="1">
      <c r="A82" s="83">
        <v>45548</v>
      </c>
      <c r="B82" s="32">
        <v>523483</v>
      </c>
      <c r="C82" s="31" t="s">
        <v>1113</v>
      </c>
      <c r="D82" s="31" t="s">
        <v>1114</v>
      </c>
      <c r="E82" s="31" t="s">
        <v>528</v>
      </c>
      <c r="F82" s="84">
        <v>35230</v>
      </c>
      <c r="G82" s="32">
        <v>292.33</v>
      </c>
      <c r="H82" s="32" t="s">
        <v>324</v>
      </c>
    </row>
    <row r="83" spans="1:8" customFormat="1" ht="15" customHeight="1">
      <c r="A83" s="83">
        <v>45548</v>
      </c>
      <c r="B83" s="32">
        <v>523483</v>
      </c>
      <c r="C83" s="31" t="s">
        <v>1113</v>
      </c>
      <c r="D83" s="31" t="s">
        <v>1115</v>
      </c>
      <c r="E83" s="31" t="s">
        <v>527</v>
      </c>
      <c r="F83" s="84">
        <v>65243</v>
      </c>
      <c r="G83" s="32">
        <v>300.36</v>
      </c>
      <c r="H83" s="32" t="s">
        <v>324</v>
      </c>
    </row>
    <row r="84" spans="1:8" customFormat="1" ht="15" customHeight="1">
      <c r="A84" s="83">
        <v>45548</v>
      </c>
      <c r="B84" s="32">
        <v>523483</v>
      </c>
      <c r="C84" s="31" t="s">
        <v>1113</v>
      </c>
      <c r="D84" s="31" t="s">
        <v>1116</v>
      </c>
      <c r="E84" s="31" t="s">
        <v>527</v>
      </c>
      <c r="F84" s="84">
        <v>1855</v>
      </c>
      <c r="G84" s="32">
        <v>310.17</v>
      </c>
      <c r="H84" s="32" t="s">
        <v>324</v>
      </c>
    </row>
    <row r="85" spans="1:8" customFormat="1" ht="15" customHeight="1">
      <c r="A85" s="83">
        <v>45548</v>
      </c>
      <c r="B85" s="32">
        <v>523483</v>
      </c>
      <c r="C85" s="31" t="s">
        <v>1113</v>
      </c>
      <c r="D85" s="31" t="s">
        <v>1116</v>
      </c>
      <c r="E85" s="31" t="s">
        <v>528</v>
      </c>
      <c r="F85" s="84">
        <v>40188</v>
      </c>
      <c r="G85" s="32">
        <v>297.81</v>
      </c>
      <c r="H85" s="32" t="s">
        <v>324</v>
      </c>
    </row>
    <row r="86" spans="1:8" customFormat="1" ht="15" customHeight="1">
      <c r="A86" s="83">
        <v>45548</v>
      </c>
      <c r="B86" s="32">
        <v>523483</v>
      </c>
      <c r="C86" s="31" t="s">
        <v>1113</v>
      </c>
      <c r="D86" s="31" t="s">
        <v>1117</v>
      </c>
      <c r="E86" s="31" t="s">
        <v>527</v>
      </c>
      <c r="F86" s="84">
        <v>38000</v>
      </c>
      <c r="G86" s="32">
        <v>293.66000000000003</v>
      </c>
      <c r="H86" s="32" t="s">
        <v>324</v>
      </c>
    </row>
    <row r="87" spans="1:8" customFormat="1" ht="15" customHeight="1">
      <c r="A87" s="83">
        <v>45548</v>
      </c>
      <c r="B87" s="32">
        <v>523483</v>
      </c>
      <c r="C87" s="31" t="s">
        <v>1113</v>
      </c>
      <c r="D87" s="31" t="s">
        <v>1117</v>
      </c>
      <c r="E87" s="31" t="s">
        <v>528</v>
      </c>
      <c r="F87" s="84">
        <v>38000</v>
      </c>
      <c r="G87" s="32">
        <v>304.58</v>
      </c>
      <c r="H87" s="32" t="s">
        <v>324</v>
      </c>
    </row>
    <row r="88" spans="1:8" customFormat="1" ht="15" customHeight="1">
      <c r="A88" s="83">
        <v>45548</v>
      </c>
      <c r="B88" s="32">
        <v>543912</v>
      </c>
      <c r="C88" s="31" t="s">
        <v>1118</v>
      </c>
      <c r="D88" s="31" t="s">
        <v>872</v>
      </c>
      <c r="E88" s="31" t="s">
        <v>528</v>
      </c>
      <c r="F88" s="84">
        <v>30768</v>
      </c>
      <c r="G88" s="32">
        <v>176.58</v>
      </c>
      <c r="H88" s="32" t="s">
        <v>324</v>
      </c>
    </row>
    <row r="89" spans="1:8" customFormat="1" ht="15" customHeight="1">
      <c r="A89" s="83">
        <v>45548</v>
      </c>
      <c r="B89" s="32">
        <v>543912</v>
      </c>
      <c r="C89" s="31" t="s">
        <v>1118</v>
      </c>
      <c r="D89" s="31" t="s">
        <v>872</v>
      </c>
      <c r="E89" s="31" t="s">
        <v>527</v>
      </c>
      <c r="F89" s="84">
        <v>100000</v>
      </c>
      <c r="G89" s="32">
        <v>169.85</v>
      </c>
      <c r="H89" s="32" t="s">
        <v>324</v>
      </c>
    </row>
    <row r="90" spans="1:8" customFormat="1" ht="15" customHeight="1">
      <c r="A90" s="83">
        <v>45548</v>
      </c>
      <c r="B90" s="32">
        <v>512217</v>
      </c>
      <c r="C90" s="31" t="s">
        <v>1119</v>
      </c>
      <c r="D90" s="31" t="s">
        <v>1033</v>
      </c>
      <c r="E90" s="31" t="s">
        <v>527</v>
      </c>
      <c r="F90" s="84">
        <v>51287</v>
      </c>
      <c r="G90" s="32">
        <v>33.25</v>
      </c>
      <c r="H90" s="32" t="s">
        <v>324</v>
      </c>
    </row>
    <row r="91" spans="1:8" customFormat="1" ht="15" customHeight="1">
      <c r="A91" s="83">
        <v>45548</v>
      </c>
      <c r="B91" s="32">
        <v>512217</v>
      </c>
      <c r="C91" s="31" t="s">
        <v>1119</v>
      </c>
      <c r="D91" s="31" t="s">
        <v>1120</v>
      </c>
      <c r="E91" s="31" t="s">
        <v>528</v>
      </c>
      <c r="F91" s="84">
        <v>75000</v>
      </c>
      <c r="G91" s="32">
        <v>32.119999999999997</v>
      </c>
      <c r="H91" s="32" t="s">
        <v>324</v>
      </c>
    </row>
    <row r="92" spans="1:8" customFormat="1" ht="15" customHeight="1">
      <c r="A92" s="83">
        <v>45548</v>
      </c>
      <c r="B92" s="32">
        <v>512217</v>
      </c>
      <c r="C92" s="31" t="s">
        <v>1119</v>
      </c>
      <c r="D92" s="31" t="s">
        <v>1121</v>
      </c>
      <c r="E92" s="31" t="s">
        <v>527</v>
      </c>
      <c r="F92" s="84">
        <v>149445</v>
      </c>
      <c r="G92" s="32">
        <v>32.409999999999997</v>
      </c>
      <c r="H92" s="32" t="s">
        <v>324</v>
      </c>
    </row>
    <row r="93" spans="1:8" customFormat="1" ht="15" customHeight="1">
      <c r="A93" s="83">
        <v>45548</v>
      </c>
      <c r="B93" s="32">
        <v>512217</v>
      </c>
      <c r="C93" s="31" t="s">
        <v>1119</v>
      </c>
      <c r="D93" s="31" t="s">
        <v>1121</v>
      </c>
      <c r="E93" s="31" t="s">
        <v>528</v>
      </c>
      <c r="F93" s="84">
        <v>53178</v>
      </c>
      <c r="G93" s="32">
        <v>33.07</v>
      </c>
      <c r="H93" s="32" t="s">
        <v>324</v>
      </c>
    </row>
    <row r="94" spans="1:8" customFormat="1" ht="15" customHeight="1">
      <c r="A94" s="83">
        <v>45548</v>
      </c>
      <c r="B94" s="32">
        <v>512217</v>
      </c>
      <c r="C94" s="31" t="s">
        <v>1119</v>
      </c>
      <c r="D94" s="31" t="s">
        <v>1122</v>
      </c>
      <c r="E94" s="31" t="s">
        <v>528</v>
      </c>
      <c r="F94" s="84">
        <v>26148</v>
      </c>
      <c r="G94" s="32">
        <v>32.479999999999997</v>
      </c>
      <c r="H94" s="32" t="s">
        <v>324</v>
      </c>
    </row>
    <row r="95" spans="1:8" customFormat="1" ht="15" customHeight="1">
      <c r="A95" s="83">
        <v>45548</v>
      </c>
      <c r="B95" s="32">
        <v>512217</v>
      </c>
      <c r="C95" s="31" t="s">
        <v>1119</v>
      </c>
      <c r="D95" s="31" t="s">
        <v>1122</v>
      </c>
      <c r="E95" s="31" t="s">
        <v>527</v>
      </c>
      <c r="F95" s="84">
        <v>36148</v>
      </c>
      <c r="G95" s="32">
        <v>33.07</v>
      </c>
      <c r="H95" s="32" t="s">
        <v>324</v>
      </c>
    </row>
    <row r="96" spans="1:8" customFormat="1" ht="15" customHeight="1">
      <c r="A96" s="83">
        <v>45548</v>
      </c>
      <c r="B96" s="32">
        <v>512217</v>
      </c>
      <c r="C96" s="31" t="s">
        <v>1119</v>
      </c>
      <c r="D96" s="31" t="s">
        <v>1089</v>
      </c>
      <c r="E96" s="31" t="s">
        <v>528</v>
      </c>
      <c r="F96" s="84">
        <v>211841</v>
      </c>
      <c r="G96" s="32">
        <v>32.869999999999997</v>
      </c>
      <c r="H96" s="32" t="s">
        <v>324</v>
      </c>
    </row>
    <row r="97" spans="1:8" customFormat="1" ht="15" customHeight="1">
      <c r="A97" s="83">
        <v>45548</v>
      </c>
      <c r="B97" s="32">
        <v>512217</v>
      </c>
      <c r="C97" s="31" t="s">
        <v>1119</v>
      </c>
      <c r="D97" s="31" t="s">
        <v>1091</v>
      </c>
      <c r="E97" s="31" t="s">
        <v>527</v>
      </c>
      <c r="F97" s="84">
        <v>4464</v>
      </c>
      <c r="G97" s="32">
        <v>32</v>
      </c>
      <c r="H97" s="32" t="s">
        <v>324</v>
      </c>
    </row>
    <row r="98" spans="1:8" customFormat="1" ht="15" customHeight="1">
      <c r="A98" s="83">
        <v>45548</v>
      </c>
      <c r="B98" s="32">
        <v>512217</v>
      </c>
      <c r="C98" s="31" t="s">
        <v>1119</v>
      </c>
      <c r="D98" s="31" t="s">
        <v>1091</v>
      </c>
      <c r="E98" s="31" t="s">
        <v>528</v>
      </c>
      <c r="F98" s="84">
        <v>39864</v>
      </c>
      <c r="G98" s="32">
        <v>33.5</v>
      </c>
      <c r="H98" s="32" t="s">
        <v>324</v>
      </c>
    </row>
    <row r="99" spans="1:8" customFormat="1" ht="15" customHeight="1">
      <c r="A99" s="83">
        <v>45548</v>
      </c>
      <c r="B99" s="32">
        <v>512217</v>
      </c>
      <c r="C99" s="31" t="s">
        <v>1119</v>
      </c>
      <c r="D99" s="31" t="s">
        <v>1123</v>
      </c>
      <c r="E99" s="31" t="s">
        <v>527</v>
      </c>
      <c r="F99" s="84">
        <v>100000</v>
      </c>
      <c r="G99" s="32">
        <v>33.520000000000003</v>
      </c>
      <c r="H99" s="32" t="s">
        <v>324</v>
      </c>
    </row>
    <row r="100" spans="1:8" customFormat="1" ht="15" customHeight="1">
      <c r="A100" s="83">
        <v>45548</v>
      </c>
      <c r="B100" s="32">
        <v>512217</v>
      </c>
      <c r="C100" s="31" t="s">
        <v>1119</v>
      </c>
      <c r="D100" s="31" t="s">
        <v>1124</v>
      </c>
      <c r="E100" s="31" t="s">
        <v>527</v>
      </c>
      <c r="F100" s="84">
        <v>50000</v>
      </c>
      <c r="G100" s="32">
        <v>33.47</v>
      </c>
      <c r="H100" s="32" t="s">
        <v>324</v>
      </c>
    </row>
    <row r="101" spans="1:8" customFormat="1" ht="15" customHeight="1">
      <c r="A101" s="83">
        <v>45548</v>
      </c>
      <c r="B101" s="32">
        <v>512591</v>
      </c>
      <c r="C101" s="31" t="s">
        <v>1125</v>
      </c>
      <c r="D101" s="31" t="s">
        <v>1126</v>
      </c>
      <c r="E101" s="31" t="s">
        <v>528</v>
      </c>
      <c r="F101" s="84">
        <v>989963</v>
      </c>
      <c r="G101" s="32">
        <v>15.36</v>
      </c>
      <c r="H101" s="32" t="s">
        <v>324</v>
      </c>
    </row>
    <row r="102" spans="1:8" customFormat="1" ht="15" customHeight="1">
      <c r="A102" s="83">
        <v>45548</v>
      </c>
      <c r="B102" s="32">
        <v>536659</v>
      </c>
      <c r="C102" s="31" t="s">
        <v>1025</v>
      </c>
      <c r="D102" s="31" t="s">
        <v>1000</v>
      </c>
      <c r="E102" s="31" t="s">
        <v>527</v>
      </c>
      <c r="F102" s="84">
        <v>300000</v>
      </c>
      <c r="G102" s="32">
        <v>8.1</v>
      </c>
      <c r="H102" s="32" t="s">
        <v>324</v>
      </c>
    </row>
    <row r="103" spans="1:8" customFormat="1" ht="15" customHeight="1">
      <c r="A103" s="83">
        <v>45548</v>
      </c>
      <c r="B103" s="32">
        <v>536659</v>
      </c>
      <c r="C103" s="31" t="s">
        <v>1025</v>
      </c>
      <c r="D103" s="31" t="s">
        <v>1127</v>
      </c>
      <c r="E103" s="31" t="s">
        <v>528</v>
      </c>
      <c r="F103" s="84">
        <v>450000</v>
      </c>
      <c r="G103" s="32">
        <v>8.1</v>
      </c>
      <c r="H103" s="32" t="s">
        <v>324</v>
      </c>
    </row>
    <row r="104" spans="1:8" customFormat="1" ht="15" customHeight="1">
      <c r="A104" s="83">
        <v>45548</v>
      </c>
      <c r="B104" s="32">
        <v>538452</v>
      </c>
      <c r="C104" s="31" t="s">
        <v>1026</v>
      </c>
      <c r="D104" s="31" t="s">
        <v>1027</v>
      </c>
      <c r="E104" s="31" t="s">
        <v>527</v>
      </c>
      <c r="F104" s="84">
        <v>98226</v>
      </c>
      <c r="G104" s="32">
        <v>23.5</v>
      </c>
      <c r="H104" s="32" t="s">
        <v>324</v>
      </c>
    </row>
    <row r="105" spans="1:8" customFormat="1" ht="15" customHeight="1">
      <c r="A105" s="83">
        <v>45548</v>
      </c>
      <c r="B105" s="32">
        <v>538452</v>
      </c>
      <c r="C105" s="31" t="s">
        <v>1026</v>
      </c>
      <c r="D105" s="31" t="s">
        <v>1128</v>
      </c>
      <c r="E105" s="31" t="s">
        <v>528</v>
      </c>
      <c r="F105" s="84">
        <v>34800</v>
      </c>
      <c r="G105" s="32">
        <v>23.51</v>
      </c>
      <c r="H105" s="32" t="s">
        <v>324</v>
      </c>
    </row>
    <row r="106" spans="1:8" customFormat="1" ht="15" customHeight="1">
      <c r="A106" s="83">
        <v>45548</v>
      </c>
      <c r="B106" s="32">
        <v>538452</v>
      </c>
      <c r="C106" s="31" t="s">
        <v>1026</v>
      </c>
      <c r="D106" s="31" t="s">
        <v>1128</v>
      </c>
      <c r="E106" s="31" t="s">
        <v>527</v>
      </c>
      <c r="F106" s="84">
        <v>1000</v>
      </c>
      <c r="G106" s="32">
        <v>22.9</v>
      </c>
      <c r="H106" s="32" t="s">
        <v>324</v>
      </c>
    </row>
    <row r="107" spans="1:8" customFormat="1" ht="15" customHeight="1">
      <c r="A107" s="83">
        <v>45548</v>
      </c>
      <c r="B107" s="32">
        <v>541601</v>
      </c>
      <c r="C107" s="31" t="s">
        <v>1028</v>
      </c>
      <c r="D107" s="31" t="s">
        <v>1061</v>
      </c>
      <c r="E107" s="31" t="s">
        <v>528</v>
      </c>
      <c r="F107" s="84">
        <v>110000</v>
      </c>
      <c r="G107" s="32">
        <v>3.34</v>
      </c>
      <c r="H107" s="32" t="s">
        <v>324</v>
      </c>
    </row>
    <row r="108" spans="1:8" customFormat="1" ht="15" customHeight="1">
      <c r="A108" s="83">
        <v>45548</v>
      </c>
      <c r="B108" s="32">
        <v>541601</v>
      </c>
      <c r="C108" s="31" t="s">
        <v>1028</v>
      </c>
      <c r="D108" s="31" t="s">
        <v>1061</v>
      </c>
      <c r="E108" s="31" t="s">
        <v>527</v>
      </c>
      <c r="F108" s="84">
        <v>5000000</v>
      </c>
      <c r="G108" s="32">
        <v>3.3</v>
      </c>
      <c r="H108" s="32" t="s">
        <v>324</v>
      </c>
    </row>
    <row r="109" spans="1:8" customFormat="1" ht="15" customHeight="1">
      <c r="A109" s="83">
        <v>45548</v>
      </c>
      <c r="B109" s="32">
        <v>544236</v>
      </c>
      <c r="C109" s="31" t="s">
        <v>1029</v>
      </c>
      <c r="D109" s="31" t="s">
        <v>1003</v>
      </c>
      <c r="E109" s="31" t="s">
        <v>528</v>
      </c>
      <c r="F109" s="84">
        <v>14400</v>
      </c>
      <c r="G109" s="32">
        <v>85.82</v>
      </c>
      <c r="H109" s="32" t="s">
        <v>324</v>
      </c>
    </row>
    <row r="110" spans="1:8" customFormat="1" ht="15" customHeight="1">
      <c r="A110" s="83">
        <v>45548</v>
      </c>
      <c r="B110" s="32">
        <v>544236</v>
      </c>
      <c r="C110" s="31" t="s">
        <v>1029</v>
      </c>
      <c r="D110" s="31" t="s">
        <v>1003</v>
      </c>
      <c r="E110" s="31" t="s">
        <v>527</v>
      </c>
      <c r="F110" s="84">
        <v>14400</v>
      </c>
      <c r="G110" s="32">
        <v>84.54</v>
      </c>
      <c r="H110" s="32" t="s">
        <v>324</v>
      </c>
    </row>
    <row r="111" spans="1:8" customFormat="1" ht="15" customHeight="1">
      <c r="A111" s="83">
        <v>45548</v>
      </c>
      <c r="B111" s="32">
        <v>532918</v>
      </c>
      <c r="C111" s="31" t="s">
        <v>1129</v>
      </c>
      <c r="D111" s="31" t="s">
        <v>1130</v>
      </c>
      <c r="E111" s="31" t="s">
        <v>528</v>
      </c>
      <c r="F111" s="84">
        <v>116606</v>
      </c>
      <c r="G111" s="32">
        <v>52.42</v>
      </c>
      <c r="H111" s="32" t="s">
        <v>324</v>
      </c>
    </row>
    <row r="112" spans="1:8" customFormat="1" ht="15" customHeight="1">
      <c r="A112" s="83">
        <v>45548</v>
      </c>
      <c r="B112" s="32">
        <v>532918</v>
      </c>
      <c r="C112" s="31" t="s">
        <v>1129</v>
      </c>
      <c r="D112" s="31" t="s">
        <v>1130</v>
      </c>
      <c r="E112" s="31" t="s">
        <v>527</v>
      </c>
      <c r="F112" s="84">
        <v>116606</v>
      </c>
      <c r="G112" s="32">
        <v>51.89</v>
      </c>
      <c r="H112" s="32" t="s">
        <v>324</v>
      </c>
    </row>
    <row r="113" spans="1:8" customFormat="1" ht="15" customHeight="1">
      <c r="A113" s="83">
        <v>45548</v>
      </c>
      <c r="B113" s="32">
        <v>543936</v>
      </c>
      <c r="C113" s="31" t="s">
        <v>1131</v>
      </c>
      <c r="D113" s="31" t="s">
        <v>1132</v>
      </c>
      <c r="E113" s="31" t="s">
        <v>528</v>
      </c>
      <c r="F113" s="84">
        <v>750001</v>
      </c>
      <c r="G113" s="32">
        <v>1227.8800000000001</v>
      </c>
      <c r="H113" s="32" t="s">
        <v>324</v>
      </c>
    </row>
    <row r="114" spans="1:8" customFormat="1" ht="15" customHeight="1">
      <c r="A114" s="83">
        <v>45548</v>
      </c>
      <c r="B114" s="32">
        <v>531944</v>
      </c>
      <c r="C114" s="31" t="s">
        <v>1133</v>
      </c>
      <c r="D114" s="31" t="s">
        <v>1134</v>
      </c>
      <c r="E114" s="31" t="s">
        <v>528</v>
      </c>
      <c r="F114" s="84">
        <v>29181</v>
      </c>
      <c r="G114" s="32">
        <v>30.21</v>
      </c>
      <c r="H114" s="32" t="s">
        <v>324</v>
      </c>
    </row>
    <row r="115" spans="1:8" customFormat="1" ht="15" customHeight="1">
      <c r="A115" s="83">
        <v>45548</v>
      </c>
      <c r="B115" s="32">
        <v>534708</v>
      </c>
      <c r="C115" s="31" t="s">
        <v>1135</v>
      </c>
      <c r="D115" s="31" t="s">
        <v>1136</v>
      </c>
      <c r="E115" s="31" t="s">
        <v>528</v>
      </c>
      <c r="F115" s="84">
        <v>126000</v>
      </c>
      <c r="G115" s="32">
        <v>21.92</v>
      </c>
      <c r="H115" s="32" t="s">
        <v>324</v>
      </c>
    </row>
    <row r="116" spans="1:8" customFormat="1" ht="15" customHeight="1">
      <c r="A116" s="83">
        <v>45548</v>
      </c>
      <c r="B116" s="32">
        <v>534708</v>
      </c>
      <c r="C116" s="31" t="s">
        <v>1135</v>
      </c>
      <c r="D116" s="31" t="s">
        <v>1103</v>
      </c>
      <c r="E116" s="31" t="s">
        <v>527</v>
      </c>
      <c r="F116" s="84">
        <v>63000</v>
      </c>
      <c r="G116" s="32">
        <v>21.62</v>
      </c>
      <c r="H116" s="32" t="s">
        <v>324</v>
      </c>
    </row>
    <row r="117" spans="1:8" customFormat="1" ht="15" customHeight="1">
      <c r="A117" s="83">
        <v>45548</v>
      </c>
      <c r="B117" s="32">
        <v>534708</v>
      </c>
      <c r="C117" s="31" t="s">
        <v>1135</v>
      </c>
      <c r="D117" s="31" t="s">
        <v>1103</v>
      </c>
      <c r="E117" s="31" t="s">
        <v>528</v>
      </c>
      <c r="F117" s="84">
        <v>69000</v>
      </c>
      <c r="G117" s="32">
        <v>22.72</v>
      </c>
      <c r="H117" s="32" t="s">
        <v>324</v>
      </c>
    </row>
    <row r="118" spans="1:8" customFormat="1" ht="15" customHeight="1">
      <c r="A118" s="83">
        <v>45548</v>
      </c>
      <c r="B118" s="32">
        <v>530977</v>
      </c>
      <c r="C118" s="31" t="s">
        <v>1030</v>
      </c>
      <c r="D118" s="31" t="s">
        <v>1031</v>
      </c>
      <c r="E118" s="31" t="s">
        <v>527</v>
      </c>
      <c r="F118" s="84">
        <v>100000</v>
      </c>
      <c r="G118" s="32">
        <v>241</v>
      </c>
      <c r="H118" s="32" t="s">
        <v>324</v>
      </c>
    </row>
    <row r="119" spans="1:8" customFormat="1" ht="15" customHeight="1">
      <c r="A119" s="83">
        <v>45548</v>
      </c>
      <c r="B119" s="32">
        <v>530977</v>
      </c>
      <c r="C119" s="31" t="s">
        <v>1030</v>
      </c>
      <c r="D119" s="31" t="s">
        <v>1032</v>
      </c>
      <c r="E119" s="31" t="s">
        <v>528</v>
      </c>
      <c r="F119" s="84">
        <v>101840</v>
      </c>
      <c r="G119" s="32">
        <v>241.03</v>
      </c>
      <c r="H119" s="32" t="s">
        <v>324</v>
      </c>
    </row>
    <row r="120" spans="1:8" customFormat="1" ht="15" customHeight="1">
      <c r="A120" s="83">
        <v>45548</v>
      </c>
      <c r="B120" s="32">
        <v>543924</v>
      </c>
      <c r="C120" s="31" t="s">
        <v>1137</v>
      </c>
      <c r="D120" s="31" t="s">
        <v>1138</v>
      </c>
      <c r="E120" s="31" t="s">
        <v>527</v>
      </c>
      <c r="F120" s="84">
        <v>16000</v>
      </c>
      <c r="G120" s="32">
        <v>88.72</v>
      </c>
      <c r="H120" s="32" t="s">
        <v>324</v>
      </c>
    </row>
    <row r="121" spans="1:8" customFormat="1" ht="15" customHeight="1">
      <c r="A121" s="83">
        <v>45548</v>
      </c>
      <c r="B121" s="32">
        <v>539217</v>
      </c>
      <c r="C121" s="31" t="s">
        <v>1139</v>
      </c>
      <c r="D121" s="31" t="s">
        <v>1140</v>
      </c>
      <c r="E121" s="31" t="s">
        <v>528</v>
      </c>
      <c r="F121" s="84">
        <v>282000</v>
      </c>
      <c r="G121" s="32">
        <v>1.72</v>
      </c>
      <c r="H121" s="32" t="s">
        <v>324</v>
      </c>
    </row>
    <row r="122" spans="1:8" customFormat="1" ht="15" customHeight="1">
      <c r="A122" s="83">
        <v>45548</v>
      </c>
      <c r="B122" s="32">
        <v>539217</v>
      </c>
      <c r="C122" s="31" t="s">
        <v>1139</v>
      </c>
      <c r="D122" s="31" t="s">
        <v>1140</v>
      </c>
      <c r="E122" s="31" t="s">
        <v>527</v>
      </c>
      <c r="F122" s="84">
        <v>5397000</v>
      </c>
      <c r="G122" s="32">
        <v>1.72</v>
      </c>
      <c r="H122" s="32" t="s">
        <v>324</v>
      </c>
    </row>
    <row r="123" spans="1:8" customFormat="1" ht="15" customHeight="1">
      <c r="A123" s="83">
        <v>45548</v>
      </c>
      <c r="B123" s="32">
        <v>539217</v>
      </c>
      <c r="C123" s="31" t="s">
        <v>1139</v>
      </c>
      <c r="D123" s="31" t="s">
        <v>1141</v>
      </c>
      <c r="E123" s="31" t="s">
        <v>528</v>
      </c>
      <c r="F123" s="84">
        <v>11457855</v>
      </c>
      <c r="G123" s="32">
        <v>1.72</v>
      </c>
      <c r="H123" s="32" t="s">
        <v>324</v>
      </c>
    </row>
    <row r="124" spans="1:8" customFormat="1" ht="15" customHeight="1">
      <c r="A124" s="83">
        <v>45548</v>
      </c>
      <c r="B124" s="32">
        <v>540914</v>
      </c>
      <c r="C124" s="31" t="s">
        <v>924</v>
      </c>
      <c r="D124" s="31" t="s">
        <v>1142</v>
      </c>
      <c r="E124" s="31" t="s">
        <v>528</v>
      </c>
      <c r="F124" s="84">
        <v>59952</v>
      </c>
      <c r="G124" s="32">
        <v>12.94</v>
      </c>
      <c r="H124" s="32" t="s">
        <v>324</v>
      </c>
    </row>
    <row r="125" spans="1:8" customFormat="1" ht="15" customHeight="1">
      <c r="A125" s="83">
        <v>45548</v>
      </c>
      <c r="B125" s="32">
        <v>540914</v>
      </c>
      <c r="C125" s="31" t="s">
        <v>924</v>
      </c>
      <c r="D125" s="31" t="s">
        <v>1142</v>
      </c>
      <c r="E125" s="31" t="s">
        <v>527</v>
      </c>
      <c r="F125" s="84">
        <v>5196</v>
      </c>
      <c r="G125" s="32">
        <v>12.53</v>
      </c>
      <c r="H125" s="32" t="s">
        <v>324</v>
      </c>
    </row>
    <row r="126" spans="1:8" customFormat="1" ht="15" customHeight="1">
      <c r="A126" s="83">
        <v>45548</v>
      </c>
      <c r="B126" s="32">
        <v>539026</v>
      </c>
      <c r="C126" s="31" t="s">
        <v>1143</v>
      </c>
      <c r="D126" s="31" t="s">
        <v>1144</v>
      </c>
      <c r="E126" s="31" t="s">
        <v>527</v>
      </c>
      <c r="F126" s="84">
        <v>72000</v>
      </c>
      <c r="G126" s="32">
        <v>8.3000000000000007</v>
      </c>
      <c r="H126" s="32" t="s">
        <v>324</v>
      </c>
    </row>
    <row r="127" spans="1:8" customFormat="1" ht="15" customHeight="1">
      <c r="A127" s="83">
        <v>45548</v>
      </c>
      <c r="B127" s="32">
        <v>539026</v>
      </c>
      <c r="C127" s="31" t="s">
        <v>1143</v>
      </c>
      <c r="D127" s="31" t="s">
        <v>1145</v>
      </c>
      <c r="E127" s="31" t="s">
        <v>528</v>
      </c>
      <c r="F127" s="84">
        <v>72000</v>
      </c>
      <c r="G127" s="32">
        <v>8.3000000000000007</v>
      </c>
      <c r="H127" s="32" t="s">
        <v>324</v>
      </c>
    </row>
    <row r="128" spans="1:8" customFormat="1" ht="15" customHeight="1">
      <c r="A128" s="83">
        <v>45548</v>
      </c>
      <c r="B128" s="32">
        <v>538733</v>
      </c>
      <c r="C128" s="31" t="s">
        <v>1146</v>
      </c>
      <c r="D128" s="31" t="s">
        <v>1147</v>
      </c>
      <c r="E128" s="31" t="s">
        <v>528</v>
      </c>
      <c r="F128" s="84">
        <v>72245</v>
      </c>
      <c r="G128" s="32">
        <v>3.66</v>
      </c>
      <c r="H128" s="32" t="s">
        <v>324</v>
      </c>
    </row>
    <row r="129" spans="1:8" customFormat="1" ht="15" customHeight="1">
      <c r="A129" s="83">
        <v>45548</v>
      </c>
      <c r="B129" s="32">
        <v>543828</v>
      </c>
      <c r="C129" s="31" t="s">
        <v>1001</v>
      </c>
      <c r="D129" s="31" t="s">
        <v>1148</v>
      </c>
      <c r="E129" s="31" t="s">
        <v>527</v>
      </c>
      <c r="F129" s="84">
        <v>158400</v>
      </c>
      <c r="G129" s="32">
        <v>288.2</v>
      </c>
      <c r="H129" s="32" t="s">
        <v>324</v>
      </c>
    </row>
    <row r="130" spans="1:8" customFormat="1" ht="15" customHeight="1">
      <c r="A130" s="83">
        <v>45548</v>
      </c>
      <c r="B130" s="32">
        <v>543828</v>
      </c>
      <c r="C130" s="31" t="s">
        <v>1001</v>
      </c>
      <c r="D130" s="31" t="s">
        <v>1149</v>
      </c>
      <c r="E130" s="31" t="s">
        <v>528</v>
      </c>
      <c r="F130" s="84">
        <v>121600</v>
      </c>
      <c r="G130" s="32">
        <v>288.2</v>
      </c>
      <c r="H130" s="32" t="s">
        <v>324</v>
      </c>
    </row>
    <row r="131" spans="1:8" customFormat="1" ht="15" customHeight="1">
      <c r="A131" s="83">
        <v>45548</v>
      </c>
      <c r="B131" s="32">
        <v>543828</v>
      </c>
      <c r="C131" s="31" t="s">
        <v>1001</v>
      </c>
      <c r="D131" s="31" t="s">
        <v>1150</v>
      </c>
      <c r="E131" s="31" t="s">
        <v>528</v>
      </c>
      <c r="F131" s="84">
        <v>312000</v>
      </c>
      <c r="G131" s="32">
        <v>288.2</v>
      </c>
      <c r="H131" s="32" t="s">
        <v>324</v>
      </c>
    </row>
    <row r="132" spans="1:8" customFormat="1" ht="15" customHeight="1">
      <c r="A132" s="83">
        <v>45548</v>
      </c>
      <c r="B132" s="32">
        <v>543828</v>
      </c>
      <c r="C132" s="31" t="s">
        <v>1001</v>
      </c>
      <c r="D132" s="31" t="s">
        <v>1024</v>
      </c>
      <c r="E132" s="31" t="s">
        <v>528</v>
      </c>
      <c r="F132" s="84">
        <v>608000</v>
      </c>
      <c r="G132" s="32">
        <v>288.2</v>
      </c>
      <c r="H132" s="32" t="s">
        <v>324</v>
      </c>
    </row>
    <row r="133" spans="1:8" customFormat="1" ht="15" customHeight="1">
      <c r="A133" s="83">
        <v>45548</v>
      </c>
      <c r="B133" s="32">
        <v>521005</v>
      </c>
      <c r="C133" s="31" t="s">
        <v>1151</v>
      </c>
      <c r="D133" s="31" t="s">
        <v>1152</v>
      </c>
      <c r="E133" s="31" t="s">
        <v>528</v>
      </c>
      <c r="F133" s="84">
        <v>73314</v>
      </c>
      <c r="G133" s="32">
        <v>43.96</v>
      </c>
      <c r="H133" s="32" t="s">
        <v>324</v>
      </c>
    </row>
    <row r="134" spans="1:8" customFormat="1" ht="15" customHeight="1">
      <c r="A134" s="83">
        <v>45548</v>
      </c>
      <c r="B134" s="32">
        <v>521005</v>
      </c>
      <c r="C134" s="31" t="s">
        <v>1151</v>
      </c>
      <c r="D134" s="31" t="s">
        <v>1152</v>
      </c>
      <c r="E134" s="31" t="s">
        <v>527</v>
      </c>
      <c r="F134" s="84">
        <v>146119</v>
      </c>
      <c r="G134" s="32">
        <v>43.9</v>
      </c>
      <c r="H134" s="32" t="s">
        <v>324</v>
      </c>
    </row>
    <row r="135" spans="1:8" customFormat="1" ht="15" customHeight="1">
      <c r="A135" s="83">
        <v>45548</v>
      </c>
      <c r="B135" s="32">
        <v>532035</v>
      </c>
      <c r="C135" s="31" t="s">
        <v>1153</v>
      </c>
      <c r="D135" s="31" t="s">
        <v>1154</v>
      </c>
      <c r="E135" s="31" t="s">
        <v>527</v>
      </c>
      <c r="F135" s="84">
        <v>600</v>
      </c>
      <c r="G135" s="32">
        <v>5.85</v>
      </c>
      <c r="H135" s="32" t="s">
        <v>324</v>
      </c>
    </row>
    <row r="136" spans="1:8" customFormat="1" ht="15" customHeight="1">
      <c r="A136" s="83">
        <v>45548</v>
      </c>
      <c r="B136" s="32">
        <v>532035</v>
      </c>
      <c r="C136" s="31" t="s">
        <v>1153</v>
      </c>
      <c r="D136" s="31" t="s">
        <v>1154</v>
      </c>
      <c r="E136" s="31" t="s">
        <v>528</v>
      </c>
      <c r="F136" s="84">
        <v>125550</v>
      </c>
      <c r="G136" s="32">
        <v>5.55</v>
      </c>
      <c r="H136" s="32" t="s">
        <v>324</v>
      </c>
    </row>
    <row r="137" spans="1:8" customFormat="1" ht="15" customHeight="1">
      <c r="A137" s="83">
        <v>45548</v>
      </c>
      <c r="B137" s="32">
        <v>539291</v>
      </c>
      <c r="C137" s="31" t="s">
        <v>1155</v>
      </c>
      <c r="D137" s="31" t="s">
        <v>1156</v>
      </c>
      <c r="E137" s="31" t="s">
        <v>528</v>
      </c>
      <c r="F137" s="84">
        <v>183700</v>
      </c>
      <c r="G137" s="32">
        <v>19</v>
      </c>
      <c r="H137" s="32" t="s">
        <v>324</v>
      </c>
    </row>
    <row r="138" spans="1:8" customFormat="1" ht="15" customHeight="1">
      <c r="A138" s="83">
        <v>45548</v>
      </c>
      <c r="B138" s="32">
        <v>539291</v>
      </c>
      <c r="C138" s="31" t="s">
        <v>1155</v>
      </c>
      <c r="D138" s="31" t="s">
        <v>1157</v>
      </c>
      <c r="E138" s="31" t="s">
        <v>528</v>
      </c>
      <c r="F138" s="84">
        <v>94680</v>
      </c>
      <c r="G138" s="32">
        <v>19</v>
      </c>
      <c r="H138" s="32" t="s">
        <v>324</v>
      </c>
    </row>
    <row r="139" spans="1:8" customFormat="1" ht="15" customHeight="1">
      <c r="A139" s="83">
        <v>45548</v>
      </c>
      <c r="B139" s="32">
        <v>539291</v>
      </c>
      <c r="C139" s="31" t="s">
        <v>1155</v>
      </c>
      <c r="D139" s="31" t="s">
        <v>1157</v>
      </c>
      <c r="E139" s="31" t="s">
        <v>527</v>
      </c>
      <c r="F139" s="84">
        <v>50500</v>
      </c>
      <c r="G139" s="32">
        <v>18.989999999999998</v>
      </c>
      <c r="H139" s="32" t="s">
        <v>324</v>
      </c>
    </row>
    <row r="140" spans="1:8" customFormat="1" ht="15" customHeight="1">
      <c r="A140" s="83">
        <v>45548</v>
      </c>
      <c r="B140" s="32">
        <v>539291</v>
      </c>
      <c r="C140" s="31" t="s">
        <v>1155</v>
      </c>
      <c r="D140" s="31" t="s">
        <v>1158</v>
      </c>
      <c r="E140" s="31" t="s">
        <v>528</v>
      </c>
      <c r="F140" s="84">
        <v>127251</v>
      </c>
      <c r="G140" s="32">
        <v>19</v>
      </c>
      <c r="H140" s="32" t="s">
        <v>324</v>
      </c>
    </row>
    <row r="141" spans="1:8" customFormat="1" ht="15" customHeight="1">
      <c r="A141" s="83">
        <v>45548</v>
      </c>
      <c r="B141" s="32">
        <v>539291</v>
      </c>
      <c r="C141" s="31" t="s">
        <v>1155</v>
      </c>
      <c r="D141" s="31" t="s">
        <v>1159</v>
      </c>
      <c r="E141" s="31" t="s">
        <v>528</v>
      </c>
      <c r="F141" s="84">
        <v>100000</v>
      </c>
      <c r="G141" s="32">
        <v>19</v>
      </c>
      <c r="H141" s="32" t="s">
        <v>324</v>
      </c>
    </row>
    <row r="142" spans="1:8" customFormat="1" ht="15" customHeight="1">
      <c r="A142" s="83">
        <v>45548</v>
      </c>
      <c r="B142" s="32">
        <v>526441</v>
      </c>
      <c r="C142" s="31" t="s">
        <v>1160</v>
      </c>
      <c r="D142" s="31" t="s">
        <v>1161</v>
      </c>
      <c r="E142" s="31" t="s">
        <v>528</v>
      </c>
      <c r="F142" s="84">
        <v>365059</v>
      </c>
      <c r="G142" s="32">
        <v>1.18</v>
      </c>
      <c r="H142" s="32" t="s">
        <v>324</v>
      </c>
    </row>
    <row r="143" spans="1:8" customFormat="1" ht="15" customHeight="1">
      <c r="A143" s="83">
        <v>45548</v>
      </c>
      <c r="B143" s="32">
        <v>501370</v>
      </c>
      <c r="C143" s="31" t="s">
        <v>1034</v>
      </c>
      <c r="D143" s="31" t="s">
        <v>1035</v>
      </c>
      <c r="E143" s="31" t="s">
        <v>528</v>
      </c>
      <c r="F143" s="84">
        <v>16519</v>
      </c>
      <c r="G143" s="32">
        <v>193.9</v>
      </c>
      <c r="H143" s="32" t="s">
        <v>324</v>
      </c>
    </row>
    <row r="144" spans="1:8" customFormat="1" ht="15" customHeight="1">
      <c r="A144" s="83">
        <v>45548</v>
      </c>
      <c r="B144" s="32">
        <v>514378</v>
      </c>
      <c r="C144" s="31" t="s">
        <v>980</v>
      </c>
      <c r="D144" s="31" t="s">
        <v>981</v>
      </c>
      <c r="E144" s="31" t="s">
        <v>527</v>
      </c>
      <c r="F144" s="84">
        <v>30112</v>
      </c>
      <c r="G144" s="32">
        <v>45.06</v>
      </c>
      <c r="H144" s="32" t="s">
        <v>324</v>
      </c>
    </row>
    <row r="145" spans="1:8" customFormat="1" ht="15" customHeight="1">
      <c r="A145" s="83">
        <v>45548</v>
      </c>
      <c r="B145" s="32">
        <v>514378</v>
      </c>
      <c r="C145" s="31" t="s">
        <v>980</v>
      </c>
      <c r="D145" s="31" t="s">
        <v>981</v>
      </c>
      <c r="E145" s="31" t="s">
        <v>528</v>
      </c>
      <c r="F145" s="84">
        <v>7627</v>
      </c>
      <c r="G145" s="32">
        <v>45.8</v>
      </c>
      <c r="H145" s="32" t="s">
        <v>324</v>
      </c>
    </row>
    <row r="146" spans="1:8" customFormat="1" ht="15" customHeight="1">
      <c r="A146" s="83">
        <v>45548</v>
      </c>
      <c r="B146" s="32" t="s">
        <v>1162</v>
      </c>
      <c r="C146" s="31" t="s">
        <v>1163</v>
      </c>
      <c r="D146" s="31" t="s">
        <v>1040</v>
      </c>
      <c r="E146" s="31" t="s">
        <v>527</v>
      </c>
      <c r="F146" s="84">
        <v>264944</v>
      </c>
      <c r="G146" s="32">
        <v>499.24</v>
      </c>
      <c r="H146" s="32" t="s">
        <v>834</v>
      </c>
    </row>
    <row r="147" spans="1:8" customFormat="1" ht="15" customHeight="1">
      <c r="A147" s="83">
        <v>45548</v>
      </c>
      <c r="B147" s="32" t="s">
        <v>1162</v>
      </c>
      <c r="C147" s="31" t="s">
        <v>1163</v>
      </c>
      <c r="D147" s="31" t="s">
        <v>1164</v>
      </c>
      <c r="E147" s="31" t="s">
        <v>527</v>
      </c>
      <c r="F147" s="84">
        <v>282046</v>
      </c>
      <c r="G147" s="32">
        <v>439.72</v>
      </c>
      <c r="H147" s="32" t="s">
        <v>834</v>
      </c>
    </row>
    <row r="148" spans="1:8" customFormat="1" ht="15" customHeight="1">
      <c r="A148" s="83">
        <v>45548</v>
      </c>
      <c r="B148" s="32" t="s">
        <v>1165</v>
      </c>
      <c r="C148" s="31" t="s">
        <v>1166</v>
      </c>
      <c r="D148" s="31" t="s">
        <v>1103</v>
      </c>
      <c r="E148" s="31" t="s">
        <v>527</v>
      </c>
      <c r="F148" s="84">
        <v>28800</v>
      </c>
      <c r="G148" s="32">
        <v>62.1</v>
      </c>
      <c r="H148" s="32" t="s">
        <v>834</v>
      </c>
    </row>
    <row r="149" spans="1:8" customFormat="1" ht="15" customHeight="1">
      <c r="A149" s="83">
        <v>45548</v>
      </c>
      <c r="B149" s="32" t="s">
        <v>1058</v>
      </c>
      <c r="C149" s="31" t="s">
        <v>1167</v>
      </c>
      <c r="D149" s="31" t="s">
        <v>984</v>
      </c>
      <c r="E149" s="31" t="s">
        <v>527</v>
      </c>
      <c r="F149" s="84">
        <v>366437</v>
      </c>
      <c r="G149" s="32">
        <v>79.099999999999994</v>
      </c>
      <c r="H149" s="32" t="s">
        <v>834</v>
      </c>
    </row>
    <row r="150" spans="1:8" customFormat="1" ht="15" customHeight="1">
      <c r="A150" s="83">
        <v>45548</v>
      </c>
      <c r="B150" s="32" t="s">
        <v>1058</v>
      </c>
      <c r="C150" s="31" t="s">
        <v>1167</v>
      </c>
      <c r="D150" s="31" t="s">
        <v>1168</v>
      </c>
      <c r="E150" s="31" t="s">
        <v>527</v>
      </c>
      <c r="F150" s="84">
        <v>100000</v>
      </c>
      <c r="G150" s="32">
        <v>71.06</v>
      </c>
      <c r="H150" s="32" t="s">
        <v>834</v>
      </c>
    </row>
    <row r="151" spans="1:8" customFormat="1" ht="15" customHeight="1">
      <c r="A151" s="83">
        <v>45548</v>
      </c>
      <c r="B151" s="32" t="s">
        <v>1058</v>
      </c>
      <c r="C151" s="31" t="s">
        <v>1167</v>
      </c>
      <c r="D151" s="31" t="s">
        <v>1002</v>
      </c>
      <c r="E151" s="31" t="s">
        <v>527</v>
      </c>
      <c r="F151" s="84">
        <v>135916</v>
      </c>
      <c r="G151" s="32">
        <v>77.19</v>
      </c>
      <c r="H151" s="32" t="s">
        <v>834</v>
      </c>
    </row>
    <row r="152" spans="1:8" customFormat="1" ht="15" customHeight="1">
      <c r="A152" s="83">
        <v>45548</v>
      </c>
      <c r="B152" s="32" t="s">
        <v>1058</v>
      </c>
      <c r="C152" s="31" t="s">
        <v>1167</v>
      </c>
      <c r="D152" s="31" t="s">
        <v>1059</v>
      </c>
      <c r="E152" s="31" t="s">
        <v>527</v>
      </c>
      <c r="F152" s="84">
        <v>51076</v>
      </c>
      <c r="G152" s="32">
        <v>79.45</v>
      </c>
      <c r="H152" s="32" t="s">
        <v>834</v>
      </c>
    </row>
    <row r="153" spans="1:8" customFormat="1" ht="15" customHeight="1">
      <c r="A153" s="83">
        <v>45548</v>
      </c>
      <c r="B153" s="32" t="s">
        <v>1058</v>
      </c>
      <c r="C153" s="31" t="s">
        <v>1167</v>
      </c>
      <c r="D153" s="31" t="s">
        <v>888</v>
      </c>
      <c r="E153" s="31" t="s">
        <v>527</v>
      </c>
      <c r="F153" s="84">
        <v>86242</v>
      </c>
      <c r="G153" s="32">
        <v>74.58</v>
      </c>
      <c r="H153" s="32" t="s">
        <v>834</v>
      </c>
    </row>
    <row r="154" spans="1:8" customFormat="1" ht="15" customHeight="1">
      <c r="A154" s="83">
        <v>45548</v>
      </c>
      <c r="B154" s="32" t="s">
        <v>1058</v>
      </c>
      <c r="C154" s="31" t="s">
        <v>1167</v>
      </c>
      <c r="D154" s="31" t="s">
        <v>896</v>
      </c>
      <c r="E154" s="31" t="s">
        <v>527</v>
      </c>
      <c r="F154" s="84">
        <v>180742</v>
      </c>
      <c r="G154" s="32">
        <v>75.760000000000005</v>
      </c>
      <c r="H154" s="32" t="s">
        <v>834</v>
      </c>
    </row>
    <row r="155" spans="1:8" customFormat="1" ht="15" customHeight="1">
      <c r="A155" s="83">
        <v>45548</v>
      </c>
      <c r="B155" s="32" t="s">
        <v>1058</v>
      </c>
      <c r="C155" s="31" t="s">
        <v>1167</v>
      </c>
      <c r="D155" s="31" t="s">
        <v>1169</v>
      </c>
      <c r="E155" s="31" t="s">
        <v>527</v>
      </c>
      <c r="F155" s="84">
        <v>91000</v>
      </c>
      <c r="G155" s="32">
        <v>79.45</v>
      </c>
      <c r="H155" s="32" t="s">
        <v>834</v>
      </c>
    </row>
    <row r="156" spans="1:8" customFormat="1" ht="15" customHeight="1">
      <c r="A156" s="83">
        <v>45548</v>
      </c>
      <c r="B156" s="32" t="s">
        <v>1058</v>
      </c>
      <c r="C156" s="31" t="s">
        <v>1167</v>
      </c>
      <c r="D156" s="31" t="s">
        <v>1170</v>
      </c>
      <c r="E156" s="31" t="s">
        <v>527</v>
      </c>
      <c r="F156" s="84">
        <v>225000</v>
      </c>
      <c r="G156" s="32">
        <v>79.290000000000006</v>
      </c>
      <c r="H156" s="32" t="s">
        <v>834</v>
      </c>
    </row>
    <row r="157" spans="1:8" customFormat="1" ht="15" customHeight="1">
      <c r="A157" s="83">
        <v>45548</v>
      </c>
      <c r="B157" s="32" t="s">
        <v>1171</v>
      </c>
      <c r="C157" s="31" t="s">
        <v>1172</v>
      </c>
      <c r="D157" s="31" t="s">
        <v>879</v>
      </c>
      <c r="E157" s="31" t="s">
        <v>527</v>
      </c>
      <c r="F157" s="84">
        <v>502896</v>
      </c>
      <c r="G157" s="32">
        <v>256.38</v>
      </c>
      <c r="H157" s="32" t="s">
        <v>834</v>
      </c>
    </row>
    <row r="158" spans="1:8" customFormat="1" ht="15" customHeight="1">
      <c r="A158" s="83">
        <v>45548</v>
      </c>
      <c r="B158" s="32" t="s">
        <v>341</v>
      </c>
      <c r="C158" s="31" t="s">
        <v>1173</v>
      </c>
      <c r="D158" s="31" t="s">
        <v>879</v>
      </c>
      <c r="E158" s="31" t="s">
        <v>527</v>
      </c>
      <c r="F158" s="84">
        <v>1933583</v>
      </c>
      <c r="G158" s="32">
        <v>335.81</v>
      </c>
      <c r="H158" s="32" t="s">
        <v>834</v>
      </c>
    </row>
    <row r="159" spans="1:8" customFormat="1" ht="15" customHeight="1">
      <c r="A159" s="83">
        <v>45548</v>
      </c>
      <c r="B159" s="32" t="s">
        <v>1174</v>
      </c>
      <c r="C159" s="31" t="s">
        <v>1175</v>
      </c>
      <c r="D159" s="31" t="s">
        <v>1176</v>
      </c>
      <c r="E159" s="31" t="s">
        <v>527</v>
      </c>
      <c r="F159" s="84">
        <v>387435</v>
      </c>
      <c r="G159" s="32">
        <v>1.98</v>
      </c>
      <c r="H159" s="32" t="s">
        <v>834</v>
      </c>
    </row>
    <row r="160" spans="1:8" customFormat="1" ht="15" customHeight="1">
      <c r="A160" s="83">
        <v>45548</v>
      </c>
      <c r="B160" s="32" t="s">
        <v>1174</v>
      </c>
      <c r="C160" s="31" t="s">
        <v>1175</v>
      </c>
      <c r="D160" s="31" t="s">
        <v>1177</v>
      </c>
      <c r="E160" s="31" t="s">
        <v>527</v>
      </c>
      <c r="F160" s="84">
        <v>369487</v>
      </c>
      <c r="G160" s="32">
        <v>2.1</v>
      </c>
      <c r="H160" s="32" t="s">
        <v>834</v>
      </c>
    </row>
    <row r="161" spans="1:8" customFormat="1" ht="15" customHeight="1">
      <c r="A161" s="83">
        <v>45548</v>
      </c>
      <c r="B161" s="32" t="s">
        <v>1081</v>
      </c>
      <c r="C161" s="31" t="s">
        <v>1178</v>
      </c>
      <c r="D161" s="31" t="s">
        <v>1179</v>
      </c>
      <c r="E161" s="31" t="s">
        <v>527</v>
      </c>
      <c r="F161" s="84">
        <v>5373800</v>
      </c>
      <c r="G161" s="32">
        <v>124</v>
      </c>
      <c r="H161" s="32" t="s">
        <v>834</v>
      </c>
    </row>
    <row r="162" spans="1:8" customFormat="1" ht="15" customHeight="1">
      <c r="A162" s="83">
        <v>45548</v>
      </c>
      <c r="B162" s="32" t="s">
        <v>1180</v>
      </c>
      <c r="C162" s="31" t="s">
        <v>1181</v>
      </c>
      <c r="D162" s="31" t="s">
        <v>879</v>
      </c>
      <c r="E162" s="31" t="s">
        <v>527</v>
      </c>
      <c r="F162" s="84">
        <v>659628</v>
      </c>
      <c r="G162" s="32">
        <v>198.29</v>
      </c>
      <c r="H162" s="32" t="s">
        <v>834</v>
      </c>
    </row>
    <row r="163" spans="1:8" customFormat="1" ht="15" customHeight="1">
      <c r="A163" s="83">
        <v>45548</v>
      </c>
      <c r="B163" s="32" t="s">
        <v>1182</v>
      </c>
      <c r="C163" s="31" t="s">
        <v>1183</v>
      </c>
      <c r="D163" s="31" t="s">
        <v>879</v>
      </c>
      <c r="E163" s="31" t="s">
        <v>527</v>
      </c>
      <c r="F163" s="84">
        <v>765653</v>
      </c>
      <c r="G163" s="32">
        <v>339.72</v>
      </c>
      <c r="H163" s="32" t="s">
        <v>834</v>
      </c>
    </row>
    <row r="164" spans="1:8" customFormat="1" ht="15" customHeight="1">
      <c r="A164" s="83">
        <v>45548</v>
      </c>
      <c r="B164" s="32" t="s">
        <v>1184</v>
      </c>
      <c r="C164" s="31" t="s">
        <v>1185</v>
      </c>
      <c r="D164" s="31" t="s">
        <v>873</v>
      </c>
      <c r="E164" s="31" t="s">
        <v>527</v>
      </c>
      <c r="F164" s="84">
        <v>307585</v>
      </c>
      <c r="G164" s="32">
        <v>256.83999999999997</v>
      </c>
      <c r="H164" s="32" t="s">
        <v>834</v>
      </c>
    </row>
    <row r="165" spans="1:8" customFormat="1" ht="15" customHeight="1">
      <c r="A165" s="83">
        <v>45548</v>
      </c>
      <c r="B165" s="32" t="s">
        <v>1184</v>
      </c>
      <c r="C165" s="31" t="s">
        <v>1185</v>
      </c>
      <c r="D165" s="31" t="s">
        <v>888</v>
      </c>
      <c r="E165" s="31" t="s">
        <v>527</v>
      </c>
      <c r="F165" s="84">
        <v>288973</v>
      </c>
      <c r="G165" s="32">
        <v>257.22000000000003</v>
      </c>
      <c r="H165" s="32" t="s">
        <v>834</v>
      </c>
    </row>
    <row r="166" spans="1:8" customFormat="1" ht="15" customHeight="1">
      <c r="A166" s="83">
        <v>45548</v>
      </c>
      <c r="B166" s="32" t="s">
        <v>1184</v>
      </c>
      <c r="C166" s="31" t="s">
        <v>1185</v>
      </c>
      <c r="D166" s="31" t="s">
        <v>879</v>
      </c>
      <c r="E166" s="31" t="s">
        <v>527</v>
      </c>
      <c r="F166" s="84">
        <v>487962</v>
      </c>
      <c r="G166" s="32">
        <v>254.47</v>
      </c>
      <c r="H166" s="32" t="s">
        <v>834</v>
      </c>
    </row>
    <row r="167" spans="1:8" customFormat="1" ht="15" customHeight="1">
      <c r="A167" s="83">
        <v>45548</v>
      </c>
      <c r="B167" s="32" t="s">
        <v>1184</v>
      </c>
      <c r="C167" s="31" t="s">
        <v>1185</v>
      </c>
      <c r="D167" s="31" t="s">
        <v>896</v>
      </c>
      <c r="E167" s="31" t="s">
        <v>527</v>
      </c>
      <c r="F167" s="84">
        <v>280917</v>
      </c>
      <c r="G167" s="32">
        <v>259.76</v>
      </c>
      <c r="H167" s="32" t="s">
        <v>834</v>
      </c>
    </row>
    <row r="168" spans="1:8" customFormat="1" ht="15" customHeight="1">
      <c r="A168" s="83">
        <v>45548</v>
      </c>
      <c r="B168" s="32" t="s">
        <v>119</v>
      </c>
      <c r="C168" s="31" t="s">
        <v>1036</v>
      </c>
      <c r="D168" s="31" t="s">
        <v>873</v>
      </c>
      <c r="E168" s="31" t="s">
        <v>527</v>
      </c>
      <c r="F168" s="84">
        <v>1509284</v>
      </c>
      <c r="G168" s="32">
        <v>560.47</v>
      </c>
      <c r="H168" s="32" t="s">
        <v>834</v>
      </c>
    </row>
    <row r="169" spans="1:8" customFormat="1" ht="15" customHeight="1">
      <c r="A169" s="83">
        <v>45548</v>
      </c>
      <c r="B169" s="32" t="s">
        <v>392</v>
      </c>
      <c r="C169" s="31" t="s">
        <v>1186</v>
      </c>
      <c r="D169" s="31" t="s">
        <v>879</v>
      </c>
      <c r="E169" s="31" t="s">
        <v>527</v>
      </c>
      <c r="F169" s="84">
        <v>618255</v>
      </c>
      <c r="G169" s="32">
        <v>1234.45</v>
      </c>
      <c r="H169" s="32" t="s">
        <v>834</v>
      </c>
    </row>
    <row r="170" spans="1:8" customFormat="1" ht="15" customHeight="1">
      <c r="A170" s="83">
        <v>45548</v>
      </c>
      <c r="B170" s="32" t="s">
        <v>1187</v>
      </c>
      <c r="C170" s="31" t="s">
        <v>1188</v>
      </c>
      <c r="D170" s="31" t="s">
        <v>1189</v>
      </c>
      <c r="E170" s="31" t="s">
        <v>527</v>
      </c>
      <c r="F170" s="84">
        <v>2200000</v>
      </c>
      <c r="G170" s="32">
        <v>400</v>
      </c>
      <c r="H170" s="32" t="s">
        <v>834</v>
      </c>
    </row>
    <row r="171" spans="1:8" customFormat="1" ht="15" customHeight="1">
      <c r="A171" s="83">
        <v>45548</v>
      </c>
      <c r="B171" s="32" t="s">
        <v>1190</v>
      </c>
      <c r="C171" s="31" t="s">
        <v>1191</v>
      </c>
      <c r="D171" s="31" t="s">
        <v>1059</v>
      </c>
      <c r="E171" s="31" t="s">
        <v>527</v>
      </c>
      <c r="F171" s="84">
        <v>120963</v>
      </c>
      <c r="G171" s="32">
        <v>44.63</v>
      </c>
      <c r="H171" s="32" t="s">
        <v>834</v>
      </c>
    </row>
    <row r="172" spans="1:8" customFormat="1" ht="15" customHeight="1">
      <c r="A172" s="83">
        <v>45548</v>
      </c>
      <c r="B172" s="32" t="s">
        <v>1190</v>
      </c>
      <c r="C172" s="31" t="s">
        <v>1191</v>
      </c>
      <c r="D172" s="31" t="s">
        <v>1192</v>
      </c>
      <c r="E172" s="31" t="s">
        <v>527</v>
      </c>
      <c r="F172" s="84">
        <v>90000</v>
      </c>
      <c r="G172" s="32">
        <v>44.2</v>
      </c>
      <c r="H172" s="32" t="s">
        <v>834</v>
      </c>
    </row>
    <row r="173" spans="1:8" customFormat="1" ht="15" customHeight="1">
      <c r="A173" s="83">
        <v>45548</v>
      </c>
      <c r="B173" s="32" t="s">
        <v>409</v>
      </c>
      <c r="C173" s="31" t="s">
        <v>1193</v>
      </c>
      <c r="D173" s="31" t="s">
        <v>879</v>
      </c>
      <c r="E173" s="31" t="s">
        <v>527</v>
      </c>
      <c r="F173" s="84">
        <v>825289</v>
      </c>
      <c r="G173" s="32">
        <v>1157.72</v>
      </c>
      <c r="H173" s="32" t="s">
        <v>834</v>
      </c>
    </row>
    <row r="174" spans="1:8" customFormat="1" ht="15" customHeight="1">
      <c r="A174" s="83">
        <v>45548</v>
      </c>
      <c r="B174" s="32" t="s">
        <v>1194</v>
      </c>
      <c r="C174" s="31" t="s">
        <v>1195</v>
      </c>
      <c r="D174" s="31" t="s">
        <v>879</v>
      </c>
      <c r="E174" s="31" t="s">
        <v>527</v>
      </c>
      <c r="F174" s="84">
        <v>203873</v>
      </c>
      <c r="G174" s="32">
        <v>467.61</v>
      </c>
      <c r="H174" s="32" t="s">
        <v>834</v>
      </c>
    </row>
    <row r="175" spans="1:8" customFormat="1" ht="15" customHeight="1">
      <c r="A175" s="83">
        <v>45548</v>
      </c>
      <c r="B175" s="32" t="s">
        <v>939</v>
      </c>
      <c r="C175" s="31" t="s">
        <v>940</v>
      </c>
      <c r="D175" s="31" t="s">
        <v>1045</v>
      </c>
      <c r="E175" s="31" t="s">
        <v>527</v>
      </c>
      <c r="F175" s="84">
        <v>2500000</v>
      </c>
      <c r="G175" s="32">
        <v>51.35</v>
      </c>
      <c r="H175" s="32" t="s">
        <v>834</v>
      </c>
    </row>
    <row r="176" spans="1:8" customFormat="1" ht="15" customHeight="1">
      <c r="A176" s="83">
        <v>45548</v>
      </c>
      <c r="B176" s="32" t="s">
        <v>939</v>
      </c>
      <c r="C176" s="31" t="s">
        <v>940</v>
      </c>
      <c r="D176" s="31" t="s">
        <v>1040</v>
      </c>
      <c r="E176" s="31" t="s">
        <v>527</v>
      </c>
      <c r="F176" s="84">
        <v>1872455</v>
      </c>
      <c r="G176" s="32">
        <v>51.32</v>
      </c>
      <c r="H176" s="32" t="s">
        <v>834</v>
      </c>
    </row>
    <row r="177" spans="1:8" customFormat="1" ht="15" customHeight="1">
      <c r="A177" s="83">
        <v>45548</v>
      </c>
      <c r="B177" s="32" t="s">
        <v>939</v>
      </c>
      <c r="C177" s="31" t="s">
        <v>940</v>
      </c>
      <c r="D177" s="31" t="s">
        <v>927</v>
      </c>
      <c r="E177" s="31" t="s">
        <v>527</v>
      </c>
      <c r="F177" s="84">
        <v>8984064</v>
      </c>
      <c r="G177" s="32">
        <v>51.31</v>
      </c>
      <c r="H177" s="32" t="s">
        <v>834</v>
      </c>
    </row>
    <row r="178" spans="1:8" customFormat="1" ht="15" customHeight="1">
      <c r="A178" s="83">
        <v>45548</v>
      </c>
      <c r="B178" s="32" t="s">
        <v>1196</v>
      </c>
      <c r="C178" s="31" t="s">
        <v>1197</v>
      </c>
      <c r="D178" s="31" t="s">
        <v>1198</v>
      </c>
      <c r="E178" s="31" t="s">
        <v>527</v>
      </c>
      <c r="F178" s="84">
        <v>251971</v>
      </c>
      <c r="G178" s="32">
        <v>348.65</v>
      </c>
      <c r="H178" s="32" t="s">
        <v>834</v>
      </c>
    </row>
    <row r="179" spans="1:8" customFormat="1" ht="15" customHeight="1">
      <c r="A179" s="83">
        <v>45548</v>
      </c>
      <c r="B179" s="32" t="s">
        <v>982</v>
      </c>
      <c r="C179" s="31" t="s">
        <v>983</v>
      </c>
      <c r="D179" s="31" t="s">
        <v>1199</v>
      </c>
      <c r="E179" s="31" t="s">
        <v>527</v>
      </c>
      <c r="F179" s="84">
        <v>133982</v>
      </c>
      <c r="G179" s="32">
        <v>38.200000000000003</v>
      </c>
      <c r="H179" s="32" t="s">
        <v>834</v>
      </c>
    </row>
    <row r="180" spans="1:8" customFormat="1" ht="15" customHeight="1">
      <c r="A180" s="83">
        <v>45548</v>
      </c>
      <c r="B180" s="32" t="s">
        <v>982</v>
      </c>
      <c r="C180" s="31" t="s">
        <v>983</v>
      </c>
      <c r="D180" s="31" t="s">
        <v>888</v>
      </c>
      <c r="E180" s="31" t="s">
        <v>527</v>
      </c>
      <c r="F180" s="84">
        <v>159606</v>
      </c>
      <c r="G180" s="32">
        <v>38.75</v>
      </c>
      <c r="H180" s="32" t="s">
        <v>834</v>
      </c>
    </row>
    <row r="181" spans="1:8" customFormat="1" ht="15" customHeight="1">
      <c r="A181" s="83">
        <v>45548</v>
      </c>
      <c r="B181" s="32" t="s">
        <v>1200</v>
      </c>
      <c r="C181" s="31" t="s">
        <v>1201</v>
      </c>
      <c r="D181" s="31" t="s">
        <v>1202</v>
      </c>
      <c r="E181" s="31" t="s">
        <v>527</v>
      </c>
      <c r="F181" s="84">
        <v>400000</v>
      </c>
      <c r="G181" s="32">
        <v>635</v>
      </c>
      <c r="H181" s="32" t="s">
        <v>834</v>
      </c>
    </row>
    <row r="182" spans="1:8" customFormat="1" ht="15" customHeight="1">
      <c r="A182" s="83">
        <v>45548</v>
      </c>
      <c r="B182" s="32" t="s">
        <v>1200</v>
      </c>
      <c r="C182" s="31" t="s">
        <v>1201</v>
      </c>
      <c r="D182" s="31" t="s">
        <v>1203</v>
      </c>
      <c r="E182" s="31" t="s">
        <v>527</v>
      </c>
      <c r="F182" s="84">
        <v>1250000</v>
      </c>
      <c r="G182" s="32">
        <v>635</v>
      </c>
      <c r="H182" s="32" t="s">
        <v>834</v>
      </c>
    </row>
    <row r="183" spans="1:8" customFormat="1" ht="15" customHeight="1">
      <c r="A183" s="83">
        <v>45548</v>
      </c>
      <c r="B183" s="32" t="s">
        <v>1200</v>
      </c>
      <c r="C183" s="31" t="s">
        <v>1201</v>
      </c>
      <c r="D183" s="31" t="s">
        <v>1204</v>
      </c>
      <c r="E183" s="31" t="s">
        <v>527</v>
      </c>
      <c r="F183" s="84">
        <v>500000</v>
      </c>
      <c r="G183" s="32">
        <v>635</v>
      </c>
      <c r="H183" s="32" t="s">
        <v>834</v>
      </c>
    </row>
    <row r="184" spans="1:8" customFormat="1" ht="15" customHeight="1">
      <c r="A184" s="83">
        <v>45548</v>
      </c>
      <c r="B184" s="32" t="s">
        <v>947</v>
      </c>
      <c r="C184" s="31" t="s">
        <v>948</v>
      </c>
      <c r="D184" s="31" t="s">
        <v>873</v>
      </c>
      <c r="E184" s="31" t="s">
        <v>527</v>
      </c>
      <c r="F184" s="84">
        <v>410083</v>
      </c>
      <c r="G184" s="32">
        <v>262.77</v>
      </c>
      <c r="H184" s="32" t="s">
        <v>834</v>
      </c>
    </row>
    <row r="185" spans="1:8" customFormat="1" ht="15" customHeight="1">
      <c r="A185" s="83">
        <v>45548</v>
      </c>
      <c r="B185" s="32" t="s">
        <v>947</v>
      </c>
      <c r="C185" s="31" t="s">
        <v>948</v>
      </c>
      <c r="D185" s="31" t="s">
        <v>890</v>
      </c>
      <c r="E185" s="31" t="s">
        <v>527</v>
      </c>
      <c r="F185" s="84">
        <v>512959</v>
      </c>
      <c r="G185" s="32">
        <v>263.7</v>
      </c>
      <c r="H185" s="32" t="s">
        <v>834</v>
      </c>
    </row>
    <row r="186" spans="1:8" customFormat="1" ht="15" customHeight="1">
      <c r="A186" s="83">
        <v>45548</v>
      </c>
      <c r="B186" s="32" t="s">
        <v>1205</v>
      </c>
      <c r="C186" s="31" t="s">
        <v>1206</v>
      </c>
      <c r="D186" s="31" t="s">
        <v>879</v>
      </c>
      <c r="E186" s="31" t="s">
        <v>527</v>
      </c>
      <c r="F186" s="84">
        <v>345541</v>
      </c>
      <c r="G186" s="32">
        <v>294.66000000000003</v>
      </c>
      <c r="H186" s="32" t="s">
        <v>834</v>
      </c>
    </row>
    <row r="187" spans="1:8" customFormat="1" ht="15" customHeight="1">
      <c r="A187" s="83">
        <v>45548</v>
      </c>
      <c r="B187" s="32" t="s">
        <v>1205</v>
      </c>
      <c r="C187" s="31" t="s">
        <v>1206</v>
      </c>
      <c r="D187" s="31" t="s">
        <v>873</v>
      </c>
      <c r="E187" s="31" t="s">
        <v>527</v>
      </c>
      <c r="F187" s="84">
        <v>264589</v>
      </c>
      <c r="G187" s="32">
        <v>293.77</v>
      </c>
      <c r="H187" s="32" t="s">
        <v>834</v>
      </c>
    </row>
    <row r="188" spans="1:8" customFormat="1" ht="15" customHeight="1">
      <c r="A188" s="83">
        <v>45548</v>
      </c>
      <c r="B188" s="32" t="s">
        <v>1205</v>
      </c>
      <c r="C188" s="31" t="s">
        <v>1206</v>
      </c>
      <c r="D188" s="31" t="s">
        <v>1207</v>
      </c>
      <c r="E188" s="31" t="s">
        <v>527</v>
      </c>
      <c r="F188" s="84">
        <v>194016</v>
      </c>
      <c r="G188" s="32">
        <v>289.99</v>
      </c>
      <c r="H188" s="32" t="s">
        <v>834</v>
      </c>
    </row>
    <row r="189" spans="1:8" customFormat="1" ht="15" customHeight="1">
      <c r="A189" s="83">
        <v>45548</v>
      </c>
      <c r="B189" s="32" t="s">
        <v>1208</v>
      </c>
      <c r="C189" s="31" t="s">
        <v>1209</v>
      </c>
      <c r="D189" s="31" t="s">
        <v>879</v>
      </c>
      <c r="E189" s="31" t="s">
        <v>527</v>
      </c>
      <c r="F189" s="84">
        <v>527044</v>
      </c>
      <c r="G189" s="32">
        <v>1020.12</v>
      </c>
      <c r="H189" s="32" t="s">
        <v>834</v>
      </c>
    </row>
    <row r="190" spans="1:8" customFormat="1" ht="15" customHeight="1">
      <c r="A190" s="83">
        <v>45548</v>
      </c>
      <c r="B190" s="32" t="s">
        <v>1210</v>
      </c>
      <c r="C190" s="31" t="s">
        <v>1211</v>
      </c>
      <c r="D190" s="31" t="s">
        <v>1212</v>
      </c>
      <c r="E190" s="31" t="s">
        <v>527</v>
      </c>
      <c r="F190" s="84">
        <v>52451</v>
      </c>
      <c r="G190" s="32">
        <v>22.83</v>
      </c>
      <c r="H190" s="32" t="s">
        <v>834</v>
      </c>
    </row>
    <row r="191" spans="1:8" customFormat="1" ht="15" customHeight="1">
      <c r="A191" s="83">
        <v>45548</v>
      </c>
      <c r="B191" s="32" t="s">
        <v>1213</v>
      </c>
      <c r="C191" s="31" t="s">
        <v>1214</v>
      </c>
      <c r="D191" s="31" t="s">
        <v>873</v>
      </c>
      <c r="E191" s="31" t="s">
        <v>527</v>
      </c>
      <c r="F191" s="84">
        <v>1734936</v>
      </c>
      <c r="G191" s="32">
        <v>54.1</v>
      </c>
      <c r="H191" s="32" t="s">
        <v>834</v>
      </c>
    </row>
    <row r="192" spans="1:8" customFormat="1" ht="15" customHeight="1">
      <c r="A192" s="83">
        <v>45548</v>
      </c>
      <c r="B192" s="32" t="s">
        <v>1213</v>
      </c>
      <c r="C192" s="31" t="s">
        <v>1214</v>
      </c>
      <c r="D192" s="31" t="s">
        <v>879</v>
      </c>
      <c r="E192" s="31" t="s">
        <v>527</v>
      </c>
      <c r="F192" s="84">
        <v>1980588</v>
      </c>
      <c r="G192" s="32">
        <v>54.17</v>
      </c>
      <c r="H192" s="32" t="s">
        <v>834</v>
      </c>
    </row>
    <row r="193" spans="1:8" customFormat="1" ht="15" customHeight="1">
      <c r="A193" s="83">
        <v>45548</v>
      </c>
      <c r="B193" s="32" t="s">
        <v>1213</v>
      </c>
      <c r="C193" s="31" t="s">
        <v>1214</v>
      </c>
      <c r="D193" s="31" t="s">
        <v>888</v>
      </c>
      <c r="E193" s="31" t="s">
        <v>527</v>
      </c>
      <c r="F193" s="84">
        <v>1383727</v>
      </c>
      <c r="G193" s="32">
        <v>54.47</v>
      </c>
      <c r="H193" s="32" t="s">
        <v>834</v>
      </c>
    </row>
    <row r="194" spans="1:8" customFormat="1" ht="15" customHeight="1">
      <c r="A194" s="83">
        <v>45548</v>
      </c>
      <c r="B194" s="32" t="s">
        <v>1215</v>
      </c>
      <c r="C194" s="31" t="s">
        <v>1216</v>
      </c>
      <c r="D194" s="31" t="s">
        <v>879</v>
      </c>
      <c r="E194" s="31" t="s">
        <v>527</v>
      </c>
      <c r="F194" s="84">
        <v>1895731</v>
      </c>
      <c r="G194" s="32">
        <v>95.3</v>
      </c>
      <c r="H194" s="32" t="s">
        <v>834</v>
      </c>
    </row>
    <row r="195" spans="1:8" customFormat="1" ht="15" customHeight="1">
      <c r="A195" s="276">
        <v>45548</v>
      </c>
      <c r="B195" s="277" t="s">
        <v>286</v>
      </c>
      <c r="C195" s="194" t="s">
        <v>1217</v>
      </c>
      <c r="D195" s="194" t="s">
        <v>1218</v>
      </c>
      <c r="E195" s="194" t="s">
        <v>527</v>
      </c>
      <c r="F195" s="278">
        <v>4503762</v>
      </c>
      <c r="G195" s="277">
        <v>1854</v>
      </c>
      <c r="H195" s="32" t="s">
        <v>834</v>
      </c>
    </row>
    <row r="196" spans="1:8" ht="15" customHeight="1">
      <c r="A196" s="279">
        <v>45548</v>
      </c>
      <c r="B196" s="218" t="s">
        <v>1219</v>
      </c>
      <c r="C196" s="206" t="s">
        <v>1220</v>
      </c>
      <c r="D196" s="206" t="s">
        <v>873</v>
      </c>
      <c r="E196" s="206" t="s">
        <v>527</v>
      </c>
      <c r="F196" s="280">
        <v>490196</v>
      </c>
      <c r="G196" s="218">
        <v>24.43</v>
      </c>
      <c r="H196" s="32" t="s">
        <v>834</v>
      </c>
    </row>
    <row r="197" spans="1:8" ht="15" customHeight="1">
      <c r="A197" s="279">
        <v>45548</v>
      </c>
      <c r="B197" s="218" t="s">
        <v>1118</v>
      </c>
      <c r="C197" s="206" t="s">
        <v>1221</v>
      </c>
      <c r="D197" s="206" t="s">
        <v>872</v>
      </c>
      <c r="E197" s="206" t="s">
        <v>527</v>
      </c>
      <c r="F197" s="280">
        <v>84018</v>
      </c>
      <c r="G197" s="218">
        <v>170.25</v>
      </c>
      <c r="H197" s="32" t="s">
        <v>834</v>
      </c>
    </row>
    <row r="198" spans="1:8" ht="15" customHeight="1">
      <c r="A198" s="279">
        <v>45548</v>
      </c>
      <c r="B198" s="218" t="s">
        <v>1041</v>
      </c>
      <c r="C198" s="206" t="s">
        <v>1042</v>
      </c>
      <c r="D198" s="206" t="s">
        <v>1222</v>
      </c>
      <c r="E198" s="206" t="s">
        <v>527</v>
      </c>
      <c r="F198" s="280">
        <v>180000</v>
      </c>
      <c r="G198" s="218">
        <v>36</v>
      </c>
      <c r="H198" s="32" t="s">
        <v>834</v>
      </c>
    </row>
    <row r="199" spans="1:8" ht="15" customHeight="1">
      <c r="A199" s="279">
        <v>45548</v>
      </c>
      <c r="B199" s="218" t="s">
        <v>1223</v>
      </c>
      <c r="C199" s="206" t="s">
        <v>1224</v>
      </c>
      <c r="D199" s="206" t="s">
        <v>1225</v>
      </c>
      <c r="E199" s="206" t="s">
        <v>527</v>
      </c>
      <c r="F199" s="280">
        <v>60800</v>
      </c>
      <c r="G199" s="218">
        <v>124.8</v>
      </c>
      <c r="H199" s="32" t="s">
        <v>834</v>
      </c>
    </row>
    <row r="200" spans="1:8" ht="15" customHeight="1">
      <c r="A200" s="279">
        <v>45548</v>
      </c>
      <c r="B200" s="218" t="s">
        <v>925</v>
      </c>
      <c r="C200" s="206" t="s">
        <v>926</v>
      </c>
      <c r="D200" s="206" t="s">
        <v>873</v>
      </c>
      <c r="E200" s="206" t="s">
        <v>527</v>
      </c>
      <c r="F200" s="280">
        <v>16831696</v>
      </c>
      <c r="G200" s="218">
        <v>16.37</v>
      </c>
      <c r="H200" s="32" t="s">
        <v>834</v>
      </c>
    </row>
    <row r="201" spans="1:8" ht="15" customHeight="1">
      <c r="A201" s="279">
        <v>45548</v>
      </c>
      <c r="B201" s="218" t="s">
        <v>925</v>
      </c>
      <c r="C201" s="206" t="s">
        <v>926</v>
      </c>
      <c r="D201" s="206" t="s">
        <v>1226</v>
      </c>
      <c r="E201" s="206" t="s">
        <v>527</v>
      </c>
      <c r="F201" s="280">
        <v>8788010</v>
      </c>
      <c r="G201" s="218">
        <v>16.420000000000002</v>
      </c>
      <c r="H201" s="32" t="s">
        <v>834</v>
      </c>
    </row>
    <row r="202" spans="1:8" ht="15" customHeight="1">
      <c r="A202" s="279">
        <v>45548</v>
      </c>
      <c r="B202" s="218" t="s">
        <v>1227</v>
      </c>
      <c r="C202" s="206" t="s">
        <v>1228</v>
      </c>
      <c r="D202" s="206" t="s">
        <v>879</v>
      </c>
      <c r="E202" s="206" t="s">
        <v>527</v>
      </c>
      <c r="F202" s="280">
        <v>668657</v>
      </c>
      <c r="G202" s="218">
        <v>366.18</v>
      </c>
      <c r="H202" s="32" t="s">
        <v>834</v>
      </c>
    </row>
    <row r="203" spans="1:8" ht="15" customHeight="1">
      <c r="A203" s="279">
        <v>45548</v>
      </c>
      <c r="B203" s="218" t="s">
        <v>1229</v>
      </c>
      <c r="C203" s="206" t="s">
        <v>1230</v>
      </c>
      <c r="D203" s="206" t="s">
        <v>1164</v>
      </c>
      <c r="E203" s="206" t="s">
        <v>527</v>
      </c>
      <c r="F203" s="280">
        <v>261867</v>
      </c>
      <c r="G203" s="218">
        <v>327.06</v>
      </c>
      <c r="H203" s="32" t="s">
        <v>834</v>
      </c>
    </row>
    <row r="204" spans="1:8" ht="15" customHeight="1">
      <c r="A204" s="279">
        <v>45548</v>
      </c>
      <c r="B204" s="218" t="s">
        <v>1229</v>
      </c>
      <c r="C204" s="206" t="s">
        <v>1230</v>
      </c>
      <c r="D204" s="206" t="s">
        <v>872</v>
      </c>
      <c r="E204" s="206" t="s">
        <v>527</v>
      </c>
      <c r="F204" s="280">
        <v>577082</v>
      </c>
      <c r="G204" s="218">
        <v>326.33999999999997</v>
      </c>
      <c r="H204" s="32" t="s">
        <v>834</v>
      </c>
    </row>
    <row r="205" spans="1:8" ht="15" customHeight="1">
      <c r="A205" s="279">
        <v>45548</v>
      </c>
      <c r="B205" s="218" t="s">
        <v>1229</v>
      </c>
      <c r="C205" s="206" t="s">
        <v>1230</v>
      </c>
      <c r="D205" s="206" t="s">
        <v>873</v>
      </c>
      <c r="E205" s="206" t="s">
        <v>527</v>
      </c>
      <c r="F205" s="280">
        <v>393956</v>
      </c>
      <c r="G205" s="218">
        <v>308.23</v>
      </c>
      <c r="H205" s="32" t="s">
        <v>834</v>
      </c>
    </row>
    <row r="206" spans="1:8" ht="15" customHeight="1">
      <c r="A206" s="279">
        <v>45548</v>
      </c>
      <c r="B206" s="218" t="s">
        <v>1229</v>
      </c>
      <c r="C206" s="206" t="s">
        <v>1230</v>
      </c>
      <c r="D206" s="206" t="s">
        <v>879</v>
      </c>
      <c r="E206" s="206" t="s">
        <v>527</v>
      </c>
      <c r="F206" s="280">
        <v>389346</v>
      </c>
      <c r="G206" s="218">
        <v>297.33</v>
      </c>
      <c r="H206" s="32" t="s">
        <v>834</v>
      </c>
    </row>
    <row r="207" spans="1:8" ht="15" customHeight="1">
      <c r="A207" s="279">
        <v>45548</v>
      </c>
      <c r="B207" s="218" t="s">
        <v>1231</v>
      </c>
      <c r="C207" s="206" t="s">
        <v>1232</v>
      </c>
      <c r="D207" s="206" t="s">
        <v>879</v>
      </c>
      <c r="E207" s="206" t="s">
        <v>527</v>
      </c>
      <c r="F207" s="280">
        <v>780131</v>
      </c>
      <c r="G207" s="218">
        <v>239.4</v>
      </c>
      <c r="H207" s="32" t="s">
        <v>834</v>
      </c>
    </row>
    <row r="208" spans="1:8" ht="15" customHeight="1">
      <c r="A208" s="279">
        <v>45548</v>
      </c>
      <c r="B208" s="218" t="s">
        <v>1231</v>
      </c>
      <c r="C208" s="206" t="s">
        <v>1232</v>
      </c>
      <c r="D208" s="206" t="s">
        <v>890</v>
      </c>
      <c r="E208" s="206" t="s">
        <v>527</v>
      </c>
      <c r="F208" s="280">
        <v>815442</v>
      </c>
      <c r="G208" s="218">
        <v>240.73</v>
      </c>
      <c r="H208" s="32" t="s">
        <v>834</v>
      </c>
    </row>
    <row r="209" spans="1:8" ht="15" customHeight="1">
      <c r="A209" s="279">
        <v>45548</v>
      </c>
      <c r="B209" s="218" t="s">
        <v>1231</v>
      </c>
      <c r="C209" s="206" t="s">
        <v>1232</v>
      </c>
      <c r="D209" s="206" t="s">
        <v>873</v>
      </c>
      <c r="E209" s="206" t="s">
        <v>527</v>
      </c>
      <c r="F209" s="280">
        <v>743431</v>
      </c>
      <c r="G209" s="218">
        <v>242.05</v>
      </c>
      <c r="H209" s="32" t="s">
        <v>834</v>
      </c>
    </row>
    <row r="210" spans="1:8" ht="15" customHeight="1">
      <c r="A210" s="279">
        <v>45548</v>
      </c>
      <c r="B210" s="218" t="s">
        <v>1231</v>
      </c>
      <c r="C210" s="206" t="s">
        <v>1232</v>
      </c>
      <c r="D210" s="206" t="s">
        <v>888</v>
      </c>
      <c r="E210" s="206" t="s">
        <v>527</v>
      </c>
      <c r="F210" s="280">
        <v>543267</v>
      </c>
      <c r="G210" s="218">
        <v>241.36</v>
      </c>
      <c r="H210" s="32" t="s">
        <v>834</v>
      </c>
    </row>
    <row r="211" spans="1:8" ht="15" customHeight="1">
      <c r="A211" s="279">
        <v>45548</v>
      </c>
      <c r="B211" s="218" t="s">
        <v>1233</v>
      </c>
      <c r="C211" s="206" t="s">
        <v>1234</v>
      </c>
      <c r="D211" s="206" t="s">
        <v>1235</v>
      </c>
      <c r="E211" s="206" t="s">
        <v>527</v>
      </c>
      <c r="F211" s="280">
        <v>172800</v>
      </c>
      <c r="G211" s="218">
        <v>206.87</v>
      </c>
      <c r="H211" s="32" t="s">
        <v>834</v>
      </c>
    </row>
    <row r="212" spans="1:8" ht="15" customHeight="1">
      <c r="A212" s="279">
        <v>45548</v>
      </c>
      <c r="B212" s="218" t="s">
        <v>1047</v>
      </c>
      <c r="C212" s="206" t="s">
        <v>1048</v>
      </c>
      <c r="D212" s="206" t="s">
        <v>1236</v>
      </c>
      <c r="E212" s="206" t="s">
        <v>527</v>
      </c>
      <c r="F212" s="280">
        <v>740000</v>
      </c>
      <c r="G212" s="218">
        <v>129</v>
      </c>
      <c r="H212" s="32" t="s">
        <v>834</v>
      </c>
    </row>
    <row r="213" spans="1:8" ht="15" customHeight="1">
      <c r="A213" s="279">
        <v>45548</v>
      </c>
      <c r="B213" s="218" t="s">
        <v>1047</v>
      </c>
      <c r="C213" s="206" t="s">
        <v>1048</v>
      </c>
      <c r="D213" s="206" t="s">
        <v>1237</v>
      </c>
      <c r="E213" s="206" t="s">
        <v>527</v>
      </c>
      <c r="F213" s="280">
        <v>2000</v>
      </c>
      <c r="G213" s="218">
        <v>129.30000000000001</v>
      </c>
      <c r="H213" s="32" t="s">
        <v>834</v>
      </c>
    </row>
    <row r="214" spans="1:8" ht="15" customHeight="1">
      <c r="A214" s="279">
        <v>45548</v>
      </c>
      <c r="B214" s="218" t="s">
        <v>1043</v>
      </c>
      <c r="C214" s="206" t="s">
        <v>1044</v>
      </c>
      <c r="D214" s="206" t="s">
        <v>928</v>
      </c>
      <c r="E214" s="206" t="s">
        <v>527</v>
      </c>
      <c r="F214" s="280">
        <v>276000</v>
      </c>
      <c r="G214" s="218">
        <v>75.14</v>
      </c>
      <c r="H214" s="32" t="s">
        <v>834</v>
      </c>
    </row>
    <row r="215" spans="1:8" ht="15" customHeight="1">
      <c r="A215" s="279">
        <v>45548</v>
      </c>
      <c r="B215" s="218" t="s">
        <v>1238</v>
      </c>
      <c r="C215" s="206" t="s">
        <v>1239</v>
      </c>
      <c r="D215" s="206" t="s">
        <v>1124</v>
      </c>
      <c r="E215" s="206" t="s">
        <v>527</v>
      </c>
      <c r="F215" s="280">
        <v>55010</v>
      </c>
      <c r="G215" s="218">
        <v>41.9</v>
      </c>
      <c r="H215" s="32" t="s">
        <v>834</v>
      </c>
    </row>
    <row r="216" spans="1:8" ht="15" customHeight="1">
      <c r="A216" s="279">
        <v>45548</v>
      </c>
      <c r="B216" s="218" t="s">
        <v>1238</v>
      </c>
      <c r="C216" s="206" t="s">
        <v>1239</v>
      </c>
      <c r="D216" s="206" t="s">
        <v>1002</v>
      </c>
      <c r="E216" s="206" t="s">
        <v>527</v>
      </c>
      <c r="F216" s="280">
        <v>160100</v>
      </c>
      <c r="G216" s="218">
        <v>41.78</v>
      </c>
      <c r="H216" s="32" t="s">
        <v>834</v>
      </c>
    </row>
    <row r="217" spans="1:8" ht="15" customHeight="1">
      <c r="A217" s="279">
        <v>45548</v>
      </c>
      <c r="B217" s="218" t="s">
        <v>686</v>
      </c>
      <c r="C217" s="206" t="s">
        <v>1240</v>
      </c>
      <c r="D217" s="206" t="s">
        <v>1241</v>
      </c>
      <c r="E217" s="206" t="s">
        <v>527</v>
      </c>
      <c r="F217" s="280">
        <v>3837000</v>
      </c>
      <c r="G217" s="218">
        <v>13.03</v>
      </c>
      <c r="H217" s="32" t="s">
        <v>834</v>
      </c>
    </row>
    <row r="218" spans="1:8" ht="15" customHeight="1">
      <c r="A218" s="279">
        <v>45548</v>
      </c>
      <c r="B218" s="218" t="s">
        <v>1162</v>
      </c>
      <c r="C218" s="206" t="s">
        <v>1163</v>
      </c>
      <c r="D218" s="206" t="s">
        <v>1164</v>
      </c>
      <c r="E218" s="206" t="s">
        <v>528</v>
      </c>
      <c r="F218" s="280">
        <v>171111</v>
      </c>
      <c r="G218" s="218">
        <v>442.06</v>
      </c>
      <c r="H218" s="32" t="s">
        <v>834</v>
      </c>
    </row>
    <row r="219" spans="1:8" ht="15" customHeight="1">
      <c r="A219" s="279">
        <v>45548</v>
      </c>
      <c r="B219" s="218" t="s">
        <v>1162</v>
      </c>
      <c r="C219" s="206" t="s">
        <v>1163</v>
      </c>
      <c r="D219" s="206" t="s">
        <v>1040</v>
      </c>
      <c r="E219" s="206" t="s">
        <v>528</v>
      </c>
      <c r="F219" s="280">
        <v>680352</v>
      </c>
      <c r="G219" s="218">
        <v>468.87</v>
      </c>
      <c r="H219" s="32" t="s">
        <v>834</v>
      </c>
    </row>
    <row r="220" spans="1:8" ht="15" customHeight="1">
      <c r="A220" s="279">
        <v>45548</v>
      </c>
      <c r="B220" s="218" t="s">
        <v>1165</v>
      </c>
      <c r="C220" s="206" t="s">
        <v>1166</v>
      </c>
      <c r="D220" s="206" t="s">
        <v>892</v>
      </c>
      <c r="E220" s="206" t="s">
        <v>528</v>
      </c>
      <c r="F220" s="280">
        <v>63600</v>
      </c>
      <c r="G220" s="218">
        <v>62.53</v>
      </c>
      <c r="H220" s="32" t="s">
        <v>834</v>
      </c>
    </row>
    <row r="221" spans="1:8" ht="15" customHeight="1">
      <c r="A221" s="279">
        <v>45548</v>
      </c>
      <c r="B221" s="218" t="s">
        <v>1058</v>
      </c>
      <c r="C221" s="206" t="s">
        <v>1167</v>
      </c>
      <c r="D221" s="206" t="s">
        <v>896</v>
      </c>
      <c r="E221" s="206" t="s">
        <v>528</v>
      </c>
      <c r="F221" s="280">
        <v>180742</v>
      </c>
      <c r="G221" s="218">
        <v>75.86</v>
      </c>
      <c r="H221" s="32" t="s">
        <v>834</v>
      </c>
    </row>
    <row r="222" spans="1:8" ht="15" customHeight="1">
      <c r="A222" s="279">
        <v>45548</v>
      </c>
      <c r="B222" s="218" t="s">
        <v>1058</v>
      </c>
      <c r="C222" s="206" t="s">
        <v>1167</v>
      </c>
      <c r="D222" s="206" t="s">
        <v>1002</v>
      </c>
      <c r="E222" s="206" t="s">
        <v>528</v>
      </c>
      <c r="F222" s="280">
        <v>135916</v>
      </c>
      <c r="G222" s="218">
        <v>77.36</v>
      </c>
      <c r="H222" s="32" t="s">
        <v>834</v>
      </c>
    </row>
    <row r="223" spans="1:8" ht="15" customHeight="1">
      <c r="A223" s="279">
        <v>45548</v>
      </c>
      <c r="B223" s="218" t="s">
        <v>1058</v>
      </c>
      <c r="C223" s="206" t="s">
        <v>1167</v>
      </c>
      <c r="D223" s="206" t="s">
        <v>888</v>
      </c>
      <c r="E223" s="206" t="s">
        <v>528</v>
      </c>
      <c r="F223" s="280">
        <v>91620</v>
      </c>
      <c r="G223" s="218">
        <v>74.709999999999994</v>
      </c>
      <c r="H223" s="32" t="s">
        <v>834</v>
      </c>
    </row>
    <row r="224" spans="1:8" ht="15" customHeight="1">
      <c r="A224" s="279">
        <v>45548</v>
      </c>
      <c r="B224" s="218" t="s">
        <v>1058</v>
      </c>
      <c r="C224" s="206" t="s">
        <v>1167</v>
      </c>
      <c r="D224" s="206" t="s">
        <v>1169</v>
      </c>
      <c r="E224" s="206" t="s">
        <v>528</v>
      </c>
      <c r="F224" s="280">
        <v>91000</v>
      </c>
      <c r="G224" s="218">
        <v>79.209999999999994</v>
      </c>
      <c r="H224" s="32" t="s">
        <v>834</v>
      </c>
    </row>
    <row r="225" spans="1:8" ht="15" customHeight="1">
      <c r="A225" s="279">
        <v>45548</v>
      </c>
      <c r="B225" s="218" t="s">
        <v>1058</v>
      </c>
      <c r="C225" s="206" t="s">
        <v>1167</v>
      </c>
      <c r="D225" s="206" t="s">
        <v>1170</v>
      </c>
      <c r="E225" s="206" t="s">
        <v>528</v>
      </c>
      <c r="F225" s="280">
        <v>225000</v>
      </c>
      <c r="G225" s="218">
        <v>79.22</v>
      </c>
      <c r="H225" s="32" t="s">
        <v>834</v>
      </c>
    </row>
    <row r="226" spans="1:8" ht="15" customHeight="1">
      <c r="A226" s="279">
        <v>45548</v>
      </c>
      <c r="B226" s="218" t="s">
        <v>1058</v>
      </c>
      <c r="C226" s="206" t="s">
        <v>1167</v>
      </c>
      <c r="D226" s="206" t="s">
        <v>984</v>
      </c>
      <c r="E226" s="206" t="s">
        <v>528</v>
      </c>
      <c r="F226" s="280">
        <v>166437</v>
      </c>
      <c r="G226" s="218">
        <v>79.430000000000007</v>
      </c>
      <c r="H226" s="32" t="s">
        <v>834</v>
      </c>
    </row>
    <row r="227" spans="1:8" ht="15" customHeight="1">
      <c r="A227" s="279">
        <v>45548</v>
      </c>
      <c r="B227" s="218" t="s">
        <v>1058</v>
      </c>
      <c r="C227" s="206" t="s">
        <v>1167</v>
      </c>
      <c r="D227" s="206" t="s">
        <v>1059</v>
      </c>
      <c r="E227" s="206" t="s">
        <v>528</v>
      </c>
      <c r="F227" s="280">
        <v>101076</v>
      </c>
      <c r="G227" s="218">
        <v>77.989999999999995</v>
      </c>
      <c r="H227" s="32" t="s">
        <v>834</v>
      </c>
    </row>
    <row r="228" spans="1:8" ht="15" customHeight="1">
      <c r="A228" s="279">
        <v>45548</v>
      </c>
      <c r="B228" s="218" t="s">
        <v>1171</v>
      </c>
      <c r="C228" s="206" t="s">
        <v>1172</v>
      </c>
      <c r="D228" s="206" t="s">
        <v>879</v>
      </c>
      <c r="E228" s="206" t="s">
        <v>528</v>
      </c>
      <c r="F228" s="280">
        <v>502896</v>
      </c>
      <c r="G228" s="218">
        <v>256.83999999999997</v>
      </c>
      <c r="H228" s="32" t="s">
        <v>834</v>
      </c>
    </row>
    <row r="229" spans="1:8" ht="15" customHeight="1">
      <c r="A229" s="279">
        <v>45548</v>
      </c>
      <c r="B229" s="218" t="s">
        <v>341</v>
      </c>
      <c r="C229" s="206" t="s">
        <v>1173</v>
      </c>
      <c r="D229" s="206" t="s">
        <v>879</v>
      </c>
      <c r="E229" s="206" t="s">
        <v>528</v>
      </c>
      <c r="F229" s="280">
        <v>1933583</v>
      </c>
      <c r="G229" s="218">
        <v>336.03</v>
      </c>
      <c r="H229" s="32" t="s">
        <v>834</v>
      </c>
    </row>
    <row r="230" spans="1:8" ht="15" customHeight="1">
      <c r="A230" s="279">
        <v>45548</v>
      </c>
      <c r="B230" s="218" t="s">
        <v>1174</v>
      </c>
      <c r="C230" s="206" t="s">
        <v>1175</v>
      </c>
      <c r="D230" s="206" t="s">
        <v>1242</v>
      </c>
      <c r="E230" s="206" t="s">
        <v>528</v>
      </c>
      <c r="F230" s="280">
        <v>1500000</v>
      </c>
      <c r="G230" s="218">
        <v>1.95</v>
      </c>
      <c r="H230" s="32" t="s">
        <v>834</v>
      </c>
    </row>
    <row r="231" spans="1:8" ht="15" customHeight="1">
      <c r="A231" s="279">
        <v>45548</v>
      </c>
      <c r="B231" s="218" t="s">
        <v>1081</v>
      </c>
      <c r="C231" s="206" t="s">
        <v>1178</v>
      </c>
      <c r="D231" s="206" t="s">
        <v>1082</v>
      </c>
      <c r="E231" s="206" t="s">
        <v>528</v>
      </c>
      <c r="F231" s="280">
        <v>9879000</v>
      </c>
      <c r="G231" s="218">
        <v>124</v>
      </c>
      <c r="H231" s="32" t="s">
        <v>834</v>
      </c>
    </row>
    <row r="232" spans="1:8" ht="15" customHeight="1">
      <c r="A232" s="279">
        <v>45548</v>
      </c>
      <c r="B232" s="218" t="s">
        <v>1180</v>
      </c>
      <c r="C232" s="206" t="s">
        <v>1181</v>
      </c>
      <c r="D232" s="206" t="s">
        <v>879</v>
      </c>
      <c r="E232" s="206" t="s">
        <v>528</v>
      </c>
      <c r="F232" s="280">
        <v>659628</v>
      </c>
      <c r="G232" s="218">
        <v>198.34</v>
      </c>
      <c r="H232" s="32" t="s">
        <v>834</v>
      </c>
    </row>
    <row r="233" spans="1:8" ht="15" customHeight="1">
      <c r="A233" s="279">
        <v>45548</v>
      </c>
      <c r="B233" s="218" t="s">
        <v>1182</v>
      </c>
      <c r="C233" s="206" t="s">
        <v>1183</v>
      </c>
      <c r="D233" s="206" t="s">
        <v>879</v>
      </c>
      <c r="E233" s="206" t="s">
        <v>528</v>
      </c>
      <c r="F233" s="280">
        <v>765653</v>
      </c>
      <c r="G233" s="218">
        <v>339.73</v>
      </c>
      <c r="H233" s="32" t="s">
        <v>834</v>
      </c>
    </row>
    <row r="234" spans="1:8" ht="15" customHeight="1">
      <c r="A234" s="279">
        <v>45548</v>
      </c>
      <c r="B234" s="218" t="s">
        <v>1046</v>
      </c>
      <c r="C234" s="206" t="s">
        <v>913</v>
      </c>
      <c r="D234" s="206" t="s">
        <v>872</v>
      </c>
      <c r="E234" s="206" t="s">
        <v>528</v>
      </c>
      <c r="F234" s="280">
        <v>738554</v>
      </c>
      <c r="G234" s="218">
        <v>1.3</v>
      </c>
      <c r="H234" s="32" t="s">
        <v>834</v>
      </c>
    </row>
    <row r="235" spans="1:8" ht="15" customHeight="1">
      <c r="A235" s="279">
        <v>45548</v>
      </c>
      <c r="B235" s="218" t="s">
        <v>1184</v>
      </c>
      <c r="C235" s="206" t="s">
        <v>1185</v>
      </c>
      <c r="D235" s="206" t="s">
        <v>888</v>
      </c>
      <c r="E235" s="206" t="s">
        <v>528</v>
      </c>
      <c r="F235" s="280">
        <v>297341</v>
      </c>
      <c r="G235" s="218">
        <v>258.08999999999997</v>
      </c>
      <c r="H235" s="32" t="s">
        <v>834</v>
      </c>
    </row>
    <row r="236" spans="1:8" ht="15" customHeight="1">
      <c r="A236" s="279">
        <v>45548</v>
      </c>
      <c r="B236" s="218" t="s">
        <v>1184</v>
      </c>
      <c r="C236" s="206" t="s">
        <v>1185</v>
      </c>
      <c r="D236" s="206" t="s">
        <v>873</v>
      </c>
      <c r="E236" s="206" t="s">
        <v>528</v>
      </c>
      <c r="F236" s="280">
        <v>218901</v>
      </c>
      <c r="G236" s="218">
        <v>256.77</v>
      </c>
      <c r="H236" s="32" t="s">
        <v>834</v>
      </c>
    </row>
    <row r="237" spans="1:8" ht="15" customHeight="1">
      <c r="A237" s="279">
        <v>45548</v>
      </c>
      <c r="B237" s="218" t="s">
        <v>1184</v>
      </c>
      <c r="C237" s="206" t="s">
        <v>1185</v>
      </c>
      <c r="D237" s="206" t="s">
        <v>879</v>
      </c>
      <c r="E237" s="206" t="s">
        <v>528</v>
      </c>
      <c r="F237" s="280">
        <v>487962</v>
      </c>
      <c r="G237" s="218">
        <v>254.61</v>
      </c>
      <c r="H237" s="32" t="s">
        <v>834</v>
      </c>
    </row>
    <row r="238" spans="1:8" ht="15" customHeight="1">
      <c r="A238" s="279">
        <v>45548</v>
      </c>
      <c r="B238" s="218" t="s">
        <v>1184</v>
      </c>
      <c r="C238" s="206" t="s">
        <v>1185</v>
      </c>
      <c r="D238" s="206" t="s">
        <v>896</v>
      </c>
      <c r="E238" s="206" t="s">
        <v>528</v>
      </c>
      <c r="F238" s="280">
        <v>280917</v>
      </c>
      <c r="G238" s="218">
        <v>259.89</v>
      </c>
      <c r="H238" s="32" t="s">
        <v>834</v>
      </c>
    </row>
    <row r="239" spans="1:8" ht="15" customHeight="1">
      <c r="A239" s="279">
        <v>45548</v>
      </c>
      <c r="B239" s="218" t="s">
        <v>1243</v>
      </c>
      <c r="C239" s="206" t="s">
        <v>1244</v>
      </c>
      <c r="D239" s="206" t="s">
        <v>1245</v>
      </c>
      <c r="E239" s="206" t="s">
        <v>528</v>
      </c>
      <c r="F239" s="280">
        <v>2710000</v>
      </c>
      <c r="G239" s="218">
        <v>785.13</v>
      </c>
      <c r="H239" s="32" t="s">
        <v>834</v>
      </c>
    </row>
    <row r="240" spans="1:8" ht="15" customHeight="1">
      <c r="A240" s="279">
        <v>45548</v>
      </c>
      <c r="B240" s="218" t="s">
        <v>119</v>
      </c>
      <c r="C240" s="206" t="s">
        <v>1036</v>
      </c>
      <c r="D240" s="206" t="s">
        <v>873</v>
      </c>
      <c r="E240" s="206" t="s">
        <v>528</v>
      </c>
      <c r="F240" s="280">
        <v>1373686</v>
      </c>
      <c r="G240" s="218">
        <v>561.33000000000004</v>
      </c>
      <c r="H240" s="32" t="s">
        <v>834</v>
      </c>
    </row>
    <row r="241" spans="1:8" ht="15" customHeight="1">
      <c r="A241" s="279">
        <v>45548</v>
      </c>
      <c r="B241" s="218" t="s">
        <v>392</v>
      </c>
      <c r="C241" s="206" t="s">
        <v>1186</v>
      </c>
      <c r="D241" s="206" t="s">
        <v>879</v>
      </c>
      <c r="E241" s="206" t="s">
        <v>528</v>
      </c>
      <c r="F241" s="280">
        <v>618255</v>
      </c>
      <c r="G241" s="218">
        <v>1235.48</v>
      </c>
      <c r="H241" s="32" t="s">
        <v>834</v>
      </c>
    </row>
    <row r="242" spans="1:8" ht="15" customHeight="1">
      <c r="A242" s="279">
        <v>45548</v>
      </c>
      <c r="B242" s="218" t="s">
        <v>1037</v>
      </c>
      <c r="C242" s="206" t="s">
        <v>1038</v>
      </c>
      <c r="D242" s="206" t="s">
        <v>892</v>
      </c>
      <c r="E242" s="206" t="s">
        <v>528</v>
      </c>
      <c r="F242" s="280">
        <v>174000</v>
      </c>
      <c r="G242" s="218">
        <v>131.68</v>
      </c>
      <c r="H242" s="32" t="s">
        <v>834</v>
      </c>
    </row>
    <row r="243" spans="1:8" ht="15" customHeight="1">
      <c r="A243" s="279">
        <v>45548</v>
      </c>
      <c r="B243" s="218" t="s">
        <v>1187</v>
      </c>
      <c r="C243" s="206" t="s">
        <v>1188</v>
      </c>
      <c r="D243" s="206" t="s">
        <v>1246</v>
      </c>
      <c r="E243" s="206" t="s">
        <v>528</v>
      </c>
      <c r="F243" s="280">
        <v>2200000</v>
      </c>
      <c r="G243" s="218">
        <v>400</v>
      </c>
      <c r="H243" s="32" t="s">
        <v>834</v>
      </c>
    </row>
    <row r="244" spans="1:8" ht="15" customHeight="1">
      <c r="A244" s="279">
        <v>45548</v>
      </c>
      <c r="B244" s="218" t="s">
        <v>1190</v>
      </c>
      <c r="C244" s="206" t="s">
        <v>1191</v>
      </c>
      <c r="D244" s="206" t="s">
        <v>1059</v>
      </c>
      <c r="E244" s="206" t="s">
        <v>528</v>
      </c>
      <c r="F244" s="280">
        <v>55367</v>
      </c>
      <c r="G244" s="218">
        <v>44.64</v>
      </c>
      <c r="H244" s="32" t="s">
        <v>834</v>
      </c>
    </row>
    <row r="245" spans="1:8" ht="15" customHeight="1">
      <c r="A245" s="279">
        <v>45548</v>
      </c>
      <c r="B245" s="218" t="s">
        <v>409</v>
      </c>
      <c r="C245" s="206" t="s">
        <v>1193</v>
      </c>
      <c r="D245" s="206" t="s">
        <v>879</v>
      </c>
      <c r="E245" s="206" t="s">
        <v>528</v>
      </c>
      <c r="F245" s="280">
        <v>825289</v>
      </c>
      <c r="G245" s="218">
        <v>1158.18</v>
      </c>
      <c r="H245" s="32" t="s">
        <v>834</v>
      </c>
    </row>
    <row r="246" spans="1:8" ht="15" customHeight="1">
      <c r="A246" s="279">
        <v>45548</v>
      </c>
      <c r="B246" s="218" t="s">
        <v>1194</v>
      </c>
      <c r="C246" s="206" t="s">
        <v>1195</v>
      </c>
      <c r="D246" s="206" t="s">
        <v>879</v>
      </c>
      <c r="E246" s="206" t="s">
        <v>528</v>
      </c>
      <c r="F246" s="280">
        <v>203873</v>
      </c>
      <c r="G246" s="218">
        <v>467.86</v>
      </c>
      <c r="H246" s="32" t="s">
        <v>834</v>
      </c>
    </row>
    <row r="247" spans="1:8" ht="15" customHeight="1">
      <c r="A247" s="279">
        <v>45548</v>
      </c>
      <c r="B247" s="218" t="s">
        <v>939</v>
      </c>
      <c r="C247" s="206" t="s">
        <v>940</v>
      </c>
      <c r="D247" s="206" t="s">
        <v>1045</v>
      </c>
      <c r="E247" s="206" t="s">
        <v>528</v>
      </c>
      <c r="F247" s="280">
        <v>910000</v>
      </c>
      <c r="G247" s="218">
        <v>51.31</v>
      </c>
      <c r="H247" s="32" t="s">
        <v>834</v>
      </c>
    </row>
    <row r="248" spans="1:8" ht="15" customHeight="1">
      <c r="A248" s="279">
        <v>45548</v>
      </c>
      <c r="B248" s="218" t="s">
        <v>939</v>
      </c>
      <c r="C248" s="206" t="s">
        <v>940</v>
      </c>
      <c r="D248" s="206" t="s">
        <v>1247</v>
      </c>
      <c r="E248" s="206" t="s">
        <v>528</v>
      </c>
      <c r="F248" s="280">
        <v>2398891</v>
      </c>
      <c r="G248" s="218">
        <v>51.35</v>
      </c>
      <c r="H248" s="32" t="s">
        <v>834</v>
      </c>
    </row>
    <row r="249" spans="1:8" ht="15" customHeight="1">
      <c r="A249" s="279">
        <v>45548</v>
      </c>
      <c r="B249" s="218" t="s">
        <v>939</v>
      </c>
      <c r="C249" s="206" t="s">
        <v>940</v>
      </c>
      <c r="D249" s="206" t="s">
        <v>1040</v>
      </c>
      <c r="E249" s="206" t="s">
        <v>528</v>
      </c>
      <c r="F249" s="280">
        <v>1520695</v>
      </c>
      <c r="G249" s="218">
        <v>51.33</v>
      </c>
      <c r="H249" s="32" t="s">
        <v>834</v>
      </c>
    </row>
    <row r="250" spans="1:8" ht="15" customHeight="1">
      <c r="A250" s="279">
        <v>45548</v>
      </c>
      <c r="B250" s="218" t="s">
        <v>939</v>
      </c>
      <c r="C250" s="206" t="s">
        <v>940</v>
      </c>
      <c r="D250" s="206" t="s">
        <v>927</v>
      </c>
      <c r="E250" s="206" t="s">
        <v>528</v>
      </c>
      <c r="F250" s="280">
        <v>5197324</v>
      </c>
      <c r="G250" s="218">
        <v>51.31</v>
      </c>
      <c r="H250" s="32" t="s">
        <v>834</v>
      </c>
    </row>
    <row r="251" spans="1:8" ht="15" customHeight="1">
      <c r="A251" s="279">
        <v>45548</v>
      </c>
      <c r="B251" s="218" t="s">
        <v>939</v>
      </c>
      <c r="C251" s="206" t="s">
        <v>940</v>
      </c>
      <c r="D251" s="206" t="s">
        <v>1248</v>
      </c>
      <c r="E251" s="206" t="s">
        <v>528</v>
      </c>
      <c r="F251" s="280">
        <v>2000000</v>
      </c>
      <c r="G251" s="218">
        <v>51.33</v>
      </c>
      <c r="H251" s="32" t="s">
        <v>834</v>
      </c>
    </row>
    <row r="252" spans="1:8" ht="15" customHeight="1">
      <c r="A252" s="279">
        <v>45548</v>
      </c>
      <c r="B252" s="218" t="s">
        <v>982</v>
      </c>
      <c r="C252" s="206" t="s">
        <v>983</v>
      </c>
      <c r="D252" s="206" t="s">
        <v>1199</v>
      </c>
      <c r="E252" s="206" t="s">
        <v>528</v>
      </c>
      <c r="F252" s="280">
        <v>133982</v>
      </c>
      <c r="G252" s="218">
        <v>38.630000000000003</v>
      </c>
      <c r="H252" s="32" t="s">
        <v>834</v>
      </c>
    </row>
    <row r="253" spans="1:8" ht="15" customHeight="1">
      <c r="A253" s="279">
        <v>45548</v>
      </c>
      <c r="B253" s="218" t="s">
        <v>982</v>
      </c>
      <c r="C253" s="206" t="s">
        <v>983</v>
      </c>
      <c r="D253" s="206" t="s">
        <v>888</v>
      </c>
      <c r="E253" s="206" t="s">
        <v>528</v>
      </c>
      <c r="F253" s="280">
        <v>159606</v>
      </c>
      <c r="G253" s="218">
        <v>38.770000000000003</v>
      </c>
      <c r="H253" s="32" t="s">
        <v>834</v>
      </c>
    </row>
    <row r="254" spans="1:8" ht="15" customHeight="1">
      <c r="A254" s="279">
        <v>45548</v>
      </c>
      <c r="B254" s="218" t="s">
        <v>1200</v>
      </c>
      <c r="C254" s="206" t="s">
        <v>1201</v>
      </c>
      <c r="D254" s="206" t="s">
        <v>1249</v>
      </c>
      <c r="E254" s="206" t="s">
        <v>528</v>
      </c>
      <c r="F254" s="280">
        <v>3330000</v>
      </c>
      <c r="G254" s="218">
        <v>635.33000000000004</v>
      </c>
      <c r="H254" s="32" t="s">
        <v>834</v>
      </c>
    </row>
    <row r="255" spans="1:8" ht="15" customHeight="1">
      <c r="A255" s="279">
        <v>45548</v>
      </c>
      <c r="B255" s="218" t="s">
        <v>947</v>
      </c>
      <c r="C255" s="206" t="s">
        <v>948</v>
      </c>
      <c r="D255" s="206" t="s">
        <v>873</v>
      </c>
      <c r="E255" s="206" t="s">
        <v>528</v>
      </c>
      <c r="F255" s="280">
        <v>499740</v>
      </c>
      <c r="G255" s="218">
        <v>263.10000000000002</v>
      </c>
      <c r="H255" s="32" t="s">
        <v>834</v>
      </c>
    </row>
    <row r="256" spans="1:8" ht="15" customHeight="1">
      <c r="A256" s="279">
        <v>45548</v>
      </c>
      <c r="B256" s="218" t="s">
        <v>947</v>
      </c>
      <c r="C256" s="206" t="s">
        <v>948</v>
      </c>
      <c r="D256" s="206" t="s">
        <v>890</v>
      </c>
      <c r="E256" s="206" t="s">
        <v>528</v>
      </c>
      <c r="F256" s="280">
        <v>512369</v>
      </c>
      <c r="G256" s="218">
        <v>264</v>
      </c>
      <c r="H256" s="32" t="s">
        <v>834</v>
      </c>
    </row>
    <row r="257" spans="1:8" ht="15" customHeight="1">
      <c r="A257" s="279">
        <v>45548</v>
      </c>
      <c r="B257" s="218" t="s">
        <v>1205</v>
      </c>
      <c r="C257" s="206" t="s">
        <v>1206</v>
      </c>
      <c r="D257" s="206" t="s">
        <v>873</v>
      </c>
      <c r="E257" s="206" t="s">
        <v>528</v>
      </c>
      <c r="F257" s="280">
        <v>281924</v>
      </c>
      <c r="G257" s="218">
        <v>294.27</v>
      </c>
      <c r="H257" s="32" t="s">
        <v>834</v>
      </c>
    </row>
    <row r="258" spans="1:8" ht="15" customHeight="1">
      <c r="A258" s="279">
        <v>45548</v>
      </c>
      <c r="B258" s="218" t="s">
        <v>1205</v>
      </c>
      <c r="C258" s="206" t="s">
        <v>1206</v>
      </c>
      <c r="D258" s="206" t="s">
        <v>879</v>
      </c>
      <c r="E258" s="206" t="s">
        <v>528</v>
      </c>
      <c r="F258" s="280">
        <v>345541</v>
      </c>
      <c r="G258" s="218">
        <v>294.91000000000003</v>
      </c>
      <c r="H258" s="32" t="s">
        <v>834</v>
      </c>
    </row>
    <row r="259" spans="1:8" ht="15" customHeight="1">
      <c r="A259" s="279">
        <v>45548</v>
      </c>
      <c r="B259" s="218" t="s">
        <v>1205</v>
      </c>
      <c r="C259" s="206" t="s">
        <v>1206</v>
      </c>
      <c r="D259" s="206" t="s">
        <v>1207</v>
      </c>
      <c r="E259" s="206" t="s">
        <v>528</v>
      </c>
      <c r="F259" s="280">
        <v>245277</v>
      </c>
      <c r="G259" s="218">
        <v>292.16000000000003</v>
      </c>
      <c r="H259" s="32" t="s">
        <v>834</v>
      </c>
    </row>
    <row r="260" spans="1:8" ht="15" customHeight="1">
      <c r="A260" s="279">
        <v>45548</v>
      </c>
      <c r="B260" s="218" t="s">
        <v>1208</v>
      </c>
      <c r="C260" s="206" t="s">
        <v>1209</v>
      </c>
      <c r="D260" s="206" t="s">
        <v>879</v>
      </c>
      <c r="E260" s="206" t="s">
        <v>528</v>
      </c>
      <c r="F260" s="280">
        <v>527044</v>
      </c>
      <c r="G260" s="218">
        <v>1021.07</v>
      </c>
      <c r="H260" s="32" t="s">
        <v>834</v>
      </c>
    </row>
    <row r="261" spans="1:8" ht="15" customHeight="1">
      <c r="A261" s="279">
        <v>45548</v>
      </c>
      <c r="B261" s="218" t="s">
        <v>1210</v>
      </c>
      <c r="C261" s="206" t="s">
        <v>1211</v>
      </c>
      <c r="D261" s="206" t="s">
        <v>1212</v>
      </c>
      <c r="E261" s="206" t="s">
        <v>528</v>
      </c>
      <c r="F261" s="280">
        <v>36382</v>
      </c>
      <c r="G261" s="218">
        <v>22.85</v>
      </c>
      <c r="H261" s="32" t="s">
        <v>834</v>
      </c>
    </row>
    <row r="262" spans="1:8" ht="15" customHeight="1">
      <c r="A262" s="279">
        <v>45548</v>
      </c>
      <c r="B262" s="218" t="s">
        <v>1213</v>
      </c>
      <c r="C262" s="206" t="s">
        <v>1214</v>
      </c>
      <c r="D262" s="206" t="s">
        <v>873</v>
      </c>
      <c r="E262" s="206" t="s">
        <v>528</v>
      </c>
      <c r="F262" s="280">
        <v>1448794</v>
      </c>
      <c r="G262" s="218">
        <v>53.9</v>
      </c>
      <c r="H262" s="32" t="s">
        <v>834</v>
      </c>
    </row>
    <row r="263" spans="1:8" ht="15" customHeight="1">
      <c r="A263" s="279">
        <v>45548</v>
      </c>
      <c r="B263" s="218" t="s">
        <v>1213</v>
      </c>
      <c r="C263" s="206" t="s">
        <v>1214</v>
      </c>
      <c r="D263" s="206" t="s">
        <v>888</v>
      </c>
      <c r="E263" s="206" t="s">
        <v>528</v>
      </c>
      <c r="F263" s="280">
        <v>1448328</v>
      </c>
      <c r="G263" s="218">
        <v>54.73</v>
      </c>
      <c r="H263" s="32" t="s">
        <v>834</v>
      </c>
    </row>
    <row r="264" spans="1:8" ht="15" customHeight="1">
      <c r="A264" s="279">
        <v>45548</v>
      </c>
      <c r="B264" s="218" t="s">
        <v>1213</v>
      </c>
      <c r="C264" s="206" t="s">
        <v>1214</v>
      </c>
      <c r="D264" s="206" t="s">
        <v>879</v>
      </c>
      <c r="E264" s="206" t="s">
        <v>528</v>
      </c>
      <c r="F264" s="280">
        <v>1980588</v>
      </c>
      <c r="G264" s="218">
        <v>54.23</v>
      </c>
      <c r="H264" s="32" t="s">
        <v>834</v>
      </c>
    </row>
    <row r="265" spans="1:8" ht="15" customHeight="1">
      <c r="A265" s="279">
        <v>45548</v>
      </c>
      <c r="B265" s="218" t="s">
        <v>1215</v>
      </c>
      <c r="C265" s="206" t="s">
        <v>1216</v>
      </c>
      <c r="D265" s="206" t="s">
        <v>879</v>
      </c>
      <c r="E265" s="206" t="s">
        <v>528</v>
      </c>
      <c r="F265" s="280">
        <v>1895731</v>
      </c>
      <c r="G265" s="218">
        <v>95.31</v>
      </c>
      <c r="H265" s="32" t="s">
        <v>834</v>
      </c>
    </row>
    <row r="266" spans="1:8" ht="15" customHeight="1">
      <c r="A266" s="279">
        <v>45548</v>
      </c>
      <c r="B266" s="218" t="s">
        <v>286</v>
      </c>
      <c r="C266" s="206" t="s">
        <v>1217</v>
      </c>
      <c r="D266" s="206" t="s">
        <v>1250</v>
      </c>
      <c r="E266" s="206" t="s">
        <v>528</v>
      </c>
      <c r="F266" s="280">
        <v>9792880</v>
      </c>
      <c r="G266" s="218">
        <v>1854.08</v>
      </c>
      <c r="H266" s="32" t="s">
        <v>834</v>
      </c>
    </row>
    <row r="267" spans="1:8" ht="15" customHeight="1">
      <c r="A267" s="279">
        <v>45548</v>
      </c>
      <c r="B267" s="218" t="s">
        <v>1219</v>
      </c>
      <c r="C267" s="206" t="s">
        <v>1220</v>
      </c>
      <c r="D267" s="206" t="s">
        <v>873</v>
      </c>
      <c r="E267" s="206" t="s">
        <v>528</v>
      </c>
      <c r="F267" s="280">
        <v>458001</v>
      </c>
      <c r="G267" s="218">
        <v>24.41</v>
      </c>
      <c r="H267" s="32" t="s">
        <v>834</v>
      </c>
    </row>
    <row r="268" spans="1:8" ht="15" customHeight="1">
      <c r="A268" s="279">
        <v>45548</v>
      </c>
      <c r="B268" s="218" t="s">
        <v>1118</v>
      </c>
      <c r="C268" s="206" t="s">
        <v>1221</v>
      </c>
      <c r="D268" s="206" t="s">
        <v>872</v>
      </c>
      <c r="E268" s="206" t="s">
        <v>528</v>
      </c>
      <c r="F268" s="280">
        <v>19232</v>
      </c>
      <c r="G268" s="218">
        <v>176.6</v>
      </c>
      <c r="H268" s="32" t="s">
        <v>834</v>
      </c>
    </row>
    <row r="269" spans="1:8" ht="15" customHeight="1">
      <c r="A269" s="279">
        <v>45548</v>
      </c>
      <c r="B269" s="218" t="s">
        <v>1041</v>
      </c>
      <c r="C269" s="206" t="s">
        <v>1042</v>
      </c>
      <c r="D269" s="206" t="s">
        <v>1251</v>
      </c>
      <c r="E269" s="206" t="s">
        <v>528</v>
      </c>
      <c r="F269" s="280">
        <v>150000</v>
      </c>
      <c r="G269" s="218">
        <v>36</v>
      </c>
      <c r="H269" s="32" t="s">
        <v>834</v>
      </c>
    </row>
    <row r="270" spans="1:8" ht="15" customHeight="1">
      <c r="A270" s="279">
        <v>45548</v>
      </c>
      <c r="B270" s="218" t="s">
        <v>1223</v>
      </c>
      <c r="C270" s="206" t="s">
        <v>1224</v>
      </c>
      <c r="D270" s="206" t="s">
        <v>1252</v>
      </c>
      <c r="E270" s="206" t="s">
        <v>528</v>
      </c>
      <c r="F270" s="280">
        <v>59200</v>
      </c>
      <c r="G270" s="218">
        <v>127.84</v>
      </c>
      <c r="H270" s="32" t="s">
        <v>834</v>
      </c>
    </row>
    <row r="271" spans="1:8" ht="15" customHeight="1">
      <c r="A271" s="279">
        <v>45548</v>
      </c>
      <c r="B271" s="218" t="s">
        <v>1253</v>
      </c>
      <c r="C271" s="206" t="s">
        <v>1254</v>
      </c>
      <c r="D271" s="206" t="s">
        <v>1255</v>
      </c>
      <c r="E271" s="206" t="s">
        <v>528</v>
      </c>
      <c r="F271" s="280">
        <v>1400000</v>
      </c>
      <c r="G271" s="218">
        <v>11.36</v>
      </c>
      <c r="H271" s="32" t="s">
        <v>834</v>
      </c>
    </row>
    <row r="272" spans="1:8" ht="15" customHeight="1">
      <c r="A272" s="279">
        <v>45548</v>
      </c>
      <c r="B272" s="218" t="s">
        <v>925</v>
      </c>
      <c r="C272" s="206" t="s">
        <v>926</v>
      </c>
      <c r="D272" s="206" t="s">
        <v>873</v>
      </c>
      <c r="E272" s="206" t="s">
        <v>528</v>
      </c>
      <c r="F272" s="280">
        <v>19134062</v>
      </c>
      <c r="G272" s="218">
        <v>16.41</v>
      </c>
      <c r="H272" s="32" t="s">
        <v>834</v>
      </c>
    </row>
    <row r="273" spans="1:8" ht="15" customHeight="1">
      <c r="A273" s="279">
        <v>45548</v>
      </c>
      <c r="B273" s="218" t="s">
        <v>925</v>
      </c>
      <c r="C273" s="206" t="s">
        <v>926</v>
      </c>
      <c r="D273" s="206" t="s">
        <v>1226</v>
      </c>
      <c r="E273" s="206" t="s">
        <v>528</v>
      </c>
      <c r="F273" s="280">
        <v>8778010</v>
      </c>
      <c r="G273" s="218">
        <v>16.43</v>
      </c>
      <c r="H273" s="32" t="s">
        <v>834</v>
      </c>
    </row>
    <row r="274" spans="1:8" ht="15" customHeight="1">
      <c r="A274" s="279">
        <v>45548</v>
      </c>
      <c r="B274" s="218" t="s">
        <v>1256</v>
      </c>
      <c r="C274" s="206" t="s">
        <v>1257</v>
      </c>
      <c r="D274" s="206" t="s">
        <v>1258</v>
      </c>
      <c r="E274" s="206" t="s">
        <v>528</v>
      </c>
      <c r="F274" s="280">
        <v>128000</v>
      </c>
      <c r="G274" s="218">
        <v>116.15</v>
      </c>
      <c r="H274" s="32" t="s">
        <v>834</v>
      </c>
    </row>
    <row r="275" spans="1:8" ht="15" customHeight="1">
      <c r="A275" s="279">
        <v>45548</v>
      </c>
      <c r="B275" s="218" t="s">
        <v>1227</v>
      </c>
      <c r="C275" s="206" t="s">
        <v>1228</v>
      </c>
      <c r="D275" s="206" t="s">
        <v>879</v>
      </c>
      <c r="E275" s="206" t="s">
        <v>528</v>
      </c>
      <c r="F275" s="280">
        <v>668657</v>
      </c>
      <c r="G275" s="218">
        <v>366.36</v>
      </c>
      <c r="H275" s="32" t="s">
        <v>834</v>
      </c>
    </row>
    <row r="276" spans="1:8" ht="15" customHeight="1">
      <c r="A276" s="279">
        <v>45548</v>
      </c>
      <c r="B276" s="218" t="s">
        <v>1259</v>
      </c>
      <c r="C276" s="206" t="s">
        <v>1260</v>
      </c>
      <c r="D276" s="206" t="s">
        <v>1261</v>
      </c>
      <c r="E276" s="206" t="s">
        <v>528</v>
      </c>
      <c r="F276" s="280">
        <v>176337</v>
      </c>
      <c r="G276" s="218">
        <v>80.2</v>
      </c>
      <c r="H276" s="32" t="s">
        <v>834</v>
      </c>
    </row>
    <row r="277" spans="1:8" ht="15" customHeight="1">
      <c r="A277" s="279">
        <v>45548</v>
      </c>
      <c r="B277" s="218" t="s">
        <v>1229</v>
      </c>
      <c r="C277" s="206" t="s">
        <v>1230</v>
      </c>
      <c r="D277" s="206" t="s">
        <v>879</v>
      </c>
      <c r="E277" s="206" t="s">
        <v>528</v>
      </c>
      <c r="F277" s="280">
        <v>389346</v>
      </c>
      <c r="G277" s="218">
        <v>297.79000000000002</v>
      </c>
      <c r="H277" s="32" t="s">
        <v>834</v>
      </c>
    </row>
    <row r="278" spans="1:8" ht="15" customHeight="1">
      <c r="A278" s="279">
        <v>45548</v>
      </c>
      <c r="B278" s="218" t="s">
        <v>1229</v>
      </c>
      <c r="C278" s="206" t="s">
        <v>1230</v>
      </c>
      <c r="D278" s="206" t="s">
        <v>872</v>
      </c>
      <c r="E278" s="206" t="s">
        <v>528</v>
      </c>
      <c r="F278" s="280">
        <v>577082</v>
      </c>
      <c r="G278" s="218">
        <v>327.60000000000002</v>
      </c>
      <c r="H278" s="32" t="s">
        <v>834</v>
      </c>
    </row>
    <row r="279" spans="1:8" ht="15" customHeight="1">
      <c r="A279" s="279">
        <v>45548</v>
      </c>
      <c r="B279" s="218" t="s">
        <v>1229</v>
      </c>
      <c r="C279" s="206" t="s">
        <v>1230</v>
      </c>
      <c r="D279" s="206" t="s">
        <v>1164</v>
      </c>
      <c r="E279" s="206" t="s">
        <v>528</v>
      </c>
      <c r="F279" s="280">
        <v>485619</v>
      </c>
      <c r="G279" s="218">
        <v>326.48</v>
      </c>
      <c r="H279" s="32" t="s">
        <v>834</v>
      </c>
    </row>
    <row r="280" spans="1:8" ht="15" customHeight="1">
      <c r="A280" s="279">
        <v>45548</v>
      </c>
      <c r="B280" s="218" t="s">
        <v>1229</v>
      </c>
      <c r="C280" s="206" t="s">
        <v>1230</v>
      </c>
      <c r="D280" s="206" t="s">
        <v>873</v>
      </c>
      <c r="E280" s="206" t="s">
        <v>528</v>
      </c>
      <c r="F280" s="280">
        <v>378640</v>
      </c>
      <c r="G280" s="218">
        <v>305.38</v>
      </c>
      <c r="H280" s="32" t="s">
        <v>834</v>
      </c>
    </row>
    <row r="281" spans="1:8" ht="15" customHeight="1">
      <c r="A281" s="279">
        <v>45548</v>
      </c>
      <c r="B281" s="218" t="s">
        <v>1231</v>
      </c>
      <c r="C281" s="206" t="s">
        <v>1232</v>
      </c>
      <c r="D281" s="206" t="s">
        <v>873</v>
      </c>
      <c r="E281" s="206" t="s">
        <v>528</v>
      </c>
      <c r="F281" s="280">
        <v>542511</v>
      </c>
      <c r="G281" s="218">
        <v>241.35</v>
      </c>
      <c r="H281" s="32" t="s">
        <v>834</v>
      </c>
    </row>
    <row r="282" spans="1:8" ht="15" customHeight="1">
      <c r="A282" s="279">
        <v>45548</v>
      </c>
      <c r="B282" s="218" t="s">
        <v>1231</v>
      </c>
      <c r="C282" s="206" t="s">
        <v>1232</v>
      </c>
      <c r="D282" s="206" t="s">
        <v>890</v>
      </c>
      <c r="E282" s="206" t="s">
        <v>528</v>
      </c>
      <c r="F282" s="280">
        <v>815442</v>
      </c>
      <c r="G282" s="218">
        <v>240.81</v>
      </c>
      <c r="H282" s="32" t="s">
        <v>834</v>
      </c>
    </row>
    <row r="283" spans="1:8" ht="15" customHeight="1">
      <c r="A283" s="279">
        <v>45548</v>
      </c>
      <c r="B283" s="218" t="s">
        <v>1231</v>
      </c>
      <c r="C283" s="206" t="s">
        <v>1232</v>
      </c>
      <c r="D283" s="206" t="s">
        <v>879</v>
      </c>
      <c r="E283" s="206" t="s">
        <v>528</v>
      </c>
      <c r="F283" s="280">
        <v>780131</v>
      </c>
      <c r="G283" s="218">
        <v>239.3</v>
      </c>
      <c r="H283" s="32" t="s">
        <v>834</v>
      </c>
    </row>
    <row r="284" spans="1:8" ht="15" customHeight="1">
      <c r="A284" s="279">
        <v>45548</v>
      </c>
      <c r="B284" s="218" t="s">
        <v>1231</v>
      </c>
      <c r="C284" s="206" t="s">
        <v>1232</v>
      </c>
      <c r="D284" s="206" t="s">
        <v>888</v>
      </c>
      <c r="E284" s="206" t="s">
        <v>528</v>
      </c>
      <c r="F284" s="280">
        <v>557262</v>
      </c>
      <c r="G284" s="218">
        <v>240.44</v>
      </c>
      <c r="H284" s="32" t="s">
        <v>834</v>
      </c>
    </row>
    <row r="285" spans="1:8" ht="15" customHeight="1">
      <c r="A285" s="279">
        <v>45548</v>
      </c>
      <c r="B285" s="218" t="s">
        <v>1047</v>
      </c>
      <c r="C285" s="206" t="s">
        <v>1048</v>
      </c>
      <c r="D285" s="206" t="s">
        <v>1262</v>
      </c>
      <c r="E285" s="206" t="s">
        <v>528</v>
      </c>
      <c r="F285" s="280">
        <v>750000</v>
      </c>
      <c r="G285" s="218">
        <v>130.03</v>
      </c>
      <c r="H285" s="32" t="s">
        <v>834</v>
      </c>
    </row>
    <row r="286" spans="1:8" ht="15" customHeight="1">
      <c r="A286" s="279">
        <v>45548</v>
      </c>
      <c r="B286" s="218" t="s">
        <v>1047</v>
      </c>
      <c r="C286" s="206" t="s">
        <v>1048</v>
      </c>
      <c r="D286" s="206" t="s">
        <v>1237</v>
      </c>
      <c r="E286" s="206" t="s">
        <v>528</v>
      </c>
      <c r="F286" s="280">
        <v>568500</v>
      </c>
      <c r="G286" s="218">
        <v>129</v>
      </c>
      <c r="H286" s="32" t="s">
        <v>834</v>
      </c>
    </row>
    <row r="287" spans="1:8" ht="15" customHeight="1">
      <c r="A287" s="279">
        <v>45548</v>
      </c>
      <c r="B287" s="218" t="s">
        <v>1043</v>
      </c>
      <c r="C287" s="206" t="s">
        <v>1044</v>
      </c>
      <c r="D287" s="206" t="s">
        <v>928</v>
      </c>
      <c r="E287" s="206" t="s">
        <v>528</v>
      </c>
      <c r="F287" s="280">
        <v>237000</v>
      </c>
      <c r="G287" s="218">
        <v>69.06</v>
      </c>
      <c r="H287" s="32" t="s">
        <v>834</v>
      </c>
    </row>
    <row r="288" spans="1:8" ht="15" customHeight="1">
      <c r="A288" s="279">
        <v>45548</v>
      </c>
      <c r="B288" s="218" t="s">
        <v>1043</v>
      </c>
      <c r="C288" s="206" t="s">
        <v>1044</v>
      </c>
      <c r="D288" s="206" t="s">
        <v>1263</v>
      </c>
      <c r="E288" s="206" t="s">
        <v>528</v>
      </c>
      <c r="F288" s="280">
        <v>300000</v>
      </c>
      <c r="G288" s="218">
        <v>75.45</v>
      </c>
      <c r="H288" s="32" t="s">
        <v>834</v>
      </c>
    </row>
    <row r="289" spans="1:8" ht="15" customHeight="1">
      <c r="A289" s="279">
        <v>45548</v>
      </c>
      <c r="B289" s="218" t="s">
        <v>1238</v>
      </c>
      <c r="C289" s="206" t="s">
        <v>1239</v>
      </c>
      <c r="D289" s="206" t="s">
        <v>1124</v>
      </c>
      <c r="E289" s="206" t="s">
        <v>528</v>
      </c>
      <c r="F289" s="280">
        <v>20010</v>
      </c>
      <c r="G289" s="218">
        <v>42.19</v>
      </c>
      <c r="H289" s="32" t="s">
        <v>834</v>
      </c>
    </row>
    <row r="290" spans="1:8" ht="15" customHeight="1">
      <c r="A290" s="279">
        <v>45548</v>
      </c>
      <c r="B290" s="218" t="s">
        <v>1238</v>
      </c>
      <c r="C290" s="206" t="s">
        <v>1239</v>
      </c>
      <c r="D290" s="206" t="s">
        <v>1002</v>
      </c>
      <c r="E290" s="206" t="s">
        <v>528</v>
      </c>
      <c r="F290" s="280">
        <v>160100</v>
      </c>
      <c r="G290" s="218">
        <v>41.86</v>
      </c>
      <c r="H290" s="32" t="s">
        <v>834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8"/>
  <sheetViews>
    <sheetView zoomScale="70" zoomScaleNormal="70" workbookViewId="0">
      <selection activeCell="M26" sqref="M26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88671875" bestFit="1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304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919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45551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A8" s="91" t="s">
        <v>899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519</v>
      </c>
      <c r="C9" s="93"/>
      <c r="D9" s="94" t="s">
        <v>529</v>
      </c>
      <c r="E9" s="93" t="s">
        <v>530</v>
      </c>
      <c r="F9" s="93" t="s">
        <v>531</v>
      </c>
      <c r="G9" s="93" t="s">
        <v>532</v>
      </c>
      <c r="H9" s="93" t="s">
        <v>533</v>
      </c>
      <c r="I9" s="93" t="s">
        <v>534</v>
      </c>
      <c r="J9" s="92" t="s">
        <v>535</v>
      </c>
      <c r="K9" s="93" t="s">
        <v>536</v>
      </c>
      <c r="L9" s="95" t="s">
        <v>537</v>
      </c>
      <c r="M9" s="95" t="s">
        <v>538</v>
      </c>
      <c r="N9" s="93" t="s">
        <v>539</v>
      </c>
      <c r="O9" s="230" t="s">
        <v>540</v>
      </c>
      <c r="P9" s="188" t="s">
        <v>541</v>
      </c>
      <c r="Q9" s="188" t="s">
        <v>806</v>
      </c>
      <c r="R9" s="1"/>
      <c r="S9" s="1"/>
      <c r="T9" s="1"/>
      <c r="U9" s="1"/>
      <c r="V9" s="1"/>
      <c r="W9" s="1"/>
      <c r="X9" s="1"/>
    </row>
    <row r="10" spans="1:26" ht="15" customHeight="1">
      <c r="A10" s="180">
        <v>1</v>
      </c>
      <c r="B10" s="177">
        <v>45498</v>
      </c>
      <c r="C10" s="181"/>
      <c r="D10" s="185" t="s">
        <v>183</v>
      </c>
      <c r="E10" s="182" t="s">
        <v>542</v>
      </c>
      <c r="F10" s="176" t="s">
        <v>880</v>
      </c>
      <c r="G10" s="178">
        <v>2330</v>
      </c>
      <c r="H10" s="176"/>
      <c r="I10" s="176" t="s">
        <v>881</v>
      </c>
      <c r="J10" s="178" t="s">
        <v>543</v>
      </c>
      <c r="K10" s="178"/>
      <c r="L10" s="179"/>
      <c r="M10" s="183"/>
      <c r="N10" s="178"/>
      <c r="O10" s="184"/>
      <c r="P10" s="179">
        <f>VLOOKUP(D10,'MidCap Intra'!$B$11:$C$570,2,0)</f>
        <v>2531.4</v>
      </c>
      <c r="Q10" s="221"/>
      <c r="R10" s="54" t="s">
        <v>835</v>
      </c>
    </row>
    <row r="11" spans="1:26" ht="15" customHeight="1">
      <c r="A11" s="355">
        <v>2</v>
      </c>
      <c r="B11" s="255">
        <v>45516</v>
      </c>
      <c r="C11" s="356"/>
      <c r="D11" s="357" t="s">
        <v>133</v>
      </c>
      <c r="E11" s="358" t="s">
        <v>542</v>
      </c>
      <c r="F11" s="239">
        <v>2730</v>
      </c>
      <c r="G11" s="240">
        <v>2540</v>
      </c>
      <c r="H11" s="239">
        <v>2925</v>
      </c>
      <c r="I11" s="239" t="s">
        <v>889</v>
      </c>
      <c r="J11" s="238" t="s">
        <v>953</v>
      </c>
      <c r="K11" s="238">
        <f t="shared" ref="K11:K12" si="0">H11-F11</f>
        <v>195</v>
      </c>
      <c r="L11" s="251">
        <f t="shared" ref="L11:L12" si="1">(F11*-0.3)/100</f>
        <v>-8.19</v>
      </c>
      <c r="M11" s="252">
        <f t="shared" ref="M11:M12" si="2">(K11+L11)/F11</f>
        <v>6.8428571428571436E-2</v>
      </c>
      <c r="N11" s="238" t="s">
        <v>544</v>
      </c>
      <c r="O11" s="253">
        <v>45544</v>
      </c>
      <c r="P11" s="254"/>
      <c r="Q11" s="221"/>
      <c r="R11" s="54" t="s">
        <v>836</v>
      </c>
    </row>
    <row r="12" spans="1:26" ht="15" customHeight="1">
      <c r="A12" s="346">
        <v>3</v>
      </c>
      <c r="B12" s="347">
        <v>45524</v>
      </c>
      <c r="C12" s="348"/>
      <c r="D12" s="349" t="s">
        <v>220</v>
      </c>
      <c r="E12" s="350" t="s">
        <v>542</v>
      </c>
      <c r="F12" s="274">
        <v>1058.3</v>
      </c>
      <c r="G12" s="275">
        <v>990</v>
      </c>
      <c r="H12" s="274">
        <v>995</v>
      </c>
      <c r="I12" s="274" t="s">
        <v>908</v>
      </c>
      <c r="J12" s="273" t="s">
        <v>987</v>
      </c>
      <c r="K12" s="273">
        <f t="shared" si="0"/>
        <v>-63.299999999999955</v>
      </c>
      <c r="L12" s="351">
        <f t="shared" si="1"/>
        <v>-3.1748999999999996</v>
      </c>
      <c r="M12" s="352">
        <f t="shared" si="2"/>
        <v>-6.2812907493149342E-2</v>
      </c>
      <c r="N12" s="273" t="s">
        <v>554</v>
      </c>
      <c r="O12" s="353">
        <v>45546</v>
      </c>
      <c r="P12" s="354"/>
      <c r="Q12" s="221"/>
      <c r="R12" s="54" t="s">
        <v>835</v>
      </c>
    </row>
    <row r="13" spans="1:26" ht="15" customHeight="1">
      <c r="A13" s="180">
        <v>4</v>
      </c>
      <c r="B13" s="177">
        <v>45524</v>
      </c>
      <c r="C13" s="181"/>
      <c r="D13" s="185" t="s">
        <v>219</v>
      </c>
      <c r="E13" s="182" t="s">
        <v>542</v>
      </c>
      <c r="F13" s="176" t="s">
        <v>893</v>
      </c>
      <c r="G13" s="178">
        <v>1120</v>
      </c>
      <c r="H13" s="176"/>
      <c r="I13" s="176" t="s">
        <v>894</v>
      </c>
      <c r="J13" s="178" t="s">
        <v>543</v>
      </c>
      <c r="K13" s="178"/>
      <c r="L13" s="179"/>
      <c r="M13" s="183"/>
      <c r="N13" s="178"/>
      <c r="O13" s="184"/>
      <c r="P13" s="179">
        <f>VLOOKUP(D13,'MidCap Intra'!$B$11:$C$570,2,0)</f>
        <v>1210.3</v>
      </c>
      <c r="Q13" s="221"/>
      <c r="R13" s="54" t="s">
        <v>835</v>
      </c>
    </row>
    <row r="14" spans="1:26" ht="15" customHeight="1">
      <c r="A14" s="346">
        <v>5</v>
      </c>
      <c r="B14" s="347">
        <v>45524</v>
      </c>
      <c r="C14" s="348"/>
      <c r="D14" s="349" t="s">
        <v>211</v>
      </c>
      <c r="E14" s="350" t="s">
        <v>542</v>
      </c>
      <c r="F14" s="274">
        <v>6910</v>
      </c>
      <c r="G14" s="275">
        <v>6640</v>
      </c>
      <c r="H14" s="274">
        <v>6620</v>
      </c>
      <c r="I14" s="274" t="s">
        <v>895</v>
      </c>
      <c r="J14" s="273" t="s">
        <v>943</v>
      </c>
      <c r="K14" s="273">
        <f t="shared" ref="K14:K15" si="3">H14-F14</f>
        <v>-290</v>
      </c>
      <c r="L14" s="351">
        <f t="shared" ref="L14:L15" si="4">(F14*-0.3)/100</f>
        <v>-20.73</v>
      </c>
      <c r="M14" s="352">
        <f t="shared" ref="M14:M15" si="5">(K14+L14)/F14</f>
        <v>-4.4968162083936329E-2</v>
      </c>
      <c r="N14" s="273" t="s">
        <v>554</v>
      </c>
      <c r="O14" s="353">
        <v>45541</v>
      </c>
      <c r="P14" s="354"/>
      <c r="Q14" s="221"/>
      <c r="R14" s="54" t="s">
        <v>835</v>
      </c>
    </row>
    <row r="15" spans="1:26" ht="15" customHeight="1">
      <c r="A15" s="346">
        <v>6</v>
      </c>
      <c r="B15" s="347">
        <v>45530</v>
      </c>
      <c r="C15" s="348"/>
      <c r="D15" s="349" t="s">
        <v>423</v>
      </c>
      <c r="E15" s="350" t="s">
        <v>542</v>
      </c>
      <c r="F15" s="274">
        <v>489</v>
      </c>
      <c r="G15" s="275">
        <v>468</v>
      </c>
      <c r="H15" s="274">
        <v>460</v>
      </c>
      <c r="I15" s="274" t="s">
        <v>905</v>
      </c>
      <c r="J15" s="273" t="s">
        <v>952</v>
      </c>
      <c r="K15" s="273">
        <f t="shared" si="3"/>
        <v>-29</v>
      </c>
      <c r="L15" s="351">
        <f t="shared" si="4"/>
        <v>-1.4669999999999999</v>
      </c>
      <c r="M15" s="352">
        <f t="shared" si="5"/>
        <v>-6.2304703476482613E-2</v>
      </c>
      <c r="N15" s="273" t="s">
        <v>554</v>
      </c>
      <c r="O15" s="353">
        <v>45544</v>
      </c>
      <c r="P15" s="354"/>
      <c r="Q15" s="221"/>
      <c r="R15" s="54" t="s">
        <v>835</v>
      </c>
    </row>
    <row r="16" spans="1:26" ht="15" customHeight="1">
      <c r="A16" s="346">
        <v>7</v>
      </c>
      <c r="B16" s="347">
        <v>45531</v>
      </c>
      <c r="C16" s="348"/>
      <c r="D16" s="349" t="s">
        <v>131</v>
      </c>
      <c r="E16" s="350" t="s">
        <v>542</v>
      </c>
      <c r="F16" s="274">
        <v>326</v>
      </c>
      <c r="G16" s="275">
        <v>310</v>
      </c>
      <c r="H16" s="274">
        <v>310</v>
      </c>
      <c r="I16" s="274" t="s">
        <v>906</v>
      </c>
      <c r="J16" s="273" t="s">
        <v>935</v>
      </c>
      <c r="K16" s="273">
        <f t="shared" ref="K16" si="6">H16-F16</f>
        <v>-16</v>
      </c>
      <c r="L16" s="351">
        <f t="shared" ref="L16" si="7">(F16*-0.3)/100</f>
        <v>-0.97799999999999998</v>
      </c>
      <c r="M16" s="352">
        <f t="shared" ref="M16" si="8">(K16+L16)/F16</f>
        <v>-5.2079754601226998E-2</v>
      </c>
      <c r="N16" s="273" t="s">
        <v>554</v>
      </c>
      <c r="O16" s="353">
        <v>45540</v>
      </c>
      <c r="P16" s="354"/>
      <c r="Q16" s="221"/>
      <c r="R16" s="54" t="s">
        <v>835</v>
      </c>
    </row>
    <row r="17" spans="1:18" ht="15" customHeight="1">
      <c r="A17" s="346">
        <v>8</v>
      </c>
      <c r="B17" s="347">
        <v>45531</v>
      </c>
      <c r="C17" s="348"/>
      <c r="D17" s="349" t="s">
        <v>235</v>
      </c>
      <c r="E17" s="350" t="s">
        <v>542</v>
      </c>
      <c r="F17" s="274">
        <v>144</v>
      </c>
      <c r="G17" s="275">
        <v>134.5</v>
      </c>
      <c r="H17" s="274">
        <v>134.5</v>
      </c>
      <c r="I17" s="274" t="s">
        <v>907</v>
      </c>
      <c r="J17" s="273" t="s">
        <v>996</v>
      </c>
      <c r="K17" s="273">
        <f t="shared" ref="K17" si="9">H17-F17</f>
        <v>-9.5</v>
      </c>
      <c r="L17" s="351">
        <f t="shared" ref="L17" si="10">(F17*-0.3)/100</f>
        <v>-0.43199999999999994</v>
      </c>
      <c r="M17" s="352">
        <f t="shared" ref="M17" si="11">(K17+L17)/F17</f>
        <v>-6.8972222222222226E-2</v>
      </c>
      <c r="N17" s="273" t="s">
        <v>554</v>
      </c>
      <c r="O17" s="353">
        <v>45541</v>
      </c>
      <c r="P17" s="354"/>
      <c r="Q17" s="221"/>
      <c r="R17" s="54" t="s">
        <v>835</v>
      </c>
    </row>
    <row r="18" spans="1:18" ht="15" customHeight="1">
      <c r="A18" s="355">
        <v>9</v>
      </c>
      <c r="B18" s="255">
        <v>45532</v>
      </c>
      <c r="C18" s="356"/>
      <c r="D18" s="357" t="s">
        <v>869</v>
      </c>
      <c r="E18" s="358" t="s">
        <v>542</v>
      </c>
      <c r="F18" s="239">
        <v>1063</v>
      </c>
      <c r="G18" s="240">
        <v>1020</v>
      </c>
      <c r="H18" s="239">
        <v>1120</v>
      </c>
      <c r="I18" s="239" t="s">
        <v>908</v>
      </c>
      <c r="J18" s="238" t="s">
        <v>942</v>
      </c>
      <c r="K18" s="238">
        <f t="shared" ref="K18" si="12">H18-F18</f>
        <v>57</v>
      </c>
      <c r="L18" s="251">
        <f t="shared" ref="L18" si="13">(F18*-0.3)/100</f>
        <v>-3.1889999999999996</v>
      </c>
      <c r="M18" s="252">
        <f t="shared" ref="M18" si="14">(K18+L18)/F18</f>
        <v>5.0621825023518342E-2</v>
      </c>
      <c r="N18" s="238" t="s">
        <v>544</v>
      </c>
      <c r="O18" s="253">
        <v>45541</v>
      </c>
      <c r="P18" s="254"/>
      <c r="Q18" s="221"/>
      <c r="R18" s="54" t="s">
        <v>835</v>
      </c>
    </row>
    <row r="19" spans="1:18" ht="15" customHeight="1">
      <c r="A19" s="355">
        <v>10</v>
      </c>
      <c r="B19" s="255">
        <v>45532</v>
      </c>
      <c r="C19" s="356"/>
      <c r="D19" s="357" t="s">
        <v>348</v>
      </c>
      <c r="E19" s="358" t="s">
        <v>542</v>
      </c>
      <c r="F19" s="239">
        <v>785</v>
      </c>
      <c r="G19" s="240">
        <v>726</v>
      </c>
      <c r="H19" s="239">
        <v>827</v>
      </c>
      <c r="I19" s="239" t="s">
        <v>909</v>
      </c>
      <c r="J19" s="238" t="s">
        <v>727</v>
      </c>
      <c r="K19" s="238">
        <f t="shared" ref="K19:K20" si="15">H19-F19</f>
        <v>42</v>
      </c>
      <c r="L19" s="251">
        <f t="shared" ref="L19:L20" si="16">(F19*-0.3)/100</f>
        <v>-2.355</v>
      </c>
      <c r="M19" s="252">
        <f t="shared" ref="M19:M20" si="17">(K19+L19)/F19</f>
        <v>5.0503184713375802E-2</v>
      </c>
      <c r="N19" s="238" t="s">
        <v>544</v>
      </c>
      <c r="O19" s="253">
        <v>45541</v>
      </c>
      <c r="P19" s="254"/>
      <c r="Q19" s="221"/>
      <c r="R19" s="330" t="s">
        <v>836</v>
      </c>
    </row>
    <row r="20" spans="1:18" ht="15" customHeight="1">
      <c r="A20" s="346">
        <v>11</v>
      </c>
      <c r="B20" s="347">
        <v>45533</v>
      </c>
      <c r="C20" s="348"/>
      <c r="D20" s="349" t="s">
        <v>74</v>
      </c>
      <c r="E20" s="350" t="s">
        <v>542</v>
      </c>
      <c r="F20" s="274">
        <v>295.5</v>
      </c>
      <c r="G20" s="275">
        <v>280</v>
      </c>
      <c r="H20" s="274">
        <v>280</v>
      </c>
      <c r="I20" s="274" t="s">
        <v>887</v>
      </c>
      <c r="J20" s="273" t="s">
        <v>949</v>
      </c>
      <c r="K20" s="273">
        <f t="shared" si="15"/>
        <v>-15.5</v>
      </c>
      <c r="L20" s="351">
        <f t="shared" si="16"/>
        <v>-0.88649999999999995</v>
      </c>
      <c r="M20" s="352">
        <f t="shared" si="17"/>
        <v>-5.5453468697123524E-2</v>
      </c>
      <c r="N20" s="273" t="s">
        <v>554</v>
      </c>
      <c r="O20" s="353">
        <v>45544</v>
      </c>
      <c r="P20" s="354"/>
      <c r="Q20" s="221"/>
      <c r="R20" s="330" t="s">
        <v>835</v>
      </c>
    </row>
    <row r="21" spans="1:18" ht="15" customHeight="1">
      <c r="A21" s="180">
        <v>12</v>
      </c>
      <c r="B21" s="177">
        <v>45533</v>
      </c>
      <c r="C21" s="181"/>
      <c r="D21" s="185" t="s">
        <v>205</v>
      </c>
      <c r="E21" s="182" t="s">
        <v>542</v>
      </c>
      <c r="F21" s="176" t="s">
        <v>911</v>
      </c>
      <c r="G21" s="178">
        <v>2900</v>
      </c>
      <c r="H21" s="176"/>
      <c r="I21" s="176" t="s">
        <v>912</v>
      </c>
      <c r="J21" s="178" t="s">
        <v>543</v>
      </c>
      <c r="K21" s="178"/>
      <c r="L21" s="179"/>
      <c r="M21" s="183"/>
      <c r="N21" s="178"/>
      <c r="O21" s="184"/>
      <c r="P21" s="179">
        <f>VLOOKUP(D21,'[1]MidCap Intra'!$B$11:$C$571,2,0)</f>
        <v>2996.25</v>
      </c>
      <c r="Q21" s="221"/>
      <c r="R21" s="330" t="s">
        <v>835</v>
      </c>
    </row>
    <row r="22" spans="1:18" ht="15" customHeight="1">
      <c r="A22" s="180">
        <v>13</v>
      </c>
      <c r="B22" s="177">
        <v>45537</v>
      </c>
      <c r="C22" s="181"/>
      <c r="D22" s="185" t="s">
        <v>231</v>
      </c>
      <c r="E22" s="182" t="s">
        <v>542</v>
      </c>
      <c r="F22" s="176" t="s">
        <v>917</v>
      </c>
      <c r="G22" s="178">
        <v>555</v>
      </c>
      <c r="H22" s="176"/>
      <c r="I22" s="176" t="s">
        <v>918</v>
      </c>
      <c r="J22" s="336" t="s">
        <v>543</v>
      </c>
      <c r="K22" s="178"/>
      <c r="L22" s="179"/>
      <c r="M22" s="183"/>
      <c r="N22" s="178"/>
      <c r="O22" s="184"/>
      <c r="P22" s="179">
        <f>VLOOKUP(D22,'[1]MidCap Intra'!$B$11:$C$571,2,0)</f>
        <v>579.15</v>
      </c>
      <c r="Q22" s="221"/>
      <c r="R22" s="330"/>
    </row>
    <row r="23" spans="1:18" ht="15" customHeight="1">
      <c r="A23" s="355">
        <v>14</v>
      </c>
      <c r="B23" s="255">
        <v>45539</v>
      </c>
      <c r="C23" s="356"/>
      <c r="D23" s="357" t="s">
        <v>857</v>
      </c>
      <c r="E23" s="358" t="s">
        <v>542</v>
      </c>
      <c r="F23" s="239">
        <v>337.5</v>
      </c>
      <c r="G23" s="240">
        <v>319</v>
      </c>
      <c r="H23" s="239">
        <v>357.5</v>
      </c>
      <c r="I23" s="239" t="s">
        <v>929</v>
      </c>
      <c r="J23" s="238" t="s">
        <v>965</v>
      </c>
      <c r="K23" s="238">
        <f t="shared" ref="K23" si="18">H23-F23</f>
        <v>20</v>
      </c>
      <c r="L23" s="251">
        <f t="shared" ref="L23" si="19">(F23*-0.3)/100</f>
        <v>-1.0125</v>
      </c>
      <c r="M23" s="252">
        <f t="shared" ref="M23" si="20">(K23+L23)/F23</f>
        <v>5.6259259259259259E-2</v>
      </c>
      <c r="N23" s="238" t="s">
        <v>544</v>
      </c>
      <c r="O23" s="253">
        <v>45545</v>
      </c>
      <c r="P23" s="254"/>
      <c r="Q23" s="221"/>
      <c r="R23" s="330"/>
    </row>
    <row r="24" spans="1:18" ht="15" customHeight="1">
      <c r="A24" s="355">
        <v>15</v>
      </c>
      <c r="B24" s="255">
        <v>45540</v>
      </c>
      <c r="C24" s="356"/>
      <c r="D24" s="357" t="s">
        <v>221</v>
      </c>
      <c r="E24" s="358" t="s">
        <v>542</v>
      </c>
      <c r="F24" s="239">
        <v>420</v>
      </c>
      <c r="G24" s="240">
        <v>390</v>
      </c>
      <c r="H24" s="239">
        <v>446.5</v>
      </c>
      <c r="I24" s="239" t="s">
        <v>934</v>
      </c>
      <c r="J24" s="238" t="s">
        <v>995</v>
      </c>
      <c r="K24" s="238">
        <f t="shared" ref="K24" si="21">H24-F24</f>
        <v>26.5</v>
      </c>
      <c r="L24" s="251">
        <f t="shared" ref="L24" si="22">(F24*-0.3)/100</f>
        <v>-1.26</v>
      </c>
      <c r="M24" s="252">
        <f t="shared" ref="M24" si="23">(K24+L24)/F24</f>
        <v>6.009523809523809E-2</v>
      </c>
      <c r="N24" s="238" t="s">
        <v>544</v>
      </c>
      <c r="O24" s="253">
        <v>45545</v>
      </c>
      <c r="P24" s="254"/>
      <c r="Q24" s="221"/>
      <c r="R24" s="330"/>
    </row>
    <row r="25" spans="1:18" ht="15" customHeight="1">
      <c r="A25" s="355">
        <v>16</v>
      </c>
      <c r="B25" s="255">
        <v>45541</v>
      </c>
      <c r="C25" s="356"/>
      <c r="D25" s="357" t="s">
        <v>78</v>
      </c>
      <c r="E25" s="358" t="s">
        <v>542</v>
      </c>
      <c r="F25" s="239">
        <v>1536</v>
      </c>
      <c r="G25" s="240">
        <v>1447</v>
      </c>
      <c r="H25" s="239">
        <v>1638</v>
      </c>
      <c r="I25" s="239" t="s">
        <v>941</v>
      </c>
      <c r="J25" s="238" t="s">
        <v>1011</v>
      </c>
      <c r="K25" s="238">
        <f t="shared" ref="K25" si="24">H25-F25</f>
        <v>102</v>
      </c>
      <c r="L25" s="251">
        <f t="shared" ref="L25" si="25">(F25*-0.3)/100</f>
        <v>-4.6079999999999997</v>
      </c>
      <c r="M25" s="252">
        <f t="shared" ref="M25" si="26">(K25+L25)/F25</f>
        <v>6.3406249999999997E-2</v>
      </c>
      <c r="N25" s="238" t="s">
        <v>544</v>
      </c>
      <c r="O25" s="253">
        <v>45547</v>
      </c>
      <c r="P25" s="254"/>
      <c r="Q25" s="221"/>
      <c r="R25" s="330"/>
    </row>
    <row r="26" spans="1:18" ht="15" customHeight="1">
      <c r="A26" s="355">
        <v>17</v>
      </c>
      <c r="B26" s="255">
        <v>45541</v>
      </c>
      <c r="C26" s="356"/>
      <c r="D26" s="357" t="s">
        <v>232</v>
      </c>
      <c r="E26" s="358" t="s">
        <v>1004</v>
      </c>
      <c r="F26" s="239">
        <v>434</v>
      </c>
      <c r="G26" s="240">
        <v>419</v>
      </c>
      <c r="H26" s="239">
        <v>452.5</v>
      </c>
      <c r="I26" s="239" t="s">
        <v>992</v>
      </c>
      <c r="J26" s="238" t="s">
        <v>1049</v>
      </c>
      <c r="K26" s="238">
        <f t="shared" ref="K26" si="27">H26-F26</f>
        <v>18.5</v>
      </c>
      <c r="L26" s="251">
        <f t="shared" ref="L26" si="28">(F26*-0.3)/100</f>
        <v>-1.3019999999999998</v>
      </c>
      <c r="M26" s="252">
        <f t="shared" ref="M26" si="29">(K26+L26)/F26</f>
        <v>3.9626728110599078E-2</v>
      </c>
      <c r="N26" s="238" t="s">
        <v>544</v>
      </c>
      <c r="O26" s="253">
        <v>45548</v>
      </c>
      <c r="P26" s="254"/>
      <c r="Q26" s="221"/>
      <c r="R26" s="330"/>
    </row>
    <row r="27" spans="1:18" ht="15" customHeight="1">
      <c r="A27" s="180">
        <v>18</v>
      </c>
      <c r="B27" s="177">
        <v>45544</v>
      </c>
      <c r="C27" s="181"/>
      <c r="D27" s="185" t="s">
        <v>869</v>
      </c>
      <c r="E27" s="182" t="s">
        <v>542</v>
      </c>
      <c r="F27" s="176" t="s">
        <v>950</v>
      </c>
      <c r="G27" s="178">
        <v>1018</v>
      </c>
      <c r="H27" s="176"/>
      <c r="I27" s="176" t="s">
        <v>951</v>
      </c>
      <c r="J27" s="178" t="s">
        <v>543</v>
      </c>
      <c r="K27" s="178"/>
      <c r="L27" s="179"/>
      <c r="M27" s="183"/>
      <c r="N27" s="178"/>
      <c r="O27" s="184"/>
      <c r="P27" s="179">
        <f>VLOOKUP(D27,'[1]MidCap Intra'!$B$11:$C$571,2,0)</f>
        <v>1007.2</v>
      </c>
      <c r="Q27" s="221"/>
      <c r="R27" s="330"/>
    </row>
    <row r="28" spans="1:18" ht="15" customHeight="1">
      <c r="A28" s="180">
        <v>19</v>
      </c>
      <c r="B28" s="177">
        <v>45545</v>
      </c>
      <c r="C28" s="181"/>
      <c r="D28" s="185" t="s">
        <v>56</v>
      </c>
      <c r="E28" s="182" t="s">
        <v>542</v>
      </c>
      <c r="F28" s="176" t="s">
        <v>966</v>
      </c>
      <c r="G28" s="178">
        <v>229</v>
      </c>
      <c r="H28" s="176"/>
      <c r="I28" s="176" t="s">
        <v>967</v>
      </c>
      <c r="J28" s="178" t="s">
        <v>543</v>
      </c>
      <c r="K28" s="178"/>
      <c r="L28" s="179"/>
      <c r="M28" s="183"/>
      <c r="N28" s="178"/>
      <c r="O28" s="184"/>
      <c r="P28" s="179">
        <f>VLOOKUP(D28,'[1]MidCap Intra'!$B$11:$C$571,2,0)</f>
        <v>261.75</v>
      </c>
      <c r="Q28" s="221"/>
      <c r="R28" s="330"/>
    </row>
    <row r="29" spans="1:18" ht="15" customHeight="1">
      <c r="A29" s="180">
        <v>20</v>
      </c>
      <c r="B29" s="177">
        <v>45545</v>
      </c>
      <c r="C29" s="181"/>
      <c r="D29" s="185" t="s">
        <v>236</v>
      </c>
      <c r="E29" s="182" t="s">
        <v>542</v>
      </c>
      <c r="F29" s="176" t="s">
        <v>968</v>
      </c>
      <c r="G29" s="178">
        <v>1050</v>
      </c>
      <c r="H29" s="176"/>
      <c r="I29" s="176" t="s">
        <v>969</v>
      </c>
      <c r="J29" s="178" t="s">
        <v>543</v>
      </c>
      <c r="K29" s="178"/>
      <c r="L29" s="179"/>
      <c r="M29" s="183"/>
      <c r="N29" s="178"/>
      <c r="O29" s="184"/>
      <c r="P29" s="179">
        <f>VLOOKUP(D29,'[1]MidCap Intra'!$B$11:$C$571,2,0)</f>
        <v>1210.05</v>
      </c>
      <c r="Q29" s="221"/>
      <c r="R29" s="330"/>
    </row>
    <row r="30" spans="1:18" ht="15" customHeight="1">
      <c r="A30" s="180">
        <v>21</v>
      </c>
      <c r="B30" s="177">
        <v>45546</v>
      </c>
      <c r="C30" s="181"/>
      <c r="D30" s="185" t="s">
        <v>92</v>
      </c>
      <c r="E30" s="182" t="s">
        <v>542</v>
      </c>
      <c r="F30" s="176" t="s">
        <v>985</v>
      </c>
      <c r="G30" s="178">
        <v>464</v>
      </c>
      <c r="H30" s="176"/>
      <c r="I30" s="176" t="s">
        <v>986</v>
      </c>
      <c r="J30" s="178" t="s">
        <v>543</v>
      </c>
      <c r="K30" s="178"/>
      <c r="L30" s="179"/>
      <c r="M30" s="183"/>
      <c r="N30" s="178"/>
      <c r="O30" s="184"/>
      <c r="P30" s="179">
        <f>VLOOKUP(D30,'[1]MidCap Intra'!$B$11:$C$571,2,0)</f>
        <v>528.85</v>
      </c>
      <c r="Q30" s="221"/>
      <c r="R30" s="330"/>
    </row>
    <row r="31" spans="1:18" ht="15" customHeight="1">
      <c r="A31" s="180">
        <v>22</v>
      </c>
      <c r="B31" s="177">
        <v>45546</v>
      </c>
      <c r="C31" s="181"/>
      <c r="D31" s="185" t="s">
        <v>221</v>
      </c>
      <c r="E31" s="182" t="s">
        <v>542</v>
      </c>
      <c r="F31" s="176" t="s">
        <v>988</v>
      </c>
      <c r="G31" s="178">
        <v>410</v>
      </c>
      <c r="H31" s="176"/>
      <c r="I31" s="176" t="s">
        <v>989</v>
      </c>
      <c r="J31" s="178" t="s">
        <v>543</v>
      </c>
      <c r="K31" s="178"/>
      <c r="L31" s="179"/>
      <c r="M31" s="183"/>
      <c r="N31" s="178"/>
      <c r="O31" s="184"/>
      <c r="P31" s="179">
        <f>VLOOKUP(D31,'[1]MidCap Intra'!$B$11:$C$571,2,0)</f>
        <v>422.95</v>
      </c>
      <c r="Q31" s="221"/>
      <c r="R31" s="330"/>
    </row>
    <row r="32" spans="1:18" ht="15" customHeight="1">
      <c r="A32" s="180">
        <v>23</v>
      </c>
      <c r="B32" s="177">
        <v>45546</v>
      </c>
      <c r="C32" s="181"/>
      <c r="D32" s="185" t="s">
        <v>870</v>
      </c>
      <c r="E32" s="182" t="s">
        <v>542</v>
      </c>
      <c r="F32" s="176" t="s">
        <v>990</v>
      </c>
      <c r="G32" s="178">
        <v>1270</v>
      </c>
      <c r="H32" s="176"/>
      <c r="I32" s="176" t="s">
        <v>991</v>
      </c>
      <c r="J32" s="178" t="s">
        <v>543</v>
      </c>
      <c r="K32" s="178"/>
      <c r="L32" s="179"/>
      <c r="M32" s="183"/>
      <c r="N32" s="178"/>
      <c r="O32" s="184"/>
      <c r="P32" s="179">
        <f>VLOOKUP(D32,'[1]MidCap Intra'!$B$11:$C$571,2,0)</f>
        <v>1417.2</v>
      </c>
      <c r="Q32" s="221"/>
      <c r="R32" s="330"/>
    </row>
    <row r="33" spans="1:38" ht="15" customHeight="1">
      <c r="A33" s="180">
        <v>24</v>
      </c>
      <c r="B33" s="177">
        <v>45547</v>
      </c>
      <c r="C33" s="181"/>
      <c r="D33" s="185" t="s">
        <v>367</v>
      </c>
      <c r="E33" s="182" t="s">
        <v>542</v>
      </c>
      <c r="F33" s="176" t="s">
        <v>1005</v>
      </c>
      <c r="G33" s="178">
        <v>204</v>
      </c>
      <c r="H33" s="176"/>
      <c r="I33" s="176" t="s">
        <v>1006</v>
      </c>
      <c r="J33" s="178" t="s">
        <v>543</v>
      </c>
      <c r="K33" s="178"/>
      <c r="L33" s="179"/>
      <c r="M33" s="183"/>
      <c r="N33" s="178"/>
      <c r="O33" s="184"/>
      <c r="P33" s="179">
        <f>VLOOKUP(D33,'[1]MidCap Intra'!$B$11:$C$571,2,0)</f>
        <v>215.7</v>
      </c>
      <c r="Q33" s="221"/>
      <c r="R33" s="330"/>
    </row>
    <row r="34" spans="1:38" ht="15" customHeight="1">
      <c r="A34" s="180">
        <v>24</v>
      </c>
      <c r="B34" s="177">
        <v>45547</v>
      </c>
      <c r="C34" s="181"/>
      <c r="D34" s="185" t="s">
        <v>189</v>
      </c>
      <c r="E34" s="182" t="s">
        <v>542</v>
      </c>
      <c r="F34" s="176" t="s">
        <v>1007</v>
      </c>
      <c r="G34" s="178">
        <v>267</v>
      </c>
      <c r="H34" s="176"/>
      <c r="I34" s="176" t="s">
        <v>1008</v>
      </c>
      <c r="J34" s="178" t="s">
        <v>543</v>
      </c>
      <c r="K34" s="178"/>
      <c r="L34" s="179"/>
      <c r="M34" s="183"/>
      <c r="N34" s="178"/>
      <c r="O34" s="184"/>
      <c r="P34" s="179">
        <f>VLOOKUP(D34,'[1]MidCap Intra'!$B$11:$C$571,2,0)</f>
        <v>324.35000000000002</v>
      </c>
      <c r="Q34" s="221"/>
      <c r="R34" s="330"/>
    </row>
    <row r="35" spans="1:38" ht="15" customHeight="1">
      <c r="A35" s="180">
        <v>25</v>
      </c>
      <c r="B35" s="177">
        <v>45548</v>
      </c>
      <c r="C35" s="181"/>
      <c r="D35" s="185" t="s">
        <v>68</v>
      </c>
      <c r="E35" s="182" t="s">
        <v>542</v>
      </c>
      <c r="F35" s="176" t="s">
        <v>1050</v>
      </c>
      <c r="G35" s="178">
        <v>7160</v>
      </c>
      <c r="H35" s="176"/>
      <c r="I35" s="176" t="s">
        <v>1051</v>
      </c>
      <c r="J35" s="178" t="s">
        <v>543</v>
      </c>
      <c r="K35" s="178"/>
      <c r="L35" s="179"/>
      <c r="M35" s="183"/>
      <c r="N35" s="178"/>
      <c r="O35" s="184"/>
      <c r="P35" s="179">
        <f>VLOOKUP(D35,'[1]MidCap Intra'!$B$11:$C$571,2,0)</f>
        <v>6743.6</v>
      </c>
      <c r="Q35" s="221"/>
      <c r="R35" s="330"/>
    </row>
    <row r="36" spans="1:38" ht="15" customHeight="1">
      <c r="A36" s="180"/>
      <c r="B36" s="177"/>
      <c r="C36" s="181"/>
      <c r="D36" s="185"/>
      <c r="E36" s="182"/>
      <c r="F36" s="176"/>
      <c r="G36" s="178"/>
      <c r="H36" s="176"/>
      <c r="I36" s="176"/>
      <c r="J36" s="178"/>
      <c r="K36" s="178"/>
      <c r="L36" s="179"/>
      <c r="M36" s="183"/>
      <c r="N36" s="178"/>
      <c r="O36" s="184"/>
      <c r="P36" s="179"/>
      <c r="Q36" s="221"/>
      <c r="R36" s="330"/>
    </row>
    <row r="37" spans="1:38" ht="15" customHeight="1">
      <c r="A37" s="180"/>
      <c r="B37" s="177"/>
      <c r="C37" s="181"/>
      <c r="D37" s="185"/>
      <c r="E37" s="182"/>
      <c r="F37" s="176"/>
      <c r="G37" s="178"/>
      <c r="H37" s="176"/>
      <c r="I37" s="176"/>
      <c r="J37" s="178"/>
      <c r="K37" s="178"/>
      <c r="L37" s="179"/>
      <c r="M37" s="183"/>
      <c r="N37" s="178"/>
      <c r="O37" s="184"/>
      <c r="P37" s="179"/>
      <c r="Q37" s="221"/>
      <c r="R37" s="330"/>
    </row>
    <row r="38" spans="1:38" ht="15" customHeight="1">
      <c r="G38" s="54"/>
      <c r="H38" s="54"/>
      <c r="I38" s="54"/>
      <c r="J38" s="54"/>
      <c r="K38" s="54"/>
      <c r="L38" s="54"/>
      <c r="M38" s="54"/>
      <c r="N38" s="54"/>
      <c r="O38" s="54"/>
      <c r="P38" s="54"/>
      <c r="R38" s="330"/>
    </row>
    <row r="39" spans="1:38" ht="14.25" customHeight="1">
      <c r="A39" s="96"/>
      <c r="B39" s="97"/>
      <c r="C39" s="98"/>
      <c r="D39" s="99"/>
      <c r="E39" s="100"/>
      <c r="F39" s="100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101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12" customHeight="1">
      <c r="A40" s="102" t="s">
        <v>545</v>
      </c>
      <c r="B40" s="103"/>
      <c r="C40" s="104"/>
      <c r="E40" s="105"/>
      <c r="F40" s="105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2" customHeight="1">
      <c r="A41" s="106" t="s">
        <v>546</v>
      </c>
      <c r="B41" s="102"/>
      <c r="C41" s="102"/>
      <c r="D41" s="102"/>
      <c r="E41" s="37"/>
      <c r="F41" s="107" t="s">
        <v>547</v>
      </c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12" customHeight="1">
      <c r="A42" s="102" t="s">
        <v>548</v>
      </c>
      <c r="B42" s="102"/>
      <c r="C42" s="102"/>
      <c r="D42" s="102" t="s">
        <v>549</v>
      </c>
      <c r="E42" s="6"/>
      <c r="F42" s="107" t="s">
        <v>550</v>
      </c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12" customHeight="1">
      <c r="A43" s="102"/>
      <c r="B43" s="102"/>
      <c r="C43" s="102"/>
      <c r="D43" s="102"/>
      <c r="E43" s="6"/>
      <c r="F43" s="6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12" customHeight="1">
      <c r="A44" s="189"/>
      <c r="B44" s="189"/>
      <c r="C44" s="189"/>
      <c r="D44" s="189"/>
      <c r="E44" s="190"/>
      <c r="F44" s="190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2" customHeight="1">
      <c r="A45" s="189"/>
      <c r="B45" s="189"/>
      <c r="C45" s="189"/>
      <c r="D45" s="189"/>
      <c r="E45" s="190"/>
      <c r="F45" s="190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38.25" customHeight="1">
      <c r="A46" s="91" t="s">
        <v>955</v>
      </c>
      <c r="B46" s="119"/>
      <c r="C46" s="119"/>
      <c r="D46" s="120"/>
      <c r="E46" s="108"/>
      <c r="F46" s="6"/>
      <c r="G46" s="6"/>
      <c r="H46" s="109"/>
      <c r="I46" s="121"/>
      <c r="J46" s="1"/>
      <c r="K46" s="6"/>
      <c r="L46" s="6"/>
      <c r="M46" s="6"/>
      <c r="N46" s="1"/>
      <c r="O46" s="1"/>
      <c r="R46" s="54"/>
      <c r="S46" s="54"/>
      <c r="T46" s="37"/>
      <c r="U46" s="54"/>
      <c r="V46" s="37"/>
      <c r="W46" s="54"/>
      <c r="X46" s="37"/>
      <c r="Y46" s="54"/>
      <c r="Z46" s="37"/>
      <c r="AA46" s="54"/>
      <c r="AB46" s="37"/>
      <c r="AC46" s="54"/>
      <c r="AD46" s="37"/>
      <c r="AE46" s="54"/>
      <c r="AF46" s="37"/>
      <c r="AG46" s="1"/>
      <c r="AH46" s="1"/>
      <c r="AI46" s="1"/>
      <c r="AJ46" s="6"/>
      <c r="AK46" s="1"/>
    </row>
    <row r="47" spans="1:38" ht="39.6">
      <c r="A47" s="92" t="s">
        <v>16</v>
      </c>
      <c r="B47" s="93" t="s">
        <v>519</v>
      </c>
      <c r="C47" s="93"/>
      <c r="D47" s="94" t="s">
        <v>529</v>
      </c>
      <c r="E47" s="93" t="s">
        <v>530</v>
      </c>
      <c r="F47" s="93" t="s">
        <v>531</v>
      </c>
      <c r="G47" s="93" t="s">
        <v>532</v>
      </c>
      <c r="H47" s="93" t="s">
        <v>533</v>
      </c>
      <c r="I47" s="93" t="s">
        <v>534</v>
      </c>
      <c r="J47" s="92" t="s">
        <v>535</v>
      </c>
      <c r="K47" s="112" t="s">
        <v>552</v>
      </c>
      <c r="L47" s="113" t="s">
        <v>537</v>
      </c>
      <c r="M47" s="95" t="s">
        <v>538</v>
      </c>
      <c r="N47" s="93" t="s">
        <v>539</v>
      </c>
      <c r="O47" s="94" t="s">
        <v>540</v>
      </c>
      <c r="P47" s="186" t="s">
        <v>541</v>
      </c>
      <c r="Q47" s="188" t="s">
        <v>806</v>
      </c>
      <c r="R47" s="54"/>
      <c r="S47" s="54"/>
      <c r="T47" s="37"/>
      <c r="U47" s="54"/>
      <c r="V47" s="37"/>
      <c r="W47" s="54"/>
      <c r="X47" s="37"/>
      <c r="Y47" s="54"/>
      <c r="Z47" s="37"/>
      <c r="AA47" s="54"/>
      <c r="AB47" s="37"/>
      <c r="AC47" s="54"/>
      <c r="AD47" s="37"/>
      <c r="AE47" s="54"/>
      <c r="AF47" s="37"/>
      <c r="AG47" s="37"/>
      <c r="AH47" s="37"/>
      <c r="AI47" s="37"/>
      <c r="AJ47" s="37"/>
      <c r="AK47" s="37"/>
      <c r="AL47" s="37"/>
    </row>
    <row r="48" spans="1:38" ht="12.75" customHeight="1">
      <c r="A48" s="239">
        <v>1</v>
      </c>
      <c r="B48" s="255">
        <v>45533</v>
      </c>
      <c r="C48" s="293"/>
      <c r="D48" s="293" t="s">
        <v>891</v>
      </c>
      <c r="E48" s="239" t="s">
        <v>542</v>
      </c>
      <c r="F48" s="239">
        <v>343.5</v>
      </c>
      <c r="G48" s="239">
        <v>318</v>
      </c>
      <c r="H48" s="239">
        <v>361.5</v>
      </c>
      <c r="I48" s="239" t="s">
        <v>910</v>
      </c>
      <c r="J48" s="238" t="s">
        <v>916</v>
      </c>
      <c r="K48" s="238">
        <f t="shared" ref="K48" si="30">H48-F48</f>
        <v>18</v>
      </c>
      <c r="L48" s="251">
        <f t="shared" ref="L48" si="31">(F48*-0.3)/100</f>
        <v>-1.0305</v>
      </c>
      <c r="M48" s="252">
        <f t="shared" ref="M48" si="32">(K48+L48)/F48</f>
        <v>4.9401746724890831E-2</v>
      </c>
      <c r="N48" s="238" t="s">
        <v>544</v>
      </c>
      <c r="O48" s="253">
        <v>45537</v>
      </c>
      <c r="P48" s="254"/>
      <c r="Q48" s="235"/>
      <c r="R48" s="54" t="s">
        <v>835</v>
      </c>
      <c r="S48" s="54"/>
      <c r="T48" s="37"/>
      <c r="U48" s="54"/>
      <c r="V48" s="37"/>
      <c r="W48" s="54"/>
      <c r="X48" s="37"/>
      <c r="Y48" s="54"/>
      <c r="Z48" s="37"/>
      <c r="AA48" s="54"/>
      <c r="AB48" s="37"/>
      <c r="AC48" s="54"/>
      <c r="AD48" s="37"/>
      <c r="AE48" s="54"/>
      <c r="AF48" s="37"/>
    </row>
    <row r="49" spans="1:38" ht="12.75" customHeight="1">
      <c r="A49" s="355">
        <v>2</v>
      </c>
      <c r="B49" s="255">
        <v>45534</v>
      </c>
      <c r="C49" s="356"/>
      <c r="D49" s="357" t="s">
        <v>914</v>
      </c>
      <c r="E49" s="358" t="s">
        <v>542</v>
      </c>
      <c r="F49" s="239">
        <v>344</v>
      </c>
      <c r="G49" s="240">
        <v>319</v>
      </c>
      <c r="H49" s="239">
        <v>362</v>
      </c>
      <c r="I49" s="239" t="s">
        <v>915</v>
      </c>
      <c r="J49" s="238" t="s">
        <v>916</v>
      </c>
      <c r="K49" s="238">
        <f t="shared" ref="K49" si="33">H49-F49</f>
        <v>18</v>
      </c>
      <c r="L49" s="251">
        <f t="shared" ref="L49" si="34">(F49*-0.3)/100</f>
        <v>-1.032</v>
      </c>
      <c r="M49" s="252">
        <f t="shared" ref="M49" si="35">(K49+L49)/F49</f>
        <v>4.9325581395348837E-2</v>
      </c>
      <c r="N49" s="238" t="s">
        <v>544</v>
      </c>
      <c r="O49" s="253">
        <v>45544</v>
      </c>
      <c r="P49" s="254"/>
      <c r="Q49" s="235"/>
      <c r="R49" s="54" t="s">
        <v>835</v>
      </c>
      <c r="S49" s="54"/>
      <c r="T49" s="37"/>
      <c r="U49" s="54"/>
      <c r="V49" s="37"/>
      <c r="W49" s="54"/>
      <c r="X49" s="37"/>
      <c r="Y49" s="54"/>
      <c r="Z49" s="37"/>
      <c r="AA49" s="54"/>
      <c r="AB49" s="37"/>
      <c r="AC49" s="54"/>
      <c r="AD49" s="37"/>
      <c r="AE49" s="54"/>
      <c r="AF49" s="37"/>
    </row>
    <row r="50" spans="1:38" ht="12.75" customHeight="1">
      <c r="A50" s="180">
        <v>3</v>
      </c>
      <c r="B50" s="177">
        <v>45537</v>
      </c>
      <c r="C50" s="181"/>
      <c r="D50" s="185" t="s">
        <v>897</v>
      </c>
      <c r="E50" s="182" t="s">
        <v>1004</v>
      </c>
      <c r="F50" s="176" t="s">
        <v>993</v>
      </c>
      <c r="G50" s="178">
        <v>1940</v>
      </c>
      <c r="H50" s="176"/>
      <c r="I50" s="176" t="s">
        <v>994</v>
      </c>
      <c r="J50" s="178" t="s">
        <v>543</v>
      </c>
      <c r="K50" s="176"/>
      <c r="L50" s="236"/>
      <c r="M50" s="237"/>
      <c r="N50" s="176"/>
      <c r="O50" s="223"/>
      <c r="P50" s="179"/>
      <c r="Q50" s="235"/>
      <c r="R50" s="54"/>
      <c r="S50" s="54"/>
      <c r="T50" s="37"/>
      <c r="U50" s="54"/>
      <c r="V50" s="37"/>
      <c r="W50" s="54"/>
      <c r="X50" s="37"/>
      <c r="Y50" s="54"/>
      <c r="Z50" s="37"/>
      <c r="AA50" s="54"/>
      <c r="AB50" s="37"/>
      <c r="AC50" s="54"/>
      <c r="AD50" s="37"/>
      <c r="AE50" s="54"/>
      <c r="AF50" s="37"/>
    </row>
    <row r="51" spans="1:38" ht="12.75" customHeight="1">
      <c r="A51" s="355">
        <v>4</v>
      </c>
      <c r="B51" s="255">
        <v>45544</v>
      </c>
      <c r="C51" s="356"/>
      <c r="D51" s="357" t="s">
        <v>902</v>
      </c>
      <c r="E51" s="358" t="s">
        <v>542</v>
      </c>
      <c r="F51" s="239">
        <v>2160</v>
      </c>
      <c r="G51" s="240">
        <v>1980</v>
      </c>
      <c r="H51" s="239">
        <v>2300</v>
      </c>
      <c r="I51" s="239" t="s">
        <v>954</v>
      </c>
      <c r="J51" s="238" t="s">
        <v>689</v>
      </c>
      <c r="K51" s="238">
        <f t="shared" ref="K51" si="36">H51-F51</f>
        <v>140</v>
      </c>
      <c r="L51" s="251">
        <f t="shared" ref="L51" si="37">(F51*-0.3)/100</f>
        <v>-6.48</v>
      </c>
      <c r="M51" s="252">
        <f t="shared" ref="M51" si="38">(K51+L51)/F51</f>
        <v>6.1814814814814822E-2</v>
      </c>
      <c r="N51" s="238" t="s">
        <v>544</v>
      </c>
      <c r="O51" s="253">
        <v>45545</v>
      </c>
      <c r="P51" s="254"/>
      <c r="Q51" s="235"/>
      <c r="R51" s="54"/>
      <c r="S51" s="54"/>
      <c r="T51" s="37"/>
      <c r="U51" s="54"/>
      <c r="V51" s="37"/>
      <c r="W51" s="54"/>
      <c r="X51" s="37"/>
      <c r="Y51" s="54"/>
      <c r="Z51" s="37"/>
      <c r="AA51" s="54"/>
      <c r="AB51" s="37"/>
      <c r="AC51" s="54"/>
      <c r="AD51" s="37"/>
      <c r="AE51" s="54"/>
      <c r="AF51" s="37"/>
    </row>
    <row r="52" spans="1:38" ht="12.75" customHeight="1">
      <c r="A52" s="180">
        <v>5</v>
      </c>
      <c r="B52" s="177">
        <v>45545</v>
      </c>
      <c r="C52" s="181"/>
      <c r="D52" s="185" t="s">
        <v>891</v>
      </c>
      <c r="E52" s="182" t="s">
        <v>542</v>
      </c>
      <c r="F52" s="176" t="s">
        <v>963</v>
      </c>
      <c r="G52" s="178">
        <v>360</v>
      </c>
      <c r="H52" s="176"/>
      <c r="I52" s="176" t="s">
        <v>964</v>
      </c>
      <c r="J52" s="178" t="s">
        <v>543</v>
      </c>
      <c r="K52" s="176"/>
      <c r="L52" s="236"/>
      <c r="M52" s="237"/>
      <c r="N52" s="176"/>
      <c r="O52" s="223"/>
      <c r="P52" s="179"/>
      <c r="Q52" s="235"/>
      <c r="R52" s="54"/>
      <c r="S52" s="54"/>
      <c r="T52" s="37"/>
      <c r="U52" s="54"/>
      <c r="V52" s="37"/>
      <c r="W52" s="54"/>
      <c r="X52" s="37"/>
      <c r="Y52" s="54"/>
      <c r="Z52" s="37"/>
      <c r="AA52" s="54"/>
      <c r="AB52" s="37"/>
      <c r="AC52" s="54"/>
      <c r="AD52" s="37"/>
      <c r="AE52" s="54"/>
      <c r="AF52" s="37"/>
    </row>
    <row r="53" spans="1:38" ht="12.75" customHeight="1">
      <c r="A53" s="180">
        <v>6</v>
      </c>
      <c r="B53" s="177">
        <v>45547</v>
      </c>
      <c r="C53" s="181"/>
      <c r="D53" s="185" t="s">
        <v>902</v>
      </c>
      <c r="E53" s="182" t="s">
        <v>542</v>
      </c>
      <c r="F53" s="176" t="s">
        <v>1009</v>
      </c>
      <c r="G53" s="178">
        <v>1990</v>
      </c>
      <c r="H53" s="176"/>
      <c r="I53" s="176" t="s">
        <v>1010</v>
      </c>
      <c r="J53" s="178" t="s">
        <v>543</v>
      </c>
      <c r="K53" s="176"/>
      <c r="L53" s="236"/>
      <c r="M53" s="237"/>
      <c r="N53" s="176"/>
      <c r="O53" s="223"/>
      <c r="P53" s="179"/>
      <c r="Q53" s="235"/>
      <c r="R53" s="54"/>
      <c r="S53" s="54"/>
      <c r="T53" s="37"/>
      <c r="U53" s="54"/>
      <c r="V53" s="37"/>
      <c r="W53" s="54"/>
      <c r="X53" s="37"/>
      <c r="Y53" s="54"/>
      <c r="Z53" s="37"/>
      <c r="AA53" s="54"/>
      <c r="AB53" s="37"/>
      <c r="AC53" s="54"/>
      <c r="AD53" s="37"/>
      <c r="AE53" s="54"/>
      <c r="AF53" s="37"/>
    </row>
    <row r="54" spans="1:38" ht="12.75" customHeight="1">
      <c r="A54" s="180"/>
      <c r="B54" s="177"/>
      <c r="C54" s="181"/>
      <c r="D54" s="185"/>
      <c r="E54" s="182"/>
      <c r="F54" s="176"/>
      <c r="G54" s="178"/>
      <c r="H54" s="176"/>
      <c r="I54" s="176"/>
      <c r="J54" s="178"/>
      <c r="K54" s="176"/>
      <c r="L54" s="236"/>
      <c r="M54" s="237"/>
      <c r="N54" s="176"/>
      <c r="O54" s="223"/>
      <c r="P54" s="179"/>
      <c r="Q54" s="235"/>
      <c r="R54" s="54"/>
      <c r="S54" s="54"/>
      <c r="T54" s="37"/>
      <c r="U54" s="54"/>
      <c r="V54" s="37"/>
      <c r="W54" s="54"/>
      <c r="X54" s="37"/>
      <c r="Y54" s="54"/>
      <c r="Z54" s="37"/>
      <c r="AA54" s="54"/>
      <c r="AB54" s="37"/>
      <c r="AC54" s="54"/>
      <c r="AD54" s="37"/>
      <c r="AE54" s="54"/>
      <c r="AF54" s="37"/>
    </row>
    <row r="55" spans="1:38" ht="12.75" customHeight="1">
      <c r="A55" s="176"/>
      <c r="B55" s="177"/>
      <c r="C55" s="220"/>
      <c r="D55" s="220"/>
      <c r="E55" s="176"/>
      <c r="F55" s="176"/>
      <c r="G55" s="176"/>
      <c r="H55" s="176"/>
      <c r="I55" s="176"/>
      <c r="J55" s="176"/>
      <c r="K55" s="176"/>
      <c r="L55" s="236"/>
      <c r="M55" s="237"/>
      <c r="N55" s="176"/>
      <c r="O55" s="223"/>
      <c r="P55" s="179"/>
      <c r="Q55" s="235"/>
      <c r="R55" s="54" t="s">
        <v>835</v>
      </c>
      <c r="S55" s="54"/>
      <c r="T55" s="37"/>
      <c r="U55" s="54"/>
      <c r="V55" s="37"/>
      <c r="W55" s="54"/>
      <c r="X55" s="37"/>
      <c r="Y55" s="54"/>
      <c r="Z55" s="37"/>
      <c r="AA55" s="54"/>
      <c r="AB55" s="37"/>
      <c r="AC55" s="54"/>
      <c r="AD55" s="37"/>
      <c r="AE55" s="54"/>
      <c r="AF55" s="37"/>
    </row>
    <row r="56" spans="1:38" ht="12.75" customHeight="1">
      <c r="A56" s="102" t="s">
        <v>545</v>
      </c>
      <c r="B56" s="102"/>
      <c r="C56" s="102"/>
      <c r="D56" s="54"/>
      <c r="E56" s="37"/>
      <c r="F56" s="107" t="s">
        <v>547</v>
      </c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37"/>
      <c r="U56" s="54"/>
      <c r="V56" s="37"/>
      <c r="W56" s="54"/>
      <c r="X56" s="37"/>
      <c r="Y56" s="54"/>
      <c r="Z56" s="37"/>
      <c r="AA56" s="54"/>
      <c r="AB56" s="37"/>
      <c r="AC56" s="54"/>
      <c r="AD56" s="37"/>
      <c r="AE56" s="54"/>
      <c r="AF56" s="37"/>
    </row>
    <row r="57" spans="1:38" ht="12.75" customHeight="1">
      <c r="A57" s="106" t="s">
        <v>546</v>
      </c>
      <c r="B57" s="102"/>
      <c r="C57" s="102"/>
      <c r="D57" s="54"/>
      <c r="E57" s="37"/>
      <c r="F57" s="107" t="s">
        <v>550</v>
      </c>
      <c r="G57" s="54"/>
      <c r="H57" s="54" t="s">
        <v>566</v>
      </c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37"/>
      <c r="U57" s="54"/>
      <c r="V57" s="37"/>
      <c r="W57" s="54"/>
      <c r="X57" s="37"/>
      <c r="Y57" s="54"/>
      <c r="Z57" s="37"/>
      <c r="AA57" s="54"/>
      <c r="AB57" s="37"/>
      <c r="AC57" s="54"/>
      <c r="AD57" s="37"/>
      <c r="AE57" s="54"/>
      <c r="AF57" s="37"/>
    </row>
    <row r="58" spans="1:38" ht="12.75" customHeight="1">
      <c r="A58" s="54"/>
      <c r="B58" s="54"/>
      <c r="C58" s="102"/>
      <c r="D58" s="54"/>
      <c r="E58" s="37"/>
      <c r="F58" s="107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37"/>
      <c r="U58" s="54"/>
      <c r="V58" s="37"/>
      <c r="W58" s="54"/>
      <c r="X58" s="37"/>
      <c r="Y58" s="54"/>
      <c r="Z58" s="37"/>
      <c r="AA58" s="54"/>
      <c r="AB58" s="37"/>
      <c r="AC58" s="54"/>
      <c r="AD58" s="37"/>
      <c r="AE58" s="54"/>
      <c r="AF58" s="37"/>
    </row>
    <row r="59" spans="1:38" ht="12" customHeight="1">
      <c r="A59" s="189"/>
      <c r="B59" s="189"/>
      <c r="C59" s="189"/>
      <c r="D59" s="189"/>
      <c r="E59" s="190"/>
      <c r="F59" s="190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</row>
    <row r="60" spans="1:38" ht="38.25" customHeight="1">
      <c r="A60" s="91" t="s">
        <v>900</v>
      </c>
      <c r="B60" s="119"/>
      <c r="C60" s="119"/>
      <c r="D60" s="120"/>
      <c r="E60" s="108"/>
      <c r="F60" s="6"/>
      <c r="G60" s="6"/>
      <c r="H60" s="109"/>
      <c r="I60" s="121"/>
      <c r="J60" s="1"/>
      <c r="K60" s="6"/>
      <c r="L60" s="6"/>
      <c r="M60" s="6"/>
      <c r="N60" s="1"/>
      <c r="O60" s="1"/>
      <c r="R60" s="54"/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  <c r="AE60" s="54"/>
      <c r="AF60" s="37"/>
      <c r="AG60" s="1"/>
      <c r="AH60" s="1"/>
      <c r="AI60" s="1"/>
      <c r="AJ60" s="6"/>
      <c r="AK60" s="1"/>
    </row>
    <row r="61" spans="1:38" ht="39.6">
      <c r="A61" s="92" t="s">
        <v>16</v>
      </c>
      <c r="B61" s="93" t="s">
        <v>519</v>
      </c>
      <c r="C61" s="93"/>
      <c r="D61" s="94" t="s">
        <v>529</v>
      </c>
      <c r="E61" s="93" t="s">
        <v>530</v>
      </c>
      <c r="F61" s="93" t="s">
        <v>531</v>
      </c>
      <c r="G61" s="93" t="s">
        <v>532</v>
      </c>
      <c r="H61" s="93" t="s">
        <v>533</v>
      </c>
      <c r="I61" s="93" t="s">
        <v>534</v>
      </c>
      <c r="J61" s="92" t="s">
        <v>535</v>
      </c>
      <c r="K61" s="112" t="s">
        <v>552</v>
      </c>
      <c r="L61" s="113" t="s">
        <v>537</v>
      </c>
      <c r="M61" s="95" t="s">
        <v>538</v>
      </c>
      <c r="N61" s="93" t="s">
        <v>539</v>
      </c>
      <c r="O61" s="94" t="s">
        <v>540</v>
      </c>
      <c r="P61" s="186" t="s">
        <v>541</v>
      </c>
      <c r="Q61" s="188" t="s">
        <v>806</v>
      </c>
      <c r="R61" s="54"/>
      <c r="S61" s="54"/>
      <c r="T61" s="37"/>
      <c r="U61" s="54"/>
      <c r="V61" s="37"/>
      <c r="W61" s="54"/>
      <c r="X61" s="37"/>
      <c r="Y61" s="54"/>
      <c r="Z61" s="37"/>
      <c r="AA61" s="54"/>
      <c r="AB61" s="37"/>
      <c r="AC61" s="54"/>
      <c r="AD61" s="37"/>
      <c r="AE61" s="54"/>
      <c r="AF61" s="37"/>
      <c r="AG61" s="37"/>
      <c r="AH61" s="37"/>
      <c r="AI61" s="37"/>
      <c r="AJ61" s="37"/>
      <c r="AK61" s="37"/>
      <c r="AL61" s="37"/>
    </row>
    <row r="62" spans="1:38" ht="12.75" customHeight="1">
      <c r="A62" s="176">
        <v>1</v>
      </c>
      <c r="B62" s="177">
        <v>45498</v>
      </c>
      <c r="C62" s="220"/>
      <c r="D62" s="220" t="s">
        <v>474</v>
      </c>
      <c r="E62" s="176" t="s">
        <v>542</v>
      </c>
      <c r="F62" s="176" t="s">
        <v>882</v>
      </c>
      <c r="G62" s="176">
        <v>3600</v>
      </c>
      <c r="H62" s="176"/>
      <c r="I62" s="176" t="s">
        <v>883</v>
      </c>
      <c r="J62" s="176" t="s">
        <v>543</v>
      </c>
      <c r="K62" s="176"/>
      <c r="L62" s="236"/>
      <c r="M62" s="237"/>
      <c r="N62" s="176"/>
      <c r="O62" s="223"/>
      <c r="P62" s="179">
        <f>VLOOKUP(D62,'MidCap Intra'!$B$11:$C$570,2,0)</f>
        <v>3968.95</v>
      </c>
      <c r="Q62" s="235"/>
      <c r="R62" s="54" t="s">
        <v>835</v>
      </c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  <c r="AE62" s="54"/>
      <c r="AF62" s="37"/>
    </row>
    <row r="63" spans="1:38" ht="12.75" customHeight="1">
      <c r="A63" s="176"/>
      <c r="B63" s="177"/>
      <c r="C63" s="220"/>
      <c r="D63" s="220"/>
      <c r="E63" s="176"/>
      <c r="F63" s="176"/>
      <c r="G63" s="176"/>
      <c r="H63" s="176"/>
      <c r="I63" s="176"/>
      <c r="J63" s="176"/>
      <c r="K63" s="176"/>
      <c r="L63" s="236"/>
      <c r="M63" s="237"/>
      <c r="N63" s="176"/>
      <c r="O63" s="223"/>
      <c r="P63" s="179"/>
      <c r="Q63" s="235"/>
      <c r="R63" s="54"/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  <c r="AE63" s="54"/>
      <c r="AF63" s="37"/>
    </row>
    <row r="64" spans="1:38" ht="12.75" customHeight="1">
      <c r="A64" s="176"/>
      <c r="B64" s="177"/>
      <c r="C64" s="220"/>
      <c r="D64" s="220"/>
      <c r="E64" s="176"/>
      <c r="F64" s="176"/>
      <c r="G64" s="176"/>
      <c r="H64" s="176"/>
      <c r="I64" s="176"/>
      <c r="J64" s="176"/>
      <c r="K64" s="176"/>
      <c r="L64" s="236"/>
      <c r="M64" s="237"/>
      <c r="N64" s="176"/>
      <c r="O64" s="223"/>
      <c r="P64" s="177"/>
      <c r="Q64" s="235"/>
      <c r="R64" s="54"/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  <c r="AE64" s="54"/>
      <c r="AF64" s="37"/>
    </row>
    <row r="65" spans="1:32" ht="12.75" customHeight="1">
      <c r="A65" s="102" t="s">
        <v>545</v>
      </c>
      <c r="B65" s="102"/>
      <c r="C65" s="102"/>
      <c r="D65" s="54"/>
      <c r="E65" s="37"/>
      <c r="F65" s="107" t="s">
        <v>547</v>
      </c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  <c r="AE65" s="54"/>
      <c r="AF65" s="37"/>
    </row>
    <row r="66" spans="1:32" ht="12.75" customHeight="1">
      <c r="A66" s="106" t="s">
        <v>546</v>
      </c>
      <c r="B66" s="102"/>
      <c r="C66" s="102"/>
      <c r="D66" s="54"/>
      <c r="E66" s="37"/>
      <c r="F66" s="107" t="s">
        <v>550</v>
      </c>
      <c r="G66" s="54"/>
      <c r="H66" s="54" t="s">
        <v>566</v>
      </c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  <c r="AE66" s="54"/>
      <c r="AF66" s="37"/>
    </row>
    <row r="67" spans="1:32" ht="12.75" customHeight="1">
      <c r="A67" s="54"/>
      <c r="B67" s="54"/>
      <c r="C67" s="102"/>
      <c r="D67" s="54"/>
      <c r="E67" s="37"/>
      <c r="F67" s="107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  <c r="AE67" s="54"/>
      <c r="AF67" s="37"/>
    </row>
    <row r="68" spans="1:32" ht="12.75" customHeight="1">
      <c r="A68" s="54"/>
      <c r="B68" s="54"/>
      <c r="C68" s="102"/>
      <c r="D68" s="54"/>
      <c r="E68" s="37"/>
      <c r="F68" s="107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</row>
    <row r="69" spans="1:32" ht="38.25" customHeight="1">
      <c r="A69" s="122" t="s">
        <v>901</v>
      </c>
      <c r="C69" s="122"/>
      <c r="D69" s="54"/>
      <c r="E69" s="122"/>
      <c r="F69" s="6"/>
      <c r="G69" s="6"/>
      <c r="H69" s="110"/>
      <c r="I69" s="6"/>
      <c r="J69" s="110"/>
      <c r="K69" s="111"/>
      <c r="L69" s="6"/>
      <c r="M69" s="6"/>
      <c r="N69" s="1"/>
      <c r="O69" s="54"/>
      <c r="P69" s="54"/>
      <c r="Q69" s="191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</row>
    <row r="70" spans="1:32" ht="12.75" customHeight="1">
      <c r="A70" s="92" t="s">
        <v>16</v>
      </c>
      <c r="B70" s="93" t="s">
        <v>519</v>
      </c>
      <c r="C70" s="93"/>
      <c r="D70" s="94" t="s">
        <v>529</v>
      </c>
      <c r="E70" s="93" t="s">
        <v>530</v>
      </c>
      <c r="F70" s="93" t="s">
        <v>531</v>
      </c>
      <c r="G70" s="93" t="s">
        <v>567</v>
      </c>
      <c r="H70" s="93" t="s">
        <v>568</v>
      </c>
      <c r="I70" s="93" t="s">
        <v>534</v>
      </c>
      <c r="J70" s="123" t="s">
        <v>535</v>
      </c>
      <c r="K70" s="93" t="s">
        <v>536</v>
      </c>
      <c r="L70" s="93" t="s">
        <v>569</v>
      </c>
      <c r="M70" s="93" t="s">
        <v>539</v>
      </c>
      <c r="N70" s="94" t="s">
        <v>540</v>
      </c>
      <c r="O70" s="54"/>
      <c r="P70" s="54"/>
      <c r="Q70" s="191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</row>
    <row r="71" spans="1:32" ht="12.75" customHeight="1">
      <c r="A71" s="124">
        <v>1</v>
      </c>
      <c r="B71" s="125">
        <v>41579</v>
      </c>
      <c r="C71" s="125"/>
      <c r="D71" s="126" t="s">
        <v>570</v>
      </c>
      <c r="E71" s="127" t="s">
        <v>542</v>
      </c>
      <c r="F71" s="128">
        <v>82</v>
      </c>
      <c r="G71" s="127" t="s">
        <v>571</v>
      </c>
      <c r="H71" s="127">
        <v>100</v>
      </c>
      <c r="I71" s="129">
        <v>100</v>
      </c>
      <c r="J71" s="130" t="s">
        <v>572</v>
      </c>
      <c r="K71" s="131">
        <f t="shared" ref="K71:K102" si="39">H71-F71</f>
        <v>18</v>
      </c>
      <c r="L71" s="132">
        <f t="shared" ref="L71:L102" si="40">K71/F71</f>
        <v>0.21951219512195122</v>
      </c>
      <c r="M71" s="127" t="s">
        <v>544</v>
      </c>
      <c r="N71" s="133">
        <v>42657</v>
      </c>
      <c r="O71" s="54"/>
      <c r="P71" s="54"/>
      <c r="Q71" s="191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</row>
    <row r="72" spans="1:32" ht="12.75" customHeight="1">
      <c r="A72" s="124">
        <v>2</v>
      </c>
      <c r="B72" s="125">
        <v>41794</v>
      </c>
      <c r="C72" s="125"/>
      <c r="D72" s="126" t="s">
        <v>573</v>
      </c>
      <c r="E72" s="127" t="s">
        <v>553</v>
      </c>
      <c r="F72" s="128">
        <v>257</v>
      </c>
      <c r="G72" s="127" t="s">
        <v>571</v>
      </c>
      <c r="H72" s="127">
        <v>300</v>
      </c>
      <c r="I72" s="129">
        <v>300</v>
      </c>
      <c r="J72" s="130" t="s">
        <v>572</v>
      </c>
      <c r="K72" s="131">
        <f t="shared" si="39"/>
        <v>43</v>
      </c>
      <c r="L72" s="132">
        <f t="shared" si="40"/>
        <v>0.16731517509727625</v>
      </c>
      <c r="M72" s="127" t="s">
        <v>544</v>
      </c>
      <c r="N72" s="133">
        <v>41822</v>
      </c>
      <c r="O72" s="54"/>
      <c r="P72" s="54"/>
      <c r="Q72" s="191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</row>
    <row r="73" spans="1:32" ht="12.75" customHeight="1">
      <c r="A73" s="124">
        <v>3</v>
      </c>
      <c r="B73" s="125">
        <v>41828</v>
      </c>
      <c r="C73" s="125"/>
      <c r="D73" s="126" t="s">
        <v>574</v>
      </c>
      <c r="E73" s="127" t="s">
        <v>553</v>
      </c>
      <c r="F73" s="128">
        <v>393</v>
      </c>
      <c r="G73" s="127" t="s">
        <v>571</v>
      </c>
      <c r="H73" s="127">
        <v>468</v>
      </c>
      <c r="I73" s="129">
        <v>468</v>
      </c>
      <c r="J73" s="130" t="s">
        <v>572</v>
      </c>
      <c r="K73" s="131">
        <f t="shared" si="39"/>
        <v>75</v>
      </c>
      <c r="L73" s="132">
        <f t="shared" si="40"/>
        <v>0.19083969465648856</v>
      </c>
      <c r="M73" s="127" t="s">
        <v>544</v>
      </c>
      <c r="N73" s="133">
        <v>41863</v>
      </c>
      <c r="O73" s="54"/>
      <c r="P73" s="54"/>
      <c r="Q73" s="191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</row>
    <row r="74" spans="1:32" ht="12.75" customHeight="1">
      <c r="A74" s="124">
        <v>4</v>
      </c>
      <c r="B74" s="125">
        <v>41857</v>
      </c>
      <c r="C74" s="125"/>
      <c r="D74" s="126" t="s">
        <v>575</v>
      </c>
      <c r="E74" s="127" t="s">
        <v>553</v>
      </c>
      <c r="F74" s="128">
        <v>205</v>
      </c>
      <c r="G74" s="127" t="s">
        <v>571</v>
      </c>
      <c r="H74" s="127">
        <v>275</v>
      </c>
      <c r="I74" s="129">
        <v>250</v>
      </c>
      <c r="J74" s="130" t="s">
        <v>572</v>
      </c>
      <c r="K74" s="131">
        <f t="shared" si="39"/>
        <v>70</v>
      </c>
      <c r="L74" s="132">
        <f t="shared" si="40"/>
        <v>0.34146341463414637</v>
      </c>
      <c r="M74" s="127" t="s">
        <v>544</v>
      </c>
      <c r="N74" s="133">
        <v>41962</v>
      </c>
      <c r="O74" s="54"/>
      <c r="P74" s="54"/>
      <c r="Q74" s="191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</row>
    <row r="75" spans="1:32" ht="12.75" customHeight="1">
      <c r="A75" s="124">
        <v>5</v>
      </c>
      <c r="B75" s="125">
        <v>41886</v>
      </c>
      <c r="C75" s="125"/>
      <c r="D75" s="126" t="s">
        <v>576</v>
      </c>
      <c r="E75" s="127" t="s">
        <v>553</v>
      </c>
      <c r="F75" s="128">
        <v>162</v>
      </c>
      <c r="G75" s="127" t="s">
        <v>571</v>
      </c>
      <c r="H75" s="127">
        <v>190</v>
      </c>
      <c r="I75" s="129">
        <v>190</v>
      </c>
      <c r="J75" s="130" t="s">
        <v>572</v>
      </c>
      <c r="K75" s="131">
        <f t="shared" si="39"/>
        <v>28</v>
      </c>
      <c r="L75" s="132">
        <f t="shared" si="40"/>
        <v>0.1728395061728395</v>
      </c>
      <c r="M75" s="127" t="s">
        <v>544</v>
      </c>
      <c r="N75" s="133">
        <v>42006</v>
      </c>
      <c r="O75" s="54"/>
      <c r="P75" s="54"/>
      <c r="Q75" s="191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</row>
    <row r="76" spans="1:32" ht="12.75" customHeight="1">
      <c r="A76" s="124">
        <v>6</v>
      </c>
      <c r="B76" s="125">
        <v>41886</v>
      </c>
      <c r="C76" s="125"/>
      <c r="D76" s="126" t="s">
        <v>577</v>
      </c>
      <c r="E76" s="127" t="s">
        <v>553</v>
      </c>
      <c r="F76" s="128">
        <v>75</v>
      </c>
      <c r="G76" s="127" t="s">
        <v>571</v>
      </c>
      <c r="H76" s="127">
        <v>91.5</v>
      </c>
      <c r="I76" s="129" t="s">
        <v>565</v>
      </c>
      <c r="J76" s="130" t="s">
        <v>578</v>
      </c>
      <c r="K76" s="131">
        <f t="shared" si="39"/>
        <v>16.5</v>
      </c>
      <c r="L76" s="132">
        <f t="shared" si="40"/>
        <v>0.22</v>
      </c>
      <c r="M76" s="127" t="s">
        <v>544</v>
      </c>
      <c r="N76" s="133">
        <v>41954</v>
      </c>
      <c r="O76" s="54"/>
      <c r="P76" s="54"/>
      <c r="Q76" s="191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</row>
    <row r="77" spans="1:32" ht="12.75" customHeight="1">
      <c r="A77" s="124">
        <v>7</v>
      </c>
      <c r="B77" s="125">
        <v>41913</v>
      </c>
      <c r="C77" s="125"/>
      <c r="D77" s="126" t="s">
        <v>579</v>
      </c>
      <c r="E77" s="127" t="s">
        <v>553</v>
      </c>
      <c r="F77" s="128">
        <v>850</v>
      </c>
      <c r="G77" s="127" t="s">
        <v>571</v>
      </c>
      <c r="H77" s="127">
        <v>982.5</v>
      </c>
      <c r="I77" s="129">
        <v>1050</v>
      </c>
      <c r="J77" s="130" t="s">
        <v>580</v>
      </c>
      <c r="K77" s="131">
        <f t="shared" si="39"/>
        <v>132.5</v>
      </c>
      <c r="L77" s="132">
        <f t="shared" si="40"/>
        <v>0.15588235294117647</v>
      </c>
      <c r="M77" s="127" t="s">
        <v>544</v>
      </c>
      <c r="N77" s="133">
        <v>42039</v>
      </c>
      <c r="O77" s="54"/>
      <c r="P77" s="54"/>
      <c r="Q77" s="191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</row>
    <row r="78" spans="1:32" ht="12.75" customHeight="1">
      <c r="A78" s="124">
        <v>8</v>
      </c>
      <c r="B78" s="125">
        <v>41913</v>
      </c>
      <c r="C78" s="125"/>
      <c r="D78" s="126" t="s">
        <v>581</v>
      </c>
      <c r="E78" s="127" t="s">
        <v>553</v>
      </c>
      <c r="F78" s="128">
        <v>475</v>
      </c>
      <c r="G78" s="127" t="s">
        <v>571</v>
      </c>
      <c r="H78" s="127">
        <v>515</v>
      </c>
      <c r="I78" s="129">
        <v>600</v>
      </c>
      <c r="J78" s="130" t="s">
        <v>582</v>
      </c>
      <c r="K78" s="131">
        <f t="shared" si="39"/>
        <v>40</v>
      </c>
      <c r="L78" s="132">
        <f t="shared" si="40"/>
        <v>8.4210526315789472E-2</v>
      </c>
      <c r="M78" s="127" t="s">
        <v>544</v>
      </c>
      <c r="N78" s="133">
        <v>41939</v>
      </c>
      <c r="O78" s="54"/>
      <c r="P78" s="54"/>
      <c r="Q78" s="191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</row>
    <row r="79" spans="1:32" ht="12.75" customHeight="1">
      <c r="A79" s="124">
        <v>9</v>
      </c>
      <c r="B79" s="125">
        <v>41913</v>
      </c>
      <c r="C79" s="125"/>
      <c r="D79" s="126" t="s">
        <v>583</v>
      </c>
      <c r="E79" s="127" t="s">
        <v>553</v>
      </c>
      <c r="F79" s="128">
        <v>86</v>
      </c>
      <c r="G79" s="127" t="s">
        <v>571</v>
      </c>
      <c r="H79" s="127">
        <v>99</v>
      </c>
      <c r="I79" s="129">
        <v>140</v>
      </c>
      <c r="J79" s="130" t="s">
        <v>584</v>
      </c>
      <c r="K79" s="131">
        <f t="shared" si="39"/>
        <v>13</v>
      </c>
      <c r="L79" s="132">
        <f t="shared" si="40"/>
        <v>0.15116279069767441</v>
      </c>
      <c r="M79" s="127" t="s">
        <v>544</v>
      </c>
      <c r="N79" s="133">
        <v>41939</v>
      </c>
      <c r="O79" s="54"/>
      <c r="P79" s="54"/>
      <c r="Q79" s="191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</row>
    <row r="80" spans="1:32" ht="12.75" customHeight="1">
      <c r="A80" s="124">
        <v>10</v>
      </c>
      <c r="B80" s="125">
        <v>41926</v>
      </c>
      <c r="C80" s="125"/>
      <c r="D80" s="126" t="s">
        <v>585</v>
      </c>
      <c r="E80" s="127" t="s">
        <v>553</v>
      </c>
      <c r="F80" s="128">
        <v>496.6</v>
      </c>
      <c r="G80" s="127" t="s">
        <v>571</v>
      </c>
      <c r="H80" s="127">
        <v>621</v>
      </c>
      <c r="I80" s="129">
        <v>580</v>
      </c>
      <c r="J80" s="130" t="s">
        <v>572</v>
      </c>
      <c r="K80" s="131">
        <f t="shared" si="39"/>
        <v>124.39999999999998</v>
      </c>
      <c r="L80" s="132">
        <f t="shared" si="40"/>
        <v>0.25050342327829234</v>
      </c>
      <c r="M80" s="127" t="s">
        <v>544</v>
      </c>
      <c r="N80" s="133">
        <v>42605</v>
      </c>
      <c r="O80" s="54"/>
      <c r="P80" s="54"/>
      <c r="Q80" s="191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</row>
    <row r="81" spans="1:30" ht="12.75" customHeight="1">
      <c r="A81" s="124">
        <v>11</v>
      </c>
      <c r="B81" s="125">
        <v>41926</v>
      </c>
      <c r="C81" s="125"/>
      <c r="D81" s="126" t="s">
        <v>586</v>
      </c>
      <c r="E81" s="127" t="s">
        <v>553</v>
      </c>
      <c r="F81" s="128">
        <v>2481.9</v>
      </c>
      <c r="G81" s="127" t="s">
        <v>571</v>
      </c>
      <c r="H81" s="127">
        <v>2840</v>
      </c>
      <c r="I81" s="129">
        <v>2870</v>
      </c>
      <c r="J81" s="130" t="s">
        <v>587</v>
      </c>
      <c r="K81" s="131">
        <f t="shared" si="39"/>
        <v>358.09999999999991</v>
      </c>
      <c r="L81" s="132">
        <f t="shared" si="40"/>
        <v>0.14428462065353154</v>
      </c>
      <c r="M81" s="127" t="s">
        <v>544</v>
      </c>
      <c r="N81" s="133">
        <v>42017</v>
      </c>
      <c r="O81" s="54"/>
      <c r="P81" s="54"/>
      <c r="Q81" s="191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</row>
    <row r="82" spans="1:30" ht="12.75" customHeight="1">
      <c r="A82" s="124">
        <v>12</v>
      </c>
      <c r="B82" s="125">
        <v>41928</v>
      </c>
      <c r="C82" s="125"/>
      <c r="D82" s="126" t="s">
        <v>588</v>
      </c>
      <c r="E82" s="127" t="s">
        <v>553</v>
      </c>
      <c r="F82" s="128">
        <v>84.5</v>
      </c>
      <c r="G82" s="127" t="s">
        <v>571</v>
      </c>
      <c r="H82" s="127">
        <v>93</v>
      </c>
      <c r="I82" s="129">
        <v>110</v>
      </c>
      <c r="J82" s="130" t="s">
        <v>589</v>
      </c>
      <c r="K82" s="131">
        <f t="shared" si="39"/>
        <v>8.5</v>
      </c>
      <c r="L82" s="132">
        <f t="shared" si="40"/>
        <v>0.10059171597633136</v>
      </c>
      <c r="M82" s="127" t="s">
        <v>544</v>
      </c>
      <c r="N82" s="133">
        <v>41939</v>
      </c>
      <c r="O82" s="54"/>
      <c r="P82" s="54"/>
      <c r="Q82" s="191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</row>
    <row r="83" spans="1:30" ht="12.75" customHeight="1">
      <c r="A83" s="124">
        <v>13</v>
      </c>
      <c r="B83" s="125">
        <v>41928</v>
      </c>
      <c r="C83" s="125"/>
      <c r="D83" s="126" t="s">
        <v>590</v>
      </c>
      <c r="E83" s="127" t="s">
        <v>553</v>
      </c>
      <c r="F83" s="128">
        <v>401</v>
      </c>
      <c r="G83" s="127" t="s">
        <v>571</v>
      </c>
      <c r="H83" s="127">
        <v>428</v>
      </c>
      <c r="I83" s="129">
        <v>450</v>
      </c>
      <c r="J83" s="130" t="s">
        <v>591</v>
      </c>
      <c r="K83" s="131">
        <f t="shared" si="39"/>
        <v>27</v>
      </c>
      <c r="L83" s="132">
        <f t="shared" si="40"/>
        <v>6.7331670822942641E-2</v>
      </c>
      <c r="M83" s="127" t="s">
        <v>544</v>
      </c>
      <c r="N83" s="133">
        <v>42020</v>
      </c>
      <c r="O83" s="54"/>
      <c r="P83" s="54"/>
      <c r="Q83" s="191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</row>
    <row r="84" spans="1:30" ht="12.75" customHeight="1">
      <c r="A84" s="124">
        <v>14</v>
      </c>
      <c r="B84" s="125">
        <v>41928</v>
      </c>
      <c r="C84" s="125"/>
      <c r="D84" s="126" t="s">
        <v>592</v>
      </c>
      <c r="E84" s="127" t="s">
        <v>553</v>
      </c>
      <c r="F84" s="128">
        <v>101</v>
      </c>
      <c r="G84" s="127" t="s">
        <v>571</v>
      </c>
      <c r="H84" s="127">
        <v>112</v>
      </c>
      <c r="I84" s="129">
        <v>120</v>
      </c>
      <c r="J84" s="130" t="s">
        <v>593</v>
      </c>
      <c r="K84" s="131">
        <f t="shared" si="39"/>
        <v>11</v>
      </c>
      <c r="L84" s="132">
        <f t="shared" si="40"/>
        <v>0.10891089108910891</v>
      </c>
      <c r="M84" s="127" t="s">
        <v>544</v>
      </c>
      <c r="N84" s="133">
        <v>41939</v>
      </c>
      <c r="O84" s="54"/>
      <c r="P84" s="54"/>
      <c r="Q84" s="191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0" ht="12.75" customHeight="1">
      <c r="A85" s="124">
        <v>15</v>
      </c>
      <c r="B85" s="125">
        <v>41954</v>
      </c>
      <c r="C85" s="125"/>
      <c r="D85" s="126" t="s">
        <v>594</v>
      </c>
      <c r="E85" s="127" t="s">
        <v>553</v>
      </c>
      <c r="F85" s="128">
        <v>59</v>
      </c>
      <c r="G85" s="127" t="s">
        <v>571</v>
      </c>
      <c r="H85" s="127">
        <v>76</v>
      </c>
      <c r="I85" s="129">
        <v>76</v>
      </c>
      <c r="J85" s="130" t="s">
        <v>572</v>
      </c>
      <c r="K85" s="131">
        <f t="shared" si="39"/>
        <v>17</v>
      </c>
      <c r="L85" s="132">
        <f t="shared" si="40"/>
        <v>0.28813559322033899</v>
      </c>
      <c r="M85" s="127" t="s">
        <v>544</v>
      </c>
      <c r="N85" s="133">
        <v>43032</v>
      </c>
      <c r="O85" s="54"/>
      <c r="P85" s="54"/>
      <c r="Q85" s="191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0" ht="12.75" customHeight="1">
      <c r="A86" s="124">
        <v>16</v>
      </c>
      <c r="B86" s="125">
        <v>41954</v>
      </c>
      <c r="C86" s="125"/>
      <c r="D86" s="126" t="s">
        <v>583</v>
      </c>
      <c r="E86" s="127" t="s">
        <v>553</v>
      </c>
      <c r="F86" s="128">
        <v>99</v>
      </c>
      <c r="G86" s="127" t="s">
        <v>571</v>
      </c>
      <c r="H86" s="127">
        <v>120</v>
      </c>
      <c r="I86" s="129">
        <v>120</v>
      </c>
      <c r="J86" s="130" t="s">
        <v>562</v>
      </c>
      <c r="K86" s="131">
        <f t="shared" si="39"/>
        <v>21</v>
      </c>
      <c r="L86" s="132">
        <f t="shared" si="40"/>
        <v>0.21212121212121213</v>
      </c>
      <c r="M86" s="127" t="s">
        <v>544</v>
      </c>
      <c r="N86" s="133">
        <v>41960</v>
      </c>
      <c r="O86" s="54"/>
      <c r="P86" s="54"/>
      <c r="Q86" s="191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0" ht="12.75" customHeight="1">
      <c r="A87" s="124">
        <v>17</v>
      </c>
      <c r="B87" s="125">
        <v>41956</v>
      </c>
      <c r="C87" s="125"/>
      <c r="D87" s="126" t="s">
        <v>595</v>
      </c>
      <c r="E87" s="127" t="s">
        <v>553</v>
      </c>
      <c r="F87" s="128">
        <v>22</v>
      </c>
      <c r="G87" s="127" t="s">
        <v>571</v>
      </c>
      <c r="H87" s="127">
        <v>33.549999999999997</v>
      </c>
      <c r="I87" s="129">
        <v>32</v>
      </c>
      <c r="J87" s="130" t="s">
        <v>596</v>
      </c>
      <c r="K87" s="131">
        <f t="shared" si="39"/>
        <v>11.549999999999997</v>
      </c>
      <c r="L87" s="132">
        <f t="shared" si="40"/>
        <v>0.52499999999999991</v>
      </c>
      <c r="M87" s="127" t="s">
        <v>544</v>
      </c>
      <c r="N87" s="133">
        <v>42188</v>
      </c>
      <c r="O87" s="54"/>
      <c r="P87" s="54"/>
      <c r="Q87" s="191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0" ht="12.75" customHeight="1">
      <c r="A88" s="124">
        <v>18</v>
      </c>
      <c r="B88" s="125">
        <v>41976</v>
      </c>
      <c r="C88" s="125"/>
      <c r="D88" s="126" t="s">
        <v>597</v>
      </c>
      <c r="E88" s="127" t="s">
        <v>553</v>
      </c>
      <c r="F88" s="128">
        <v>440</v>
      </c>
      <c r="G88" s="127" t="s">
        <v>571</v>
      </c>
      <c r="H88" s="127">
        <v>520</v>
      </c>
      <c r="I88" s="129">
        <v>520</v>
      </c>
      <c r="J88" s="130" t="s">
        <v>598</v>
      </c>
      <c r="K88" s="131">
        <f t="shared" si="39"/>
        <v>80</v>
      </c>
      <c r="L88" s="132">
        <f t="shared" si="40"/>
        <v>0.18181818181818182</v>
      </c>
      <c r="M88" s="127" t="s">
        <v>544</v>
      </c>
      <c r="N88" s="133">
        <v>42208</v>
      </c>
      <c r="O88" s="54"/>
      <c r="P88" s="54"/>
      <c r="Q88" s="191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0" ht="12.75" customHeight="1">
      <c r="A89" s="124">
        <v>19</v>
      </c>
      <c r="B89" s="125">
        <v>41976</v>
      </c>
      <c r="C89" s="125"/>
      <c r="D89" s="126" t="s">
        <v>599</v>
      </c>
      <c r="E89" s="127" t="s">
        <v>553</v>
      </c>
      <c r="F89" s="128">
        <v>360</v>
      </c>
      <c r="G89" s="127" t="s">
        <v>571</v>
      </c>
      <c r="H89" s="127">
        <v>427</v>
      </c>
      <c r="I89" s="129">
        <v>425</v>
      </c>
      <c r="J89" s="130" t="s">
        <v>600</v>
      </c>
      <c r="K89" s="131">
        <f t="shared" si="39"/>
        <v>67</v>
      </c>
      <c r="L89" s="132">
        <f t="shared" si="40"/>
        <v>0.18611111111111112</v>
      </c>
      <c r="M89" s="127" t="s">
        <v>544</v>
      </c>
      <c r="N89" s="133">
        <v>42058</v>
      </c>
      <c r="O89" s="54"/>
      <c r="P89" s="54"/>
      <c r="Q89" s="191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0" ht="12.75" customHeight="1">
      <c r="A90" s="124">
        <v>20</v>
      </c>
      <c r="B90" s="125">
        <v>42012</v>
      </c>
      <c r="C90" s="125"/>
      <c r="D90" s="126" t="s">
        <v>601</v>
      </c>
      <c r="E90" s="127" t="s">
        <v>553</v>
      </c>
      <c r="F90" s="128">
        <v>360</v>
      </c>
      <c r="G90" s="127" t="s">
        <v>571</v>
      </c>
      <c r="H90" s="127">
        <v>455</v>
      </c>
      <c r="I90" s="129">
        <v>420</v>
      </c>
      <c r="J90" s="130" t="s">
        <v>602</v>
      </c>
      <c r="K90" s="131">
        <f t="shared" si="39"/>
        <v>95</v>
      </c>
      <c r="L90" s="132">
        <f t="shared" si="40"/>
        <v>0.2638888888888889</v>
      </c>
      <c r="M90" s="127" t="s">
        <v>544</v>
      </c>
      <c r="N90" s="133">
        <v>42024</v>
      </c>
      <c r="O90" s="54"/>
      <c r="P90" s="54"/>
      <c r="Q90" s="191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0" ht="12.75" customHeight="1">
      <c r="A91" s="124">
        <v>21</v>
      </c>
      <c r="B91" s="125">
        <v>42012</v>
      </c>
      <c r="C91" s="125"/>
      <c r="D91" s="126" t="s">
        <v>603</v>
      </c>
      <c r="E91" s="127" t="s">
        <v>553</v>
      </c>
      <c r="F91" s="128">
        <v>130</v>
      </c>
      <c r="G91" s="127"/>
      <c r="H91" s="127">
        <v>175.5</v>
      </c>
      <c r="I91" s="129">
        <v>165</v>
      </c>
      <c r="J91" s="130" t="s">
        <v>604</v>
      </c>
      <c r="K91" s="131">
        <f t="shared" si="39"/>
        <v>45.5</v>
      </c>
      <c r="L91" s="132">
        <f t="shared" si="40"/>
        <v>0.35</v>
      </c>
      <c r="M91" s="127" t="s">
        <v>544</v>
      </c>
      <c r="N91" s="133">
        <v>43088</v>
      </c>
      <c r="O91" s="54"/>
      <c r="P91" s="54"/>
      <c r="Q91" s="191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0" ht="12.75" customHeight="1">
      <c r="A92" s="124">
        <v>22</v>
      </c>
      <c r="B92" s="125">
        <v>42040</v>
      </c>
      <c r="C92" s="125"/>
      <c r="D92" s="126" t="s">
        <v>386</v>
      </c>
      <c r="E92" s="127" t="s">
        <v>542</v>
      </c>
      <c r="F92" s="128">
        <v>98</v>
      </c>
      <c r="G92" s="127"/>
      <c r="H92" s="127">
        <v>120</v>
      </c>
      <c r="I92" s="129">
        <v>120</v>
      </c>
      <c r="J92" s="130" t="s">
        <v>572</v>
      </c>
      <c r="K92" s="131">
        <f t="shared" si="39"/>
        <v>22</v>
      </c>
      <c r="L92" s="132">
        <f t="shared" si="40"/>
        <v>0.22448979591836735</v>
      </c>
      <c r="M92" s="127" t="s">
        <v>544</v>
      </c>
      <c r="N92" s="133">
        <v>42753</v>
      </c>
      <c r="O92" s="54"/>
      <c r="P92" s="54"/>
      <c r="Q92" s="191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0" ht="12.75" customHeight="1">
      <c r="A93" s="124">
        <v>23</v>
      </c>
      <c r="B93" s="125">
        <v>42040</v>
      </c>
      <c r="C93" s="125"/>
      <c r="D93" s="126" t="s">
        <v>605</v>
      </c>
      <c r="E93" s="127" t="s">
        <v>542</v>
      </c>
      <c r="F93" s="128">
        <v>196</v>
      </c>
      <c r="G93" s="127"/>
      <c r="H93" s="127">
        <v>262</v>
      </c>
      <c r="I93" s="129">
        <v>255</v>
      </c>
      <c r="J93" s="130" t="s">
        <v>572</v>
      </c>
      <c r="K93" s="131">
        <f t="shared" si="39"/>
        <v>66</v>
      </c>
      <c r="L93" s="132">
        <f t="shared" si="40"/>
        <v>0.33673469387755101</v>
      </c>
      <c r="M93" s="127" t="s">
        <v>544</v>
      </c>
      <c r="N93" s="133">
        <v>42599</v>
      </c>
      <c r="O93" s="54"/>
      <c r="P93" s="54"/>
      <c r="Q93" s="191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0" ht="12.75" customHeight="1">
      <c r="A94" s="134">
        <v>24</v>
      </c>
      <c r="B94" s="135">
        <v>42067</v>
      </c>
      <c r="C94" s="135"/>
      <c r="D94" s="136" t="s">
        <v>385</v>
      </c>
      <c r="E94" s="137" t="s">
        <v>542</v>
      </c>
      <c r="F94" s="138">
        <v>235</v>
      </c>
      <c r="G94" s="138"/>
      <c r="H94" s="139">
        <v>77</v>
      </c>
      <c r="I94" s="139" t="s">
        <v>606</v>
      </c>
      <c r="J94" s="140" t="s">
        <v>607</v>
      </c>
      <c r="K94" s="141">
        <f t="shared" si="39"/>
        <v>-158</v>
      </c>
      <c r="L94" s="142">
        <f t="shared" si="40"/>
        <v>-0.67234042553191486</v>
      </c>
      <c r="M94" s="138" t="s">
        <v>554</v>
      </c>
      <c r="N94" s="135">
        <v>43522</v>
      </c>
      <c r="O94" s="54"/>
      <c r="P94" s="54"/>
      <c r="Q94" s="191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0" ht="12.75" customHeight="1">
      <c r="A95" s="124">
        <v>25</v>
      </c>
      <c r="B95" s="125">
        <v>42067</v>
      </c>
      <c r="C95" s="125"/>
      <c r="D95" s="126" t="s">
        <v>608</v>
      </c>
      <c r="E95" s="127" t="s">
        <v>542</v>
      </c>
      <c r="F95" s="128">
        <v>185</v>
      </c>
      <c r="G95" s="127"/>
      <c r="H95" s="127">
        <v>224</v>
      </c>
      <c r="I95" s="129" t="s">
        <v>609</v>
      </c>
      <c r="J95" s="130" t="s">
        <v>572</v>
      </c>
      <c r="K95" s="131">
        <f t="shared" si="39"/>
        <v>39</v>
      </c>
      <c r="L95" s="132">
        <f t="shared" si="40"/>
        <v>0.21081081081081082</v>
      </c>
      <c r="M95" s="127" t="s">
        <v>544</v>
      </c>
      <c r="N95" s="133">
        <v>42647</v>
      </c>
      <c r="O95" s="54"/>
      <c r="P95" s="54"/>
      <c r="Q95" s="191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0" ht="12.75" customHeight="1">
      <c r="A96" s="134">
        <v>26</v>
      </c>
      <c r="B96" s="135">
        <v>42090</v>
      </c>
      <c r="C96" s="135"/>
      <c r="D96" s="143" t="s">
        <v>610</v>
      </c>
      <c r="E96" s="138" t="s">
        <v>542</v>
      </c>
      <c r="F96" s="138">
        <v>49.5</v>
      </c>
      <c r="G96" s="139"/>
      <c r="H96" s="139">
        <v>15.85</v>
      </c>
      <c r="I96" s="139">
        <v>67</v>
      </c>
      <c r="J96" s="140" t="s">
        <v>611</v>
      </c>
      <c r="K96" s="139">
        <f t="shared" si="39"/>
        <v>-33.65</v>
      </c>
      <c r="L96" s="144">
        <f t="shared" si="40"/>
        <v>-0.67979797979797973</v>
      </c>
      <c r="M96" s="138" t="s">
        <v>554</v>
      </c>
      <c r="N96" s="145">
        <v>43627</v>
      </c>
      <c r="O96" s="54"/>
      <c r="P96" s="54"/>
      <c r="Q96" s="191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24">
        <v>27</v>
      </c>
      <c r="B97" s="125">
        <v>42093</v>
      </c>
      <c r="C97" s="125"/>
      <c r="D97" s="126" t="s">
        <v>612</v>
      </c>
      <c r="E97" s="127" t="s">
        <v>542</v>
      </c>
      <c r="F97" s="128">
        <v>183.5</v>
      </c>
      <c r="G97" s="127"/>
      <c r="H97" s="127">
        <v>219</v>
      </c>
      <c r="I97" s="129">
        <v>218</v>
      </c>
      <c r="J97" s="130" t="s">
        <v>613</v>
      </c>
      <c r="K97" s="131">
        <f t="shared" si="39"/>
        <v>35.5</v>
      </c>
      <c r="L97" s="132">
        <f t="shared" si="40"/>
        <v>0.19346049046321526</v>
      </c>
      <c r="M97" s="127" t="s">
        <v>544</v>
      </c>
      <c r="N97" s="133">
        <v>42103</v>
      </c>
      <c r="O97" s="54"/>
      <c r="P97" s="54"/>
      <c r="Q97" s="191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24">
        <v>28</v>
      </c>
      <c r="B98" s="125">
        <v>42114</v>
      </c>
      <c r="C98" s="125"/>
      <c r="D98" s="126" t="s">
        <v>614</v>
      </c>
      <c r="E98" s="127" t="s">
        <v>542</v>
      </c>
      <c r="F98" s="128">
        <f>(227+237)/2</f>
        <v>232</v>
      </c>
      <c r="G98" s="127"/>
      <c r="H98" s="127">
        <v>298</v>
      </c>
      <c r="I98" s="129">
        <v>298</v>
      </c>
      <c r="J98" s="130" t="s">
        <v>572</v>
      </c>
      <c r="K98" s="131">
        <f t="shared" si="39"/>
        <v>66</v>
      </c>
      <c r="L98" s="132">
        <f t="shared" si="40"/>
        <v>0.28448275862068967</v>
      </c>
      <c r="M98" s="127" t="s">
        <v>544</v>
      </c>
      <c r="N98" s="133">
        <v>42823</v>
      </c>
      <c r="O98" s="54"/>
      <c r="P98" s="54"/>
      <c r="Q98" s="191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4">
        <v>29</v>
      </c>
      <c r="B99" s="125">
        <v>42128</v>
      </c>
      <c r="C99" s="125"/>
      <c r="D99" s="126" t="s">
        <v>615</v>
      </c>
      <c r="E99" s="127" t="s">
        <v>553</v>
      </c>
      <c r="F99" s="128">
        <v>385</v>
      </c>
      <c r="G99" s="127"/>
      <c r="H99" s="127">
        <f>212.5+331</f>
        <v>543.5</v>
      </c>
      <c r="I99" s="129">
        <v>510</v>
      </c>
      <c r="J99" s="130" t="s">
        <v>616</v>
      </c>
      <c r="K99" s="131">
        <f t="shared" si="39"/>
        <v>158.5</v>
      </c>
      <c r="L99" s="132">
        <f t="shared" si="40"/>
        <v>0.41168831168831171</v>
      </c>
      <c r="M99" s="127" t="s">
        <v>544</v>
      </c>
      <c r="N99" s="133">
        <v>42235</v>
      </c>
      <c r="O99" s="54"/>
      <c r="P99" s="54"/>
      <c r="Q99" s="191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24">
        <v>30</v>
      </c>
      <c r="B100" s="125">
        <v>42128</v>
      </c>
      <c r="C100" s="125"/>
      <c r="D100" s="126" t="s">
        <v>617</v>
      </c>
      <c r="E100" s="127" t="s">
        <v>553</v>
      </c>
      <c r="F100" s="128">
        <v>115.5</v>
      </c>
      <c r="G100" s="127"/>
      <c r="H100" s="127">
        <v>146</v>
      </c>
      <c r="I100" s="129">
        <v>142</v>
      </c>
      <c r="J100" s="130" t="s">
        <v>618</v>
      </c>
      <c r="K100" s="131">
        <f t="shared" si="39"/>
        <v>30.5</v>
      </c>
      <c r="L100" s="132">
        <f t="shared" si="40"/>
        <v>0.26406926406926406</v>
      </c>
      <c r="M100" s="127" t="s">
        <v>544</v>
      </c>
      <c r="N100" s="133">
        <v>42202</v>
      </c>
      <c r="O100" s="54"/>
      <c r="P100" s="54"/>
      <c r="Q100" s="191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4">
        <v>31</v>
      </c>
      <c r="B101" s="125">
        <v>42151</v>
      </c>
      <c r="C101" s="125"/>
      <c r="D101" s="126" t="s">
        <v>499</v>
      </c>
      <c r="E101" s="127" t="s">
        <v>553</v>
      </c>
      <c r="F101" s="128">
        <v>237.5</v>
      </c>
      <c r="G101" s="127"/>
      <c r="H101" s="127">
        <v>279.5</v>
      </c>
      <c r="I101" s="129">
        <v>278</v>
      </c>
      <c r="J101" s="130" t="s">
        <v>572</v>
      </c>
      <c r="K101" s="131">
        <f t="shared" si="39"/>
        <v>42</v>
      </c>
      <c r="L101" s="132">
        <f t="shared" si="40"/>
        <v>0.17684210526315788</v>
      </c>
      <c r="M101" s="127" t="s">
        <v>544</v>
      </c>
      <c r="N101" s="133">
        <v>42222</v>
      </c>
      <c r="O101" s="54"/>
      <c r="P101" s="54"/>
      <c r="Q101" s="191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4">
        <v>32</v>
      </c>
      <c r="B102" s="125">
        <v>42174</v>
      </c>
      <c r="C102" s="125"/>
      <c r="D102" s="126" t="s">
        <v>590</v>
      </c>
      <c r="E102" s="127" t="s">
        <v>542</v>
      </c>
      <c r="F102" s="128">
        <v>340</v>
      </c>
      <c r="G102" s="127"/>
      <c r="H102" s="127">
        <v>448</v>
      </c>
      <c r="I102" s="129">
        <v>448</v>
      </c>
      <c r="J102" s="130" t="s">
        <v>572</v>
      </c>
      <c r="K102" s="131">
        <f t="shared" si="39"/>
        <v>108</v>
      </c>
      <c r="L102" s="132">
        <f t="shared" si="40"/>
        <v>0.31764705882352939</v>
      </c>
      <c r="M102" s="127" t="s">
        <v>544</v>
      </c>
      <c r="N102" s="133">
        <v>43018</v>
      </c>
      <c r="O102" s="54"/>
      <c r="P102" s="54"/>
      <c r="Q102" s="191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4">
        <v>33</v>
      </c>
      <c r="B103" s="125">
        <v>42191</v>
      </c>
      <c r="C103" s="125"/>
      <c r="D103" s="126" t="s">
        <v>619</v>
      </c>
      <c r="E103" s="127" t="s">
        <v>542</v>
      </c>
      <c r="F103" s="128">
        <v>390</v>
      </c>
      <c r="G103" s="127"/>
      <c r="H103" s="127">
        <v>460</v>
      </c>
      <c r="I103" s="129">
        <v>460</v>
      </c>
      <c r="J103" s="130" t="s">
        <v>572</v>
      </c>
      <c r="K103" s="131">
        <f t="shared" ref="K103:K123" si="41">H103-F103</f>
        <v>70</v>
      </c>
      <c r="L103" s="132">
        <f t="shared" ref="L103:L123" si="42">K103/F103</f>
        <v>0.17948717948717949</v>
      </c>
      <c r="M103" s="127" t="s">
        <v>544</v>
      </c>
      <c r="N103" s="133">
        <v>42478</v>
      </c>
      <c r="O103" s="54"/>
      <c r="P103" s="54"/>
      <c r="Q103" s="191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34">
        <v>34</v>
      </c>
      <c r="B104" s="135">
        <v>42195</v>
      </c>
      <c r="C104" s="135"/>
      <c r="D104" s="136" t="s">
        <v>620</v>
      </c>
      <c r="E104" s="137" t="s">
        <v>542</v>
      </c>
      <c r="F104" s="138">
        <v>122.5</v>
      </c>
      <c r="G104" s="138"/>
      <c r="H104" s="139">
        <v>61</v>
      </c>
      <c r="I104" s="139">
        <v>172</v>
      </c>
      <c r="J104" s="140" t="s">
        <v>621</v>
      </c>
      <c r="K104" s="141">
        <f t="shared" si="41"/>
        <v>-61.5</v>
      </c>
      <c r="L104" s="142">
        <f t="shared" si="42"/>
        <v>-0.50204081632653064</v>
      </c>
      <c r="M104" s="138" t="s">
        <v>554</v>
      </c>
      <c r="N104" s="135">
        <v>43333</v>
      </c>
      <c r="O104" s="54"/>
      <c r="P104" s="54"/>
      <c r="Q104" s="191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4">
        <v>35</v>
      </c>
      <c r="B105" s="125">
        <v>42219</v>
      </c>
      <c r="C105" s="125"/>
      <c r="D105" s="126" t="s">
        <v>622</v>
      </c>
      <c r="E105" s="127" t="s">
        <v>542</v>
      </c>
      <c r="F105" s="128">
        <v>297.5</v>
      </c>
      <c r="G105" s="127"/>
      <c r="H105" s="127">
        <v>350</v>
      </c>
      <c r="I105" s="129">
        <v>360</v>
      </c>
      <c r="J105" s="130" t="s">
        <v>623</v>
      </c>
      <c r="K105" s="131">
        <f t="shared" si="41"/>
        <v>52.5</v>
      </c>
      <c r="L105" s="132">
        <f t="shared" si="42"/>
        <v>0.17647058823529413</v>
      </c>
      <c r="M105" s="127" t="s">
        <v>544</v>
      </c>
      <c r="N105" s="133">
        <v>42232</v>
      </c>
      <c r="O105" s="54"/>
      <c r="P105" s="54"/>
      <c r="Q105" s="191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4">
        <v>36</v>
      </c>
      <c r="B106" s="125">
        <v>42219</v>
      </c>
      <c r="C106" s="125"/>
      <c r="D106" s="126" t="s">
        <v>624</v>
      </c>
      <c r="E106" s="127" t="s">
        <v>542</v>
      </c>
      <c r="F106" s="128">
        <v>115.5</v>
      </c>
      <c r="G106" s="127"/>
      <c r="H106" s="127">
        <v>149</v>
      </c>
      <c r="I106" s="129">
        <v>140</v>
      </c>
      <c r="J106" s="130" t="s">
        <v>625</v>
      </c>
      <c r="K106" s="131">
        <f t="shared" si="41"/>
        <v>33.5</v>
      </c>
      <c r="L106" s="132">
        <f t="shared" si="42"/>
        <v>0.29004329004329005</v>
      </c>
      <c r="M106" s="127" t="s">
        <v>544</v>
      </c>
      <c r="N106" s="133">
        <v>42740</v>
      </c>
      <c r="O106" s="54"/>
      <c r="P106" s="54"/>
      <c r="Q106" s="191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4">
        <v>37</v>
      </c>
      <c r="B107" s="125">
        <v>42251</v>
      </c>
      <c r="C107" s="125"/>
      <c r="D107" s="126" t="s">
        <v>499</v>
      </c>
      <c r="E107" s="127" t="s">
        <v>542</v>
      </c>
      <c r="F107" s="128">
        <v>226</v>
      </c>
      <c r="G107" s="127"/>
      <c r="H107" s="127">
        <v>292</v>
      </c>
      <c r="I107" s="129">
        <v>292</v>
      </c>
      <c r="J107" s="130" t="s">
        <v>626</v>
      </c>
      <c r="K107" s="131">
        <f t="shared" si="41"/>
        <v>66</v>
      </c>
      <c r="L107" s="132">
        <f t="shared" si="42"/>
        <v>0.29203539823008851</v>
      </c>
      <c r="M107" s="127" t="s">
        <v>544</v>
      </c>
      <c r="N107" s="133">
        <v>42286</v>
      </c>
      <c r="O107" s="54"/>
      <c r="P107" s="54"/>
      <c r="Q107" s="191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4">
        <v>38</v>
      </c>
      <c r="B108" s="125">
        <v>42254</v>
      </c>
      <c r="C108" s="125"/>
      <c r="D108" s="126" t="s">
        <v>614</v>
      </c>
      <c r="E108" s="127" t="s">
        <v>542</v>
      </c>
      <c r="F108" s="128">
        <v>232.5</v>
      </c>
      <c r="G108" s="127"/>
      <c r="H108" s="127">
        <v>312.5</v>
      </c>
      <c r="I108" s="129">
        <v>310</v>
      </c>
      <c r="J108" s="130" t="s">
        <v>572</v>
      </c>
      <c r="K108" s="131">
        <f t="shared" si="41"/>
        <v>80</v>
      </c>
      <c r="L108" s="132">
        <f t="shared" si="42"/>
        <v>0.34408602150537637</v>
      </c>
      <c r="M108" s="127" t="s">
        <v>544</v>
      </c>
      <c r="N108" s="133">
        <v>42823</v>
      </c>
      <c r="O108" s="54"/>
      <c r="P108" s="54"/>
      <c r="Q108" s="191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4">
        <v>39</v>
      </c>
      <c r="B109" s="125">
        <v>42268</v>
      </c>
      <c r="C109" s="125"/>
      <c r="D109" s="126" t="s">
        <v>627</v>
      </c>
      <c r="E109" s="127" t="s">
        <v>542</v>
      </c>
      <c r="F109" s="128">
        <v>196.5</v>
      </c>
      <c r="G109" s="127"/>
      <c r="H109" s="127">
        <v>238</v>
      </c>
      <c r="I109" s="129">
        <v>238</v>
      </c>
      <c r="J109" s="130" t="s">
        <v>626</v>
      </c>
      <c r="K109" s="131">
        <f t="shared" si="41"/>
        <v>41.5</v>
      </c>
      <c r="L109" s="132">
        <f t="shared" si="42"/>
        <v>0.21119592875318066</v>
      </c>
      <c r="M109" s="127" t="s">
        <v>544</v>
      </c>
      <c r="N109" s="133">
        <v>42291</v>
      </c>
      <c r="O109" s="54"/>
      <c r="P109" s="54"/>
      <c r="Q109" s="191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4">
        <v>40</v>
      </c>
      <c r="B110" s="125">
        <v>42271</v>
      </c>
      <c r="C110" s="125"/>
      <c r="D110" s="126" t="s">
        <v>570</v>
      </c>
      <c r="E110" s="127" t="s">
        <v>542</v>
      </c>
      <c r="F110" s="128">
        <v>65</v>
      </c>
      <c r="G110" s="127"/>
      <c r="H110" s="127">
        <v>82</v>
      </c>
      <c r="I110" s="129">
        <v>82</v>
      </c>
      <c r="J110" s="130" t="s">
        <v>626</v>
      </c>
      <c r="K110" s="131">
        <f t="shared" si="41"/>
        <v>17</v>
      </c>
      <c r="L110" s="132">
        <f t="shared" si="42"/>
        <v>0.26153846153846155</v>
      </c>
      <c r="M110" s="127" t="s">
        <v>544</v>
      </c>
      <c r="N110" s="133">
        <v>42578</v>
      </c>
      <c r="O110" s="54"/>
      <c r="P110" s="54"/>
      <c r="Q110" s="191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4">
        <v>41</v>
      </c>
      <c r="B111" s="125">
        <v>42291</v>
      </c>
      <c r="C111" s="125"/>
      <c r="D111" s="126" t="s">
        <v>628</v>
      </c>
      <c r="E111" s="127" t="s">
        <v>542</v>
      </c>
      <c r="F111" s="128">
        <v>144</v>
      </c>
      <c r="G111" s="127"/>
      <c r="H111" s="127">
        <v>182.5</v>
      </c>
      <c r="I111" s="129">
        <v>181</v>
      </c>
      <c r="J111" s="130" t="s">
        <v>626</v>
      </c>
      <c r="K111" s="131">
        <f t="shared" si="41"/>
        <v>38.5</v>
      </c>
      <c r="L111" s="132">
        <f t="shared" si="42"/>
        <v>0.2673611111111111</v>
      </c>
      <c r="M111" s="127" t="s">
        <v>544</v>
      </c>
      <c r="N111" s="133">
        <v>42817</v>
      </c>
      <c r="O111" s="54"/>
      <c r="P111" s="54"/>
      <c r="Q111" s="191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4">
        <v>42</v>
      </c>
      <c r="B112" s="125">
        <v>42291</v>
      </c>
      <c r="C112" s="125"/>
      <c r="D112" s="126" t="s">
        <v>629</v>
      </c>
      <c r="E112" s="127" t="s">
        <v>542</v>
      </c>
      <c r="F112" s="128">
        <v>264</v>
      </c>
      <c r="G112" s="127"/>
      <c r="H112" s="127">
        <v>311</v>
      </c>
      <c r="I112" s="129">
        <v>311</v>
      </c>
      <c r="J112" s="130" t="s">
        <v>626</v>
      </c>
      <c r="K112" s="131">
        <f t="shared" si="41"/>
        <v>47</v>
      </c>
      <c r="L112" s="132">
        <f t="shared" si="42"/>
        <v>0.17803030303030304</v>
      </c>
      <c r="M112" s="127" t="s">
        <v>544</v>
      </c>
      <c r="N112" s="133">
        <v>42604</v>
      </c>
      <c r="O112" s="54"/>
      <c r="P112" s="54"/>
      <c r="Q112" s="191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4">
        <v>43</v>
      </c>
      <c r="B113" s="125">
        <v>42318</v>
      </c>
      <c r="C113" s="125"/>
      <c r="D113" s="126" t="s">
        <v>630</v>
      </c>
      <c r="E113" s="127" t="s">
        <v>553</v>
      </c>
      <c r="F113" s="128">
        <v>549.5</v>
      </c>
      <c r="G113" s="127"/>
      <c r="H113" s="127">
        <v>630</v>
      </c>
      <c r="I113" s="129">
        <v>630</v>
      </c>
      <c r="J113" s="130" t="s">
        <v>626</v>
      </c>
      <c r="K113" s="131">
        <f t="shared" si="41"/>
        <v>80.5</v>
      </c>
      <c r="L113" s="132">
        <f t="shared" si="42"/>
        <v>0.1464968152866242</v>
      </c>
      <c r="M113" s="127" t="s">
        <v>544</v>
      </c>
      <c r="N113" s="133">
        <v>42419</v>
      </c>
      <c r="O113" s="54"/>
      <c r="P113" s="54"/>
      <c r="Q113" s="191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4">
        <v>44</v>
      </c>
      <c r="B114" s="125">
        <v>42342</v>
      </c>
      <c r="C114" s="125"/>
      <c r="D114" s="126" t="s">
        <v>631</v>
      </c>
      <c r="E114" s="127" t="s">
        <v>542</v>
      </c>
      <c r="F114" s="128">
        <v>1027.5</v>
      </c>
      <c r="G114" s="127"/>
      <c r="H114" s="127">
        <v>1315</v>
      </c>
      <c r="I114" s="129">
        <v>1250</v>
      </c>
      <c r="J114" s="130" t="s">
        <v>626</v>
      </c>
      <c r="K114" s="131">
        <f t="shared" si="41"/>
        <v>287.5</v>
      </c>
      <c r="L114" s="132">
        <f t="shared" si="42"/>
        <v>0.27980535279805352</v>
      </c>
      <c r="M114" s="127" t="s">
        <v>544</v>
      </c>
      <c r="N114" s="133">
        <v>43244</v>
      </c>
      <c r="O114" s="54"/>
      <c r="P114" s="54"/>
      <c r="Q114" s="191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4">
        <v>45</v>
      </c>
      <c r="B115" s="125">
        <v>42367</v>
      </c>
      <c r="C115" s="125"/>
      <c r="D115" s="126" t="s">
        <v>632</v>
      </c>
      <c r="E115" s="127" t="s">
        <v>542</v>
      </c>
      <c r="F115" s="128">
        <v>465</v>
      </c>
      <c r="G115" s="127"/>
      <c r="H115" s="127">
        <v>540</v>
      </c>
      <c r="I115" s="129">
        <v>540</v>
      </c>
      <c r="J115" s="130" t="s">
        <v>626</v>
      </c>
      <c r="K115" s="131">
        <f t="shared" si="41"/>
        <v>75</v>
      </c>
      <c r="L115" s="132">
        <f t="shared" si="42"/>
        <v>0.16129032258064516</v>
      </c>
      <c r="M115" s="127" t="s">
        <v>544</v>
      </c>
      <c r="N115" s="133">
        <v>42530</v>
      </c>
      <c r="O115" s="54"/>
      <c r="P115" s="54"/>
      <c r="Q115" s="191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4">
        <v>46</v>
      </c>
      <c r="B116" s="125">
        <v>42380</v>
      </c>
      <c r="C116" s="125"/>
      <c r="D116" s="126" t="s">
        <v>386</v>
      </c>
      <c r="E116" s="127" t="s">
        <v>553</v>
      </c>
      <c r="F116" s="128">
        <v>81</v>
      </c>
      <c r="G116" s="127"/>
      <c r="H116" s="127">
        <v>110</v>
      </c>
      <c r="I116" s="129">
        <v>110</v>
      </c>
      <c r="J116" s="130" t="s">
        <v>626</v>
      </c>
      <c r="K116" s="131">
        <f t="shared" si="41"/>
        <v>29</v>
      </c>
      <c r="L116" s="132">
        <f t="shared" si="42"/>
        <v>0.35802469135802467</v>
      </c>
      <c r="M116" s="127" t="s">
        <v>544</v>
      </c>
      <c r="N116" s="133">
        <v>42745</v>
      </c>
      <c r="O116" s="54"/>
      <c r="P116" s="54"/>
      <c r="Q116" s="191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4">
        <v>47</v>
      </c>
      <c r="B117" s="125">
        <v>42382</v>
      </c>
      <c r="C117" s="125"/>
      <c r="D117" s="126" t="s">
        <v>633</v>
      </c>
      <c r="E117" s="127" t="s">
        <v>553</v>
      </c>
      <c r="F117" s="128">
        <v>417.5</v>
      </c>
      <c r="G117" s="127"/>
      <c r="H117" s="127">
        <v>547</v>
      </c>
      <c r="I117" s="129">
        <v>535</v>
      </c>
      <c r="J117" s="130" t="s">
        <v>626</v>
      </c>
      <c r="K117" s="131">
        <f t="shared" si="41"/>
        <v>129.5</v>
      </c>
      <c r="L117" s="132">
        <f t="shared" si="42"/>
        <v>0.31017964071856285</v>
      </c>
      <c r="M117" s="127" t="s">
        <v>544</v>
      </c>
      <c r="N117" s="133">
        <v>42578</v>
      </c>
      <c r="O117" s="54"/>
      <c r="P117" s="54"/>
      <c r="Q117" s="191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4">
        <v>48</v>
      </c>
      <c r="B118" s="125">
        <v>42408</v>
      </c>
      <c r="C118" s="125"/>
      <c r="D118" s="126" t="s">
        <v>634</v>
      </c>
      <c r="E118" s="127" t="s">
        <v>542</v>
      </c>
      <c r="F118" s="128">
        <v>650</v>
      </c>
      <c r="G118" s="127"/>
      <c r="H118" s="127">
        <v>800</v>
      </c>
      <c r="I118" s="129">
        <v>800</v>
      </c>
      <c r="J118" s="130" t="s">
        <v>626</v>
      </c>
      <c r="K118" s="131">
        <f t="shared" si="41"/>
        <v>150</v>
      </c>
      <c r="L118" s="132">
        <f t="shared" si="42"/>
        <v>0.23076923076923078</v>
      </c>
      <c r="M118" s="127" t="s">
        <v>544</v>
      </c>
      <c r="N118" s="133">
        <v>43154</v>
      </c>
      <c r="O118" s="54"/>
      <c r="P118" s="54"/>
      <c r="Q118" s="191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4">
        <v>49</v>
      </c>
      <c r="B119" s="125">
        <v>42433</v>
      </c>
      <c r="C119" s="125"/>
      <c r="D119" s="126" t="s">
        <v>231</v>
      </c>
      <c r="E119" s="127" t="s">
        <v>542</v>
      </c>
      <c r="F119" s="128">
        <v>437.5</v>
      </c>
      <c r="G119" s="127"/>
      <c r="H119" s="127">
        <v>504.5</v>
      </c>
      <c r="I119" s="129">
        <v>522</v>
      </c>
      <c r="J119" s="130" t="s">
        <v>635</v>
      </c>
      <c r="K119" s="131">
        <f t="shared" si="41"/>
        <v>67</v>
      </c>
      <c r="L119" s="132">
        <f t="shared" si="42"/>
        <v>0.15314285714285714</v>
      </c>
      <c r="M119" s="127" t="s">
        <v>544</v>
      </c>
      <c r="N119" s="133">
        <v>42480</v>
      </c>
      <c r="O119" s="54"/>
      <c r="P119" s="54"/>
      <c r="Q119" s="191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4">
        <v>50</v>
      </c>
      <c r="B120" s="125">
        <v>42438</v>
      </c>
      <c r="C120" s="125"/>
      <c r="D120" s="126" t="s">
        <v>636</v>
      </c>
      <c r="E120" s="127" t="s">
        <v>542</v>
      </c>
      <c r="F120" s="128">
        <v>189.5</v>
      </c>
      <c r="G120" s="127"/>
      <c r="H120" s="127">
        <v>218</v>
      </c>
      <c r="I120" s="129">
        <v>218</v>
      </c>
      <c r="J120" s="130" t="s">
        <v>626</v>
      </c>
      <c r="K120" s="131">
        <f t="shared" si="41"/>
        <v>28.5</v>
      </c>
      <c r="L120" s="132">
        <f t="shared" si="42"/>
        <v>0.15039577836411611</v>
      </c>
      <c r="M120" s="127" t="s">
        <v>544</v>
      </c>
      <c r="N120" s="133">
        <v>43034</v>
      </c>
      <c r="O120" s="54"/>
      <c r="P120" s="54"/>
      <c r="Q120" s="191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34">
        <v>51</v>
      </c>
      <c r="B121" s="135">
        <v>42471</v>
      </c>
      <c r="C121" s="135"/>
      <c r="D121" s="143" t="s">
        <v>637</v>
      </c>
      <c r="E121" s="138" t="s">
        <v>542</v>
      </c>
      <c r="F121" s="138">
        <v>36.5</v>
      </c>
      <c r="G121" s="139"/>
      <c r="H121" s="139">
        <v>15.85</v>
      </c>
      <c r="I121" s="139">
        <v>60</v>
      </c>
      <c r="J121" s="140" t="s">
        <v>638</v>
      </c>
      <c r="K121" s="141">
        <f t="shared" si="41"/>
        <v>-20.65</v>
      </c>
      <c r="L121" s="142">
        <f t="shared" si="42"/>
        <v>-0.5657534246575342</v>
      </c>
      <c r="M121" s="138" t="s">
        <v>554</v>
      </c>
      <c r="N121" s="146">
        <v>43627</v>
      </c>
      <c r="O121" s="54"/>
      <c r="P121" s="54"/>
      <c r="Q121" s="191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4">
        <v>52</v>
      </c>
      <c r="B122" s="125">
        <v>42472</v>
      </c>
      <c r="C122" s="125"/>
      <c r="D122" s="126" t="s">
        <v>639</v>
      </c>
      <c r="E122" s="127" t="s">
        <v>542</v>
      </c>
      <c r="F122" s="128">
        <v>93</v>
      </c>
      <c r="G122" s="127"/>
      <c r="H122" s="127">
        <v>149</v>
      </c>
      <c r="I122" s="129">
        <v>140</v>
      </c>
      <c r="J122" s="130" t="s">
        <v>640</v>
      </c>
      <c r="K122" s="131">
        <f t="shared" si="41"/>
        <v>56</v>
      </c>
      <c r="L122" s="132">
        <f t="shared" si="42"/>
        <v>0.60215053763440862</v>
      </c>
      <c r="M122" s="127" t="s">
        <v>544</v>
      </c>
      <c r="N122" s="133">
        <v>42740</v>
      </c>
      <c r="O122" s="54"/>
      <c r="P122" s="54"/>
      <c r="Q122" s="191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4">
        <v>53</v>
      </c>
      <c r="B123" s="125">
        <v>42472</v>
      </c>
      <c r="C123" s="125"/>
      <c r="D123" s="126" t="s">
        <v>641</v>
      </c>
      <c r="E123" s="127" t="s">
        <v>542</v>
      </c>
      <c r="F123" s="128">
        <v>130</v>
      </c>
      <c r="G123" s="127"/>
      <c r="H123" s="127">
        <v>150</v>
      </c>
      <c r="I123" s="129" t="s">
        <v>642</v>
      </c>
      <c r="J123" s="130" t="s">
        <v>626</v>
      </c>
      <c r="K123" s="131">
        <f t="shared" si="41"/>
        <v>20</v>
      </c>
      <c r="L123" s="132">
        <f t="shared" si="42"/>
        <v>0.15384615384615385</v>
      </c>
      <c r="M123" s="127" t="s">
        <v>544</v>
      </c>
      <c r="N123" s="133">
        <v>42564</v>
      </c>
      <c r="O123" s="54"/>
      <c r="P123" s="54"/>
      <c r="Q123" s="191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4">
        <v>54</v>
      </c>
      <c r="B124" s="125">
        <v>42473</v>
      </c>
      <c r="C124" s="125"/>
      <c r="D124" s="126" t="s">
        <v>643</v>
      </c>
      <c r="E124" s="127" t="s">
        <v>542</v>
      </c>
      <c r="F124" s="128">
        <v>196</v>
      </c>
      <c r="G124" s="127"/>
      <c r="H124" s="127">
        <v>299</v>
      </c>
      <c r="I124" s="129">
        <v>299</v>
      </c>
      <c r="J124" s="130" t="s">
        <v>626</v>
      </c>
      <c r="K124" s="131">
        <v>103</v>
      </c>
      <c r="L124" s="132">
        <v>0.52551020408163296</v>
      </c>
      <c r="M124" s="127" t="s">
        <v>544</v>
      </c>
      <c r="N124" s="133">
        <v>42620</v>
      </c>
      <c r="O124" s="54"/>
      <c r="P124" s="54"/>
      <c r="Q124" s="191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4">
        <v>55</v>
      </c>
      <c r="B125" s="125">
        <v>42473</v>
      </c>
      <c r="C125" s="125"/>
      <c r="D125" s="126" t="s">
        <v>644</v>
      </c>
      <c r="E125" s="127" t="s">
        <v>542</v>
      </c>
      <c r="F125" s="128">
        <v>88</v>
      </c>
      <c r="G125" s="127"/>
      <c r="H125" s="127">
        <v>103</v>
      </c>
      <c r="I125" s="129">
        <v>103</v>
      </c>
      <c r="J125" s="130" t="s">
        <v>626</v>
      </c>
      <c r="K125" s="131">
        <v>15</v>
      </c>
      <c r="L125" s="132">
        <v>0.170454545454545</v>
      </c>
      <c r="M125" s="127" t="s">
        <v>544</v>
      </c>
      <c r="N125" s="133">
        <v>42530</v>
      </c>
      <c r="O125" s="54"/>
      <c r="P125" s="54"/>
      <c r="Q125" s="191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4">
        <v>56</v>
      </c>
      <c r="B126" s="125">
        <v>42492</v>
      </c>
      <c r="C126" s="125"/>
      <c r="D126" s="126" t="s">
        <v>645</v>
      </c>
      <c r="E126" s="127" t="s">
        <v>542</v>
      </c>
      <c r="F126" s="128">
        <v>127.5</v>
      </c>
      <c r="G126" s="127"/>
      <c r="H126" s="127">
        <v>148</v>
      </c>
      <c r="I126" s="129" t="s">
        <v>646</v>
      </c>
      <c r="J126" s="130" t="s">
        <v>626</v>
      </c>
      <c r="K126" s="131">
        <f>H126-F126</f>
        <v>20.5</v>
      </c>
      <c r="L126" s="132">
        <f>K126/F126</f>
        <v>0.16078431372549021</v>
      </c>
      <c r="M126" s="127" t="s">
        <v>544</v>
      </c>
      <c r="N126" s="133">
        <v>42564</v>
      </c>
      <c r="O126" s="54"/>
      <c r="P126" s="54"/>
      <c r="Q126" s="191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4">
        <v>57</v>
      </c>
      <c r="B127" s="125">
        <v>42493</v>
      </c>
      <c r="C127" s="125"/>
      <c r="D127" s="126" t="s">
        <v>647</v>
      </c>
      <c r="E127" s="127" t="s">
        <v>542</v>
      </c>
      <c r="F127" s="128">
        <v>675</v>
      </c>
      <c r="G127" s="127"/>
      <c r="H127" s="127">
        <v>815</v>
      </c>
      <c r="I127" s="129" t="s">
        <v>648</v>
      </c>
      <c r="J127" s="130" t="s">
        <v>626</v>
      </c>
      <c r="K127" s="131">
        <f>H127-F127</f>
        <v>140</v>
      </c>
      <c r="L127" s="132">
        <f>K127/F127</f>
        <v>0.2074074074074074</v>
      </c>
      <c r="M127" s="127" t="s">
        <v>544</v>
      </c>
      <c r="N127" s="133">
        <v>43154</v>
      </c>
      <c r="O127" s="54"/>
      <c r="P127" s="54"/>
      <c r="Q127" s="191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34">
        <v>58</v>
      </c>
      <c r="B128" s="135">
        <v>42522</v>
      </c>
      <c r="C128" s="135"/>
      <c r="D128" s="136" t="s">
        <v>649</v>
      </c>
      <c r="E128" s="137" t="s">
        <v>542</v>
      </c>
      <c r="F128" s="138">
        <v>500</v>
      </c>
      <c r="G128" s="138"/>
      <c r="H128" s="139">
        <v>232.5</v>
      </c>
      <c r="I128" s="139" t="s">
        <v>650</v>
      </c>
      <c r="J128" s="140" t="s">
        <v>651</v>
      </c>
      <c r="K128" s="141">
        <f>H128-F128</f>
        <v>-267.5</v>
      </c>
      <c r="L128" s="142">
        <f>K128/F128</f>
        <v>-0.53500000000000003</v>
      </c>
      <c r="M128" s="138" t="s">
        <v>554</v>
      </c>
      <c r="N128" s="135">
        <v>43735</v>
      </c>
      <c r="O128" s="54"/>
      <c r="P128" s="54"/>
      <c r="Q128" s="191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4">
        <v>59</v>
      </c>
      <c r="B129" s="125">
        <v>42527</v>
      </c>
      <c r="C129" s="125"/>
      <c r="D129" s="126" t="s">
        <v>501</v>
      </c>
      <c r="E129" s="127" t="s">
        <v>542</v>
      </c>
      <c r="F129" s="128">
        <v>110</v>
      </c>
      <c r="G129" s="127"/>
      <c r="H129" s="127">
        <v>126.5</v>
      </c>
      <c r="I129" s="129">
        <v>125</v>
      </c>
      <c r="J129" s="130" t="s">
        <v>578</v>
      </c>
      <c r="K129" s="131">
        <f>H129-F129</f>
        <v>16.5</v>
      </c>
      <c r="L129" s="132">
        <f>K129/F129</f>
        <v>0.15</v>
      </c>
      <c r="M129" s="127" t="s">
        <v>544</v>
      </c>
      <c r="N129" s="133">
        <v>42552</v>
      </c>
      <c r="O129" s="54"/>
      <c r="P129" s="54"/>
      <c r="Q129" s="191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4">
        <v>60</v>
      </c>
      <c r="B130" s="125">
        <v>42538</v>
      </c>
      <c r="C130" s="125"/>
      <c r="D130" s="126" t="s">
        <v>652</v>
      </c>
      <c r="E130" s="127" t="s">
        <v>542</v>
      </c>
      <c r="F130" s="128">
        <v>44</v>
      </c>
      <c r="G130" s="127"/>
      <c r="H130" s="127">
        <v>69.5</v>
      </c>
      <c r="I130" s="129">
        <v>69.5</v>
      </c>
      <c r="J130" s="130" t="s">
        <v>653</v>
      </c>
      <c r="K130" s="131">
        <f>H130-F130</f>
        <v>25.5</v>
      </c>
      <c r="L130" s="132">
        <f>K130/F130</f>
        <v>0.57954545454545459</v>
      </c>
      <c r="M130" s="127" t="s">
        <v>544</v>
      </c>
      <c r="N130" s="133">
        <v>42977</v>
      </c>
      <c r="O130" s="54"/>
      <c r="P130" s="54"/>
      <c r="Q130" s="191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4">
        <v>61</v>
      </c>
      <c r="B131" s="125">
        <v>42549</v>
      </c>
      <c r="C131" s="125"/>
      <c r="D131" s="126" t="s">
        <v>654</v>
      </c>
      <c r="E131" s="127" t="s">
        <v>542</v>
      </c>
      <c r="F131" s="128">
        <v>262.5</v>
      </c>
      <c r="G131" s="127"/>
      <c r="H131" s="127">
        <v>340</v>
      </c>
      <c r="I131" s="129">
        <v>333</v>
      </c>
      <c r="J131" s="130" t="s">
        <v>655</v>
      </c>
      <c r="K131" s="131">
        <v>77.5</v>
      </c>
      <c r="L131" s="132">
        <v>0.29523809523809502</v>
      </c>
      <c r="M131" s="127" t="s">
        <v>544</v>
      </c>
      <c r="N131" s="133">
        <v>43017</v>
      </c>
      <c r="O131" s="54"/>
      <c r="P131" s="54"/>
      <c r="Q131" s="191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4">
        <v>62</v>
      </c>
      <c r="B132" s="125">
        <v>42549</v>
      </c>
      <c r="C132" s="125"/>
      <c r="D132" s="126" t="s">
        <v>656</v>
      </c>
      <c r="E132" s="127" t="s">
        <v>542</v>
      </c>
      <c r="F132" s="128">
        <v>840</v>
      </c>
      <c r="G132" s="127"/>
      <c r="H132" s="127">
        <v>1230</v>
      </c>
      <c r="I132" s="129">
        <v>1230</v>
      </c>
      <c r="J132" s="130" t="s">
        <v>626</v>
      </c>
      <c r="K132" s="131">
        <v>390</v>
      </c>
      <c r="L132" s="132">
        <v>0.46428571428571402</v>
      </c>
      <c r="M132" s="127" t="s">
        <v>544</v>
      </c>
      <c r="N132" s="133">
        <v>42649</v>
      </c>
      <c r="O132" s="54"/>
      <c r="P132" s="54"/>
      <c r="Q132" s="191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47">
        <v>63</v>
      </c>
      <c r="B133" s="148">
        <v>42556</v>
      </c>
      <c r="C133" s="148"/>
      <c r="D133" s="149" t="s">
        <v>657</v>
      </c>
      <c r="E133" s="150" t="s">
        <v>542</v>
      </c>
      <c r="F133" s="150">
        <v>395</v>
      </c>
      <c r="G133" s="151"/>
      <c r="H133" s="151">
        <f>(468.5+342.5)/2</f>
        <v>405.5</v>
      </c>
      <c r="I133" s="151">
        <v>510</v>
      </c>
      <c r="J133" s="152" t="s">
        <v>658</v>
      </c>
      <c r="K133" s="153">
        <f t="shared" ref="K133:K139" si="43">H133-F133</f>
        <v>10.5</v>
      </c>
      <c r="L133" s="154">
        <f t="shared" ref="L133:L139" si="44">K133/F133</f>
        <v>2.6582278481012658E-2</v>
      </c>
      <c r="M133" s="150" t="s">
        <v>561</v>
      </c>
      <c r="N133" s="148">
        <v>43606</v>
      </c>
      <c r="O133" s="54"/>
      <c r="P133" s="54"/>
      <c r="Q133" s="191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34">
        <v>64</v>
      </c>
      <c r="B134" s="135">
        <v>42584</v>
      </c>
      <c r="C134" s="135"/>
      <c r="D134" s="136" t="s">
        <v>659</v>
      </c>
      <c r="E134" s="137" t="s">
        <v>553</v>
      </c>
      <c r="F134" s="138">
        <f>169.5-12.8</f>
        <v>156.69999999999999</v>
      </c>
      <c r="G134" s="138"/>
      <c r="H134" s="139">
        <v>77</v>
      </c>
      <c r="I134" s="139" t="s">
        <v>660</v>
      </c>
      <c r="J134" s="140" t="s">
        <v>661</v>
      </c>
      <c r="K134" s="141">
        <f t="shared" si="43"/>
        <v>-79.699999999999989</v>
      </c>
      <c r="L134" s="142">
        <f t="shared" si="44"/>
        <v>-0.50861518825781749</v>
      </c>
      <c r="M134" s="138" t="s">
        <v>554</v>
      </c>
      <c r="N134" s="135">
        <v>43522</v>
      </c>
      <c r="O134" s="54"/>
      <c r="P134" s="54"/>
      <c r="Q134" s="191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34">
        <v>65</v>
      </c>
      <c r="B135" s="135">
        <v>42586</v>
      </c>
      <c r="C135" s="135"/>
      <c r="D135" s="136" t="s">
        <v>662</v>
      </c>
      <c r="E135" s="137" t="s">
        <v>542</v>
      </c>
      <c r="F135" s="138">
        <v>400</v>
      </c>
      <c r="G135" s="138"/>
      <c r="H135" s="139">
        <v>305</v>
      </c>
      <c r="I135" s="139">
        <v>475</v>
      </c>
      <c r="J135" s="140" t="s">
        <v>663</v>
      </c>
      <c r="K135" s="141">
        <f t="shared" si="43"/>
        <v>-95</v>
      </c>
      <c r="L135" s="142">
        <f t="shared" si="44"/>
        <v>-0.23749999999999999</v>
      </c>
      <c r="M135" s="138" t="s">
        <v>554</v>
      </c>
      <c r="N135" s="135">
        <v>43606</v>
      </c>
      <c r="O135" s="54"/>
      <c r="P135" s="54"/>
      <c r="Q135" s="191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4">
        <v>66</v>
      </c>
      <c r="B136" s="125">
        <v>42593</v>
      </c>
      <c r="C136" s="125"/>
      <c r="D136" s="126" t="s">
        <v>664</v>
      </c>
      <c r="E136" s="127" t="s">
        <v>542</v>
      </c>
      <c r="F136" s="128">
        <v>86.5</v>
      </c>
      <c r="G136" s="127"/>
      <c r="H136" s="127">
        <v>130</v>
      </c>
      <c r="I136" s="129">
        <v>130</v>
      </c>
      <c r="J136" s="130" t="s">
        <v>665</v>
      </c>
      <c r="K136" s="131">
        <f t="shared" si="43"/>
        <v>43.5</v>
      </c>
      <c r="L136" s="132">
        <f t="shared" si="44"/>
        <v>0.50289017341040465</v>
      </c>
      <c r="M136" s="127" t="s">
        <v>544</v>
      </c>
      <c r="N136" s="133">
        <v>43091</v>
      </c>
      <c r="O136" s="54"/>
      <c r="P136" s="54"/>
      <c r="Q136" s="191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34">
        <v>67</v>
      </c>
      <c r="B137" s="135">
        <v>42600</v>
      </c>
      <c r="C137" s="135"/>
      <c r="D137" s="136" t="s">
        <v>119</v>
      </c>
      <c r="E137" s="137" t="s">
        <v>542</v>
      </c>
      <c r="F137" s="138">
        <v>133.5</v>
      </c>
      <c r="G137" s="138"/>
      <c r="H137" s="139">
        <v>126.5</v>
      </c>
      <c r="I137" s="139">
        <v>178</v>
      </c>
      <c r="J137" s="140" t="s">
        <v>666</v>
      </c>
      <c r="K137" s="141">
        <f t="shared" si="43"/>
        <v>-7</v>
      </c>
      <c r="L137" s="142">
        <f t="shared" si="44"/>
        <v>-5.2434456928838954E-2</v>
      </c>
      <c r="M137" s="138" t="s">
        <v>554</v>
      </c>
      <c r="N137" s="135">
        <v>42615</v>
      </c>
      <c r="O137" s="54"/>
      <c r="P137" s="54"/>
      <c r="Q137" s="191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4">
        <v>68</v>
      </c>
      <c r="B138" s="125">
        <v>42613</v>
      </c>
      <c r="C138" s="125"/>
      <c r="D138" s="126" t="s">
        <v>667</v>
      </c>
      <c r="E138" s="127" t="s">
        <v>542</v>
      </c>
      <c r="F138" s="128">
        <v>560</v>
      </c>
      <c r="G138" s="127"/>
      <c r="H138" s="127">
        <v>725</v>
      </c>
      <c r="I138" s="129">
        <v>725</v>
      </c>
      <c r="J138" s="130" t="s">
        <v>572</v>
      </c>
      <c r="K138" s="131">
        <f t="shared" si="43"/>
        <v>165</v>
      </c>
      <c r="L138" s="132">
        <f t="shared" si="44"/>
        <v>0.29464285714285715</v>
      </c>
      <c r="M138" s="127" t="s">
        <v>544</v>
      </c>
      <c r="N138" s="133">
        <v>42456</v>
      </c>
      <c r="O138" s="54"/>
      <c r="P138" s="54"/>
      <c r="Q138" s="191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4">
        <v>69</v>
      </c>
      <c r="B139" s="125">
        <v>42614</v>
      </c>
      <c r="C139" s="125"/>
      <c r="D139" s="126" t="s">
        <v>668</v>
      </c>
      <c r="E139" s="127" t="s">
        <v>542</v>
      </c>
      <c r="F139" s="128">
        <v>160.5</v>
      </c>
      <c r="G139" s="127"/>
      <c r="H139" s="127">
        <v>210</v>
      </c>
      <c r="I139" s="129">
        <v>210</v>
      </c>
      <c r="J139" s="130" t="s">
        <v>572</v>
      </c>
      <c r="K139" s="131">
        <f t="shared" si="43"/>
        <v>49.5</v>
      </c>
      <c r="L139" s="132">
        <f t="shared" si="44"/>
        <v>0.30841121495327101</v>
      </c>
      <c r="M139" s="127" t="s">
        <v>544</v>
      </c>
      <c r="N139" s="133">
        <v>42871</v>
      </c>
      <c r="O139" s="54"/>
      <c r="P139" s="54"/>
      <c r="Q139" s="191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4">
        <v>70</v>
      </c>
      <c r="B140" s="125">
        <v>42646</v>
      </c>
      <c r="C140" s="125"/>
      <c r="D140" s="126" t="s">
        <v>395</v>
      </c>
      <c r="E140" s="127" t="s">
        <v>542</v>
      </c>
      <c r="F140" s="128">
        <v>430</v>
      </c>
      <c r="G140" s="127"/>
      <c r="H140" s="127">
        <v>596</v>
      </c>
      <c r="I140" s="129">
        <v>575</v>
      </c>
      <c r="J140" s="130" t="s">
        <v>669</v>
      </c>
      <c r="K140" s="131">
        <v>166</v>
      </c>
      <c r="L140" s="132">
        <v>0.38604651162790699</v>
      </c>
      <c r="M140" s="127" t="s">
        <v>544</v>
      </c>
      <c r="N140" s="133">
        <v>42769</v>
      </c>
      <c r="O140" s="54"/>
      <c r="P140" s="54"/>
      <c r="Q140" s="191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4">
        <v>71</v>
      </c>
      <c r="B141" s="125">
        <v>42657</v>
      </c>
      <c r="C141" s="125"/>
      <c r="D141" s="126" t="s">
        <v>670</v>
      </c>
      <c r="E141" s="127" t="s">
        <v>542</v>
      </c>
      <c r="F141" s="128">
        <v>280</v>
      </c>
      <c r="G141" s="127"/>
      <c r="H141" s="127">
        <v>345</v>
      </c>
      <c r="I141" s="129">
        <v>345</v>
      </c>
      <c r="J141" s="130" t="s">
        <v>572</v>
      </c>
      <c r="K141" s="131">
        <f t="shared" ref="K141:K146" si="45">H141-F141</f>
        <v>65</v>
      </c>
      <c r="L141" s="132">
        <f>K141/F141</f>
        <v>0.23214285714285715</v>
      </c>
      <c r="M141" s="127" t="s">
        <v>544</v>
      </c>
      <c r="N141" s="133">
        <v>42814</v>
      </c>
      <c r="O141" s="54"/>
      <c r="P141" s="54"/>
      <c r="Q141" s="191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4">
        <v>72</v>
      </c>
      <c r="B142" s="125">
        <v>42657</v>
      </c>
      <c r="C142" s="125"/>
      <c r="D142" s="126" t="s">
        <v>671</v>
      </c>
      <c r="E142" s="127" t="s">
        <v>542</v>
      </c>
      <c r="F142" s="128">
        <v>245</v>
      </c>
      <c r="G142" s="127"/>
      <c r="H142" s="127">
        <v>325.5</v>
      </c>
      <c r="I142" s="129">
        <v>330</v>
      </c>
      <c r="J142" s="130" t="s">
        <v>672</v>
      </c>
      <c r="K142" s="131">
        <f t="shared" si="45"/>
        <v>80.5</v>
      </c>
      <c r="L142" s="132">
        <f>K142/F142</f>
        <v>0.32857142857142857</v>
      </c>
      <c r="M142" s="127" t="s">
        <v>544</v>
      </c>
      <c r="N142" s="133">
        <v>42769</v>
      </c>
      <c r="O142" s="54"/>
      <c r="P142" s="54"/>
      <c r="Q142" s="191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4">
        <v>73</v>
      </c>
      <c r="B143" s="125">
        <v>42660</v>
      </c>
      <c r="C143" s="125"/>
      <c r="D143" s="126" t="s">
        <v>673</v>
      </c>
      <c r="E143" s="127" t="s">
        <v>542</v>
      </c>
      <c r="F143" s="128">
        <v>125</v>
      </c>
      <c r="G143" s="127"/>
      <c r="H143" s="127">
        <v>160</v>
      </c>
      <c r="I143" s="129">
        <v>160</v>
      </c>
      <c r="J143" s="130" t="s">
        <v>626</v>
      </c>
      <c r="K143" s="131">
        <f t="shared" si="45"/>
        <v>35</v>
      </c>
      <c r="L143" s="132">
        <v>0.28000000000000003</v>
      </c>
      <c r="M143" s="127" t="s">
        <v>544</v>
      </c>
      <c r="N143" s="133">
        <v>42803</v>
      </c>
      <c r="O143" s="54"/>
      <c r="P143" s="54"/>
      <c r="Q143" s="191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4">
        <v>74</v>
      </c>
      <c r="B144" s="125">
        <v>42660</v>
      </c>
      <c r="C144" s="125"/>
      <c r="D144" s="126" t="s">
        <v>674</v>
      </c>
      <c r="E144" s="127" t="s">
        <v>542</v>
      </c>
      <c r="F144" s="128">
        <v>114</v>
      </c>
      <c r="G144" s="127"/>
      <c r="H144" s="127">
        <v>145</v>
      </c>
      <c r="I144" s="129">
        <v>145</v>
      </c>
      <c r="J144" s="130" t="s">
        <v>626</v>
      </c>
      <c r="K144" s="131">
        <f t="shared" si="45"/>
        <v>31</v>
      </c>
      <c r="L144" s="132">
        <f>K144/F144</f>
        <v>0.27192982456140352</v>
      </c>
      <c r="M144" s="127" t="s">
        <v>544</v>
      </c>
      <c r="N144" s="133">
        <v>42859</v>
      </c>
      <c r="O144" s="54"/>
      <c r="P144" s="54"/>
      <c r="Q144" s="191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4">
        <v>75</v>
      </c>
      <c r="B145" s="125">
        <v>42660</v>
      </c>
      <c r="C145" s="125"/>
      <c r="D145" s="126" t="s">
        <v>675</v>
      </c>
      <c r="E145" s="127" t="s">
        <v>542</v>
      </c>
      <c r="F145" s="128">
        <v>212</v>
      </c>
      <c r="G145" s="127"/>
      <c r="H145" s="127">
        <v>280</v>
      </c>
      <c r="I145" s="129">
        <v>276</v>
      </c>
      <c r="J145" s="130" t="s">
        <v>676</v>
      </c>
      <c r="K145" s="131">
        <f t="shared" si="45"/>
        <v>68</v>
      </c>
      <c r="L145" s="132">
        <f>K145/F145</f>
        <v>0.32075471698113206</v>
      </c>
      <c r="M145" s="127" t="s">
        <v>544</v>
      </c>
      <c r="N145" s="133">
        <v>42858</v>
      </c>
      <c r="O145" s="54"/>
      <c r="P145" s="54"/>
      <c r="Q145" s="191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4">
        <v>76</v>
      </c>
      <c r="B146" s="125">
        <v>42678</v>
      </c>
      <c r="C146" s="125"/>
      <c r="D146" s="126" t="s">
        <v>438</v>
      </c>
      <c r="E146" s="127" t="s">
        <v>542</v>
      </c>
      <c r="F146" s="128">
        <v>155</v>
      </c>
      <c r="G146" s="127"/>
      <c r="H146" s="127">
        <v>210</v>
      </c>
      <c r="I146" s="129">
        <v>210</v>
      </c>
      <c r="J146" s="130" t="s">
        <v>677</v>
      </c>
      <c r="K146" s="131">
        <f t="shared" si="45"/>
        <v>55</v>
      </c>
      <c r="L146" s="132">
        <f>K146/F146</f>
        <v>0.35483870967741937</v>
      </c>
      <c r="M146" s="127" t="s">
        <v>544</v>
      </c>
      <c r="N146" s="133">
        <v>42944</v>
      </c>
      <c r="O146" s="54"/>
      <c r="P146" s="54"/>
      <c r="Q146" s="191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34">
        <v>77</v>
      </c>
      <c r="B147" s="135">
        <v>42710</v>
      </c>
      <c r="C147" s="135"/>
      <c r="D147" s="136" t="s">
        <v>678</v>
      </c>
      <c r="E147" s="137" t="s">
        <v>542</v>
      </c>
      <c r="F147" s="138">
        <v>150.5</v>
      </c>
      <c r="G147" s="138"/>
      <c r="H147" s="139">
        <v>72.5</v>
      </c>
      <c r="I147" s="139">
        <v>174</v>
      </c>
      <c r="J147" s="140" t="s">
        <v>679</v>
      </c>
      <c r="K147" s="141">
        <v>-78</v>
      </c>
      <c r="L147" s="142">
        <v>-0.51827242524916906</v>
      </c>
      <c r="M147" s="138" t="s">
        <v>554</v>
      </c>
      <c r="N147" s="135">
        <v>43333</v>
      </c>
      <c r="O147" s="54"/>
      <c r="P147" s="54"/>
      <c r="Q147" s="191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4">
        <v>78</v>
      </c>
      <c r="B148" s="125">
        <v>42712</v>
      </c>
      <c r="C148" s="125"/>
      <c r="D148" s="126" t="s">
        <v>680</v>
      </c>
      <c r="E148" s="127" t="s">
        <v>542</v>
      </c>
      <c r="F148" s="128">
        <v>380</v>
      </c>
      <c r="G148" s="127"/>
      <c r="H148" s="127">
        <v>478</v>
      </c>
      <c r="I148" s="129">
        <v>468</v>
      </c>
      <c r="J148" s="130" t="s">
        <v>626</v>
      </c>
      <c r="K148" s="131">
        <f>H148-F148</f>
        <v>98</v>
      </c>
      <c r="L148" s="132">
        <f>K148/F148</f>
        <v>0.25789473684210529</v>
      </c>
      <c r="M148" s="127" t="s">
        <v>544</v>
      </c>
      <c r="N148" s="133">
        <v>43025</v>
      </c>
      <c r="O148" s="54"/>
      <c r="P148" s="54"/>
      <c r="Q148" s="191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4">
        <v>79</v>
      </c>
      <c r="B149" s="125">
        <v>42734</v>
      </c>
      <c r="C149" s="125"/>
      <c r="D149" s="126" t="s">
        <v>118</v>
      </c>
      <c r="E149" s="127" t="s">
        <v>542</v>
      </c>
      <c r="F149" s="128">
        <v>305</v>
      </c>
      <c r="G149" s="127"/>
      <c r="H149" s="127">
        <v>375</v>
      </c>
      <c r="I149" s="129">
        <v>375</v>
      </c>
      <c r="J149" s="130" t="s">
        <v>626</v>
      </c>
      <c r="K149" s="131">
        <f>H149-F149</f>
        <v>70</v>
      </c>
      <c r="L149" s="132">
        <f>K149/F149</f>
        <v>0.22950819672131148</v>
      </c>
      <c r="M149" s="127" t="s">
        <v>544</v>
      </c>
      <c r="N149" s="133">
        <v>42768</v>
      </c>
      <c r="O149" s="54"/>
      <c r="P149" s="54"/>
      <c r="Q149" s="191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4">
        <v>80</v>
      </c>
      <c r="B150" s="125">
        <v>42739</v>
      </c>
      <c r="C150" s="125"/>
      <c r="D150" s="126" t="s">
        <v>102</v>
      </c>
      <c r="E150" s="127" t="s">
        <v>542</v>
      </c>
      <c r="F150" s="128">
        <v>99.5</v>
      </c>
      <c r="G150" s="127"/>
      <c r="H150" s="127">
        <v>158</v>
      </c>
      <c r="I150" s="129">
        <v>158</v>
      </c>
      <c r="J150" s="130" t="s">
        <v>626</v>
      </c>
      <c r="K150" s="131">
        <f>H150-F150</f>
        <v>58.5</v>
      </c>
      <c r="L150" s="132">
        <f>K150/F150</f>
        <v>0.5879396984924623</v>
      </c>
      <c r="M150" s="127" t="s">
        <v>544</v>
      </c>
      <c r="N150" s="133">
        <v>42898</v>
      </c>
      <c r="O150" s="54"/>
      <c r="P150" s="54"/>
      <c r="Q150" s="191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4">
        <v>81</v>
      </c>
      <c r="B151" s="125">
        <v>42739</v>
      </c>
      <c r="C151" s="125"/>
      <c r="D151" s="126" t="s">
        <v>102</v>
      </c>
      <c r="E151" s="127" t="s">
        <v>542</v>
      </c>
      <c r="F151" s="128">
        <v>99.5</v>
      </c>
      <c r="G151" s="127"/>
      <c r="H151" s="127">
        <v>158</v>
      </c>
      <c r="I151" s="129">
        <v>158</v>
      </c>
      <c r="J151" s="130" t="s">
        <v>626</v>
      </c>
      <c r="K151" s="131">
        <v>58.5</v>
      </c>
      <c r="L151" s="132">
        <v>0.58793969849246197</v>
      </c>
      <c r="M151" s="127" t="s">
        <v>544</v>
      </c>
      <c r="N151" s="133">
        <v>42898</v>
      </c>
      <c r="O151" s="54"/>
      <c r="P151" s="54"/>
      <c r="Q151" s="191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4">
        <v>82</v>
      </c>
      <c r="B152" s="125">
        <v>42786</v>
      </c>
      <c r="C152" s="125"/>
      <c r="D152" s="126" t="s">
        <v>204</v>
      </c>
      <c r="E152" s="127" t="s">
        <v>542</v>
      </c>
      <c r="F152" s="128">
        <v>140.5</v>
      </c>
      <c r="G152" s="127"/>
      <c r="H152" s="127">
        <v>220</v>
      </c>
      <c r="I152" s="129">
        <v>220</v>
      </c>
      <c r="J152" s="130" t="s">
        <v>626</v>
      </c>
      <c r="K152" s="131">
        <f>H152-F152</f>
        <v>79.5</v>
      </c>
      <c r="L152" s="132">
        <f>K152/F152</f>
        <v>0.5658362989323843</v>
      </c>
      <c r="M152" s="127" t="s">
        <v>544</v>
      </c>
      <c r="N152" s="133">
        <v>42864</v>
      </c>
      <c r="O152" s="54"/>
      <c r="P152" s="54"/>
      <c r="Q152" s="191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4">
        <v>83</v>
      </c>
      <c r="B153" s="125">
        <v>42786</v>
      </c>
      <c r="C153" s="125"/>
      <c r="D153" s="126" t="s">
        <v>681</v>
      </c>
      <c r="E153" s="127" t="s">
        <v>542</v>
      </c>
      <c r="F153" s="128">
        <v>202.5</v>
      </c>
      <c r="G153" s="127"/>
      <c r="H153" s="127">
        <v>234</v>
      </c>
      <c r="I153" s="129">
        <v>234</v>
      </c>
      <c r="J153" s="130" t="s">
        <v>626</v>
      </c>
      <c r="K153" s="131">
        <v>31.5</v>
      </c>
      <c r="L153" s="132">
        <v>0.155555555555556</v>
      </c>
      <c r="M153" s="127" t="s">
        <v>544</v>
      </c>
      <c r="N153" s="133">
        <v>42836</v>
      </c>
      <c r="O153" s="54"/>
      <c r="P153" s="54"/>
      <c r="Q153" s="191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4">
        <v>84</v>
      </c>
      <c r="B154" s="125">
        <v>42818</v>
      </c>
      <c r="C154" s="125"/>
      <c r="D154" s="126" t="s">
        <v>682</v>
      </c>
      <c r="E154" s="127" t="s">
        <v>542</v>
      </c>
      <c r="F154" s="128">
        <v>300.5</v>
      </c>
      <c r="G154" s="127"/>
      <c r="H154" s="127">
        <v>417.5</v>
      </c>
      <c r="I154" s="129">
        <v>420</v>
      </c>
      <c r="J154" s="130" t="s">
        <v>683</v>
      </c>
      <c r="K154" s="131">
        <f>H154-F154</f>
        <v>117</v>
      </c>
      <c r="L154" s="132">
        <f>K154/F154</f>
        <v>0.38935108153078202</v>
      </c>
      <c r="M154" s="127" t="s">
        <v>544</v>
      </c>
      <c r="N154" s="133">
        <v>43070</v>
      </c>
      <c r="O154" s="54"/>
      <c r="P154" s="54"/>
      <c r="Q154" s="191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4">
        <v>85</v>
      </c>
      <c r="B155" s="125">
        <v>42818</v>
      </c>
      <c r="C155" s="125"/>
      <c r="D155" s="126" t="s">
        <v>656</v>
      </c>
      <c r="E155" s="127" t="s">
        <v>542</v>
      </c>
      <c r="F155" s="128">
        <v>850</v>
      </c>
      <c r="G155" s="127"/>
      <c r="H155" s="127">
        <v>1042.5</v>
      </c>
      <c r="I155" s="129">
        <v>1023</v>
      </c>
      <c r="J155" s="130" t="s">
        <v>684</v>
      </c>
      <c r="K155" s="131">
        <v>192.5</v>
      </c>
      <c r="L155" s="132">
        <v>0.22647058823529401</v>
      </c>
      <c r="M155" s="127" t="s">
        <v>544</v>
      </c>
      <c r="N155" s="133">
        <v>42830</v>
      </c>
      <c r="O155" s="54"/>
      <c r="P155" s="54"/>
      <c r="Q155" s="191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4">
        <v>86</v>
      </c>
      <c r="B156" s="125">
        <v>42830</v>
      </c>
      <c r="C156" s="125"/>
      <c r="D156" s="126" t="s">
        <v>464</v>
      </c>
      <c r="E156" s="127" t="s">
        <v>542</v>
      </c>
      <c r="F156" s="128">
        <v>785</v>
      </c>
      <c r="G156" s="127"/>
      <c r="H156" s="127">
        <v>930</v>
      </c>
      <c r="I156" s="129">
        <v>920</v>
      </c>
      <c r="J156" s="130" t="s">
        <v>685</v>
      </c>
      <c r="K156" s="131">
        <f>H156-F156</f>
        <v>145</v>
      </c>
      <c r="L156" s="132">
        <f>K156/F156</f>
        <v>0.18471337579617833</v>
      </c>
      <c r="M156" s="127" t="s">
        <v>544</v>
      </c>
      <c r="N156" s="133">
        <v>42976</v>
      </c>
      <c r="O156" s="54"/>
      <c r="P156" s="54"/>
      <c r="Q156" s="191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34">
        <v>87</v>
      </c>
      <c r="B157" s="135">
        <v>42831</v>
      </c>
      <c r="C157" s="135"/>
      <c r="D157" s="136" t="s">
        <v>686</v>
      </c>
      <c r="E157" s="137" t="s">
        <v>542</v>
      </c>
      <c r="F157" s="138">
        <v>40</v>
      </c>
      <c r="G157" s="138"/>
      <c r="H157" s="139">
        <v>13.1</v>
      </c>
      <c r="I157" s="139">
        <v>60</v>
      </c>
      <c r="J157" s="140" t="s">
        <v>687</v>
      </c>
      <c r="K157" s="141">
        <v>-26.9</v>
      </c>
      <c r="L157" s="142">
        <v>-0.67249999999999999</v>
      </c>
      <c r="M157" s="138" t="s">
        <v>554</v>
      </c>
      <c r="N157" s="135">
        <v>43138</v>
      </c>
      <c r="O157" s="54"/>
      <c r="P157" s="54"/>
      <c r="Q157" s="191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4">
        <v>88</v>
      </c>
      <c r="B158" s="125">
        <v>42837</v>
      </c>
      <c r="C158" s="125"/>
      <c r="D158" s="126" t="s">
        <v>100</v>
      </c>
      <c r="E158" s="127" t="s">
        <v>542</v>
      </c>
      <c r="F158" s="128">
        <v>289.5</v>
      </c>
      <c r="G158" s="127"/>
      <c r="H158" s="127">
        <v>354</v>
      </c>
      <c r="I158" s="129">
        <v>360</v>
      </c>
      <c r="J158" s="130" t="s">
        <v>688</v>
      </c>
      <c r="K158" s="131">
        <f t="shared" ref="K158:K166" si="46">H158-F158</f>
        <v>64.5</v>
      </c>
      <c r="L158" s="132">
        <f t="shared" ref="L158:L166" si="47">K158/F158</f>
        <v>0.22279792746113988</v>
      </c>
      <c r="M158" s="127" t="s">
        <v>544</v>
      </c>
      <c r="N158" s="133">
        <v>43040</v>
      </c>
      <c r="O158" s="54"/>
      <c r="P158" s="54"/>
      <c r="Q158" s="191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4">
        <v>89</v>
      </c>
      <c r="B159" s="125">
        <v>42845</v>
      </c>
      <c r="C159" s="125"/>
      <c r="D159" s="126" t="s">
        <v>412</v>
      </c>
      <c r="E159" s="127" t="s">
        <v>542</v>
      </c>
      <c r="F159" s="128">
        <v>700</v>
      </c>
      <c r="G159" s="127"/>
      <c r="H159" s="127">
        <v>840</v>
      </c>
      <c r="I159" s="129">
        <v>840</v>
      </c>
      <c r="J159" s="130" t="s">
        <v>689</v>
      </c>
      <c r="K159" s="131">
        <f t="shared" si="46"/>
        <v>140</v>
      </c>
      <c r="L159" s="132">
        <f t="shared" si="47"/>
        <v>0.2</v>
      </c>
      <c r="M159" s="127" t="s">
        <v>544</v>
      </c>
      <c r="N159" s="133">
        <v>42893</v>
      </c>
      <c r="O159" s="54"/>
      <c r="P159" s="54"/>
      <c r="Q159" s="191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4">
        <v>90</v>
      </c>
      <c r="B160" s="125">
        <v>42887</v>
      </c>
      <c r="C160" s="125"/>
      <c r="D160" s="126" t="s">
        <v>690</v>
      </c>
      <c r="E160" s="127" t="s">
        <v>542</v>
      </c>
      <c r="F160" s="128">
        <v>130</v>
      </c>
      <c r="G160" s="127"/>
      <c r="H160" s="127">
        <v>144.25</v>
      </c>
      <c r="I160" s="129">
        <v>170</v>
      </c>
      <c r="J160" s="130" t="s">
        <v>691</v>
      </c>
      <c r="K160" s="131">
        <f t="shared" si="46"/>
        <v>14.25</v>
      </c>
      <c r="L160" s="132">
        <f t="shared" si="47"/>
        <v>0.10961538461538461</v>
      </c>
      <c r="M160" s="127" t="s">
        <v>544</v>
      </c>
      <c r="N160" s="133">
        <v>43675</v>
      </c>
      <c r="O160" s="54"/>
      <c r="P160" s="54"/>
      <c r="Q160" s="191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4">
        <v>91</v>
      </c>
      <c r="B161" s="125">
        <v>42901</v>
      </c>
      <c r="C161" s="125"/>
      <c r="D161" s="126" t="s">
        <v>692</v>
      </c>
      <c r="E161" s="127" t="s">
        <v>542</v>
      </c>
      <c r="F161" s="128">
        <v>214.5</v>
      </c>
      <c r="G161" s="127"/>
      <c r="H161" s="127">
        <v>262</v>
      </c>
      <c r="I161" s="129">
        <v>262</v>
      </c>
      <c r="J161" s="130" t="s">
        <v>563</v>
      </c>
      <c r="K161" s="131">
        <f t="shared" si="46"/>
        <v>47.5</v>
      </c>
      <c r="L161" s="132">
        <f t="shared" si="47"/>
        <v>0.22144522144522144</v>
      </c>
      <c r="M161" s="127" t="s">
        <v>544</v>
      </c>
      <c r="N161" s="133">
        <v>42977</v>
      </c>
      <c r="O161" s="54"/>
      <c r="P161" s="54"/>
      <c r="Q161" s="191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55">
        <v>92</v>
      </c>
      <c r="B162" s="156">
        <v>42933</v>
      </c>
      <c r="C162" s="156"/>
      <c r="D162" s="157" t="s">
        <v>693</v>
      </c>
      <c r="E162" s="158" t="s">
        <v>542</v>
      </c>
      <c r="F162" s="159">
        <v>370</v>
      </c>
      <c r="G162" s="158"/>
      <c r="H162" s="158">
        <v>447.5</v>
      </c>
      <c r="I162" s="160">
        <v>450</v>
      </c>
      <c r="J162" s="161" t="s">
        <v>626</v>
      </c>
      <c r="K162" s="131">
        <f t="shared" si="46"/>
        <v>77.5</v>
      </c>
      <c r="L162" s="162">
        <f t="shared" si="47"/>
        <v>0.20945945945945946</v>
      </c>
      <c r="M162" s="158" t="s">
        <v>544</v>
      </c>
      <c r="N162" s="163">
        <v>43035</v>
      </c>
      <c r="O162" s="54"/>
      <c r="P162" s="54"/>
      <c r="Q162" s="191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55">
        <v>93</v>
      </c>
      <c r="B163" s="156">
        <v>42943</v>
      </c>
      <c r="C163" s="156"/>
      <c r="D163" s="157" t="s">
        <v>202</v>
      </c>
      <c r="E163" s="158" t="s">
        <v>542</v>
      </c>
      <c r="F163" s="159">
        <v>657.5</v>
      </c>
      <c r="G163" s="158"/>
      <c r="H163" s="158">
        <v>825</v>
      </c>
      <c r="I163" s="160">
        <v>820</v>
      </c>
      <c r="J163" s="161" t="s">
        <v>626</v>
      </c>
      <c r="K163" s="131">
        <f t="shared" si="46"/>
        <v>167.5</v>
      </c>
      <c r="L163" s="162">
        <f t="shared" si="47"/>
        <v>0.25475285171102663</v>
      </c>
      <c r="M163" s="158" t="s">
        <v>544</v>
      </c>
      <c r="N163" s="163">
        <v>43090</v>
      </c>
      <c r="O163" s="54"/>
      <c r="P163" s="54"/>
      <c r="Q163" s="191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4">
        <v>94</v>
      </c>
      <c r="B164" s="125">
        <v>42964</v>
      </c>
      <c r="C164" s="125"/>
      <c r="D164" s="126" t="s">
        <v>373</v>
      </c>
      <c r="E164" s="127" t="s">
        <v>542</v>
      </c>
      <c r="F164" s="128">
        <v>605</v>
      </c>
      <c r="G164" s="127"/>
      <c r="H164" s="127">
        <v>750</v>
      </c>
      <c r="I164" s="129">
        <v>750</v>
      </c>
      <c r="J164" s="130" t="s">
        <v>685</v>
      </c>
      <c r="K164" s="131">
        <f t="shared" si="46"/>
        <v>145</v>
      </c>
      <c r="L164" s="132">
        <f t="shared" si="47"/>
        <v>0.23966942148760331</v>
      </c>
      <c r="M164" s="127" t="s">
        <v>544</v>
      </c>
      <c r="N164" s="133">
        <v>43027</v>
      </c>
      <c r="O164" s="54"/>
      <c r="P164" s="54"/>
      <c r="Q164" s="191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34">
        <v>95</v>
      </c>
      <c r="B165" s="135">
        <v>42979</v>
      </c>
      <c r="C165" s="135"/>
      <c r="D165" s="143" t="s">
        <v>694</v>
      </c>
      <c r="E165" s="138" t="s">
        <v>542</v>
      </c>
      <c r="F165" s="138">
        <v>255</v>
      </c>
      <c r="G165" s="139"/>
      <c r="H165" s="139">
        <v>217.25</v>
      </c>
      <c r="I165" s="139">
        <v>320</v>
      </c>
      <c r="J165" s="140" t="s">
        <v>695</v>
      </c>
      <c r="K165" s="141">
        <f t="shared" si="46"/>
        <v>-37.75</v>
      </c>
      <c r="L165" s="144">
        <f t="shared" si="47"/>
        <v>-0.14803921568627451</v>
      </c>
      <c r="M165" s="138" t="s">
        <v>554</v>
      </c>
      <c r="N165" s="135">
        <v>43661</v>
      </c>
      <c r="O165" s="54"/>
      <c r="P165" s="54"/>
      <c r="Q165" s="191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4">
        <v>96</v>
      </c>
      <c r="B166" s="125">
        <v>42997</v>
      </c>
      <c r="C166" s="125"/>
      <c r="D166" s="126" t="s">
        <v>696</v>
      </c>
      <c r="E166" s="127" t="s">
        <v>542</v>
      </c>
      <c r="F166" s="128">
        <v>215</v>
      </c>
      <c r="G166" s="127"/>
      <c r="H166" s="127">
        <v>258</v>
      </c>
      <c r="I166" s="129">
        <v>258</v>
      </c>
      <c r="J166" s="130" t="s">
        <v>626</v>
      </c>
      <c r="K166" s="131">
        <f t="shared" si="46"/>
        <v>43</v>
      </c>
      <c r="L166" s="132">
        <f t="shared" si="47"/>
        <v>0.2</v>
      </c>
      <c r="M166" s="127" t="s">
        <v>544</v>
      </c>
      <c r="N166" s="133">
        <v>43040</v>
      </c>
      <c r="O166" s="54"/>
      <c r="P166" s="54"/>
      <c r="Q166" s="191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4">
        <v>97</v>
      </c>
      <c r="B167" s="125">
        <v>42997</v>
      </c>
      <c r="C167" s="125"/>
      <c r="D167" s="126" t="s">
        <v>696</v>
      </c>
      <c r="E167" s="127" t="s">
        <v>542</v>
      </c>
      <c r="F167" s="128">
        <v>215</v>
      </c>
      <c r="G167" s="127"/>
      <c r="H167" s="127">
        <v>258</v>
      </c>
      <c r="I167" s="129">
        <v>258</v>
      </c>
      <c r="J167" s="161" t="s">
        <v>626</v>
      </c>
      <c r="K167" s="131">
        <v>43</v>
      </c>
      <c r="L167" s="132">
        <v>0.2</v>
      </c>
      <c r="M167" s="127" t="s">
        <v>544</v>
      </c>
      <c r="N167" s="133">
        <v>43040</v>
      </c>
      <c r="O167" s="54"/>
      <c r="P167" s="54"/>
      <c r="Q167" s="191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55">
        <v>98</v>
      </c>
      <c r="B168" s="156">
        <v>42998</v>
      </c>
      <c r="C168" s="156"/>
      <c r="D168" s="157" t="s">
        <v>697</v>
      </c>
      <c r="E168" s="158" t="s">
        <v>542</v>
      </c>
      <c r="F168" s="128">
        <v>75</v>
      </c>
      <c r="G168" s="158"/>
      <c r="H168" s="158">
        <v>90</v>
      </c>
      <c r="I168" s="160">
        <v>90</v>
      </c>
      <c r="J168" s="130" t="s">
        <v>698</v>
      </c>
      <c r="K168" s="131">
        <f t="shared" ref="K168:K173" si="48">H168-F168</f>
        <v>15</v>
      </c>
      <c r="L168" s="132">
        <f t="shared" ref="L168:L173" si="49">K168/F168</f>
        <v>0.2</v>
      </c>
      <c r="M168" s="127" t="s">
        <v>544</v>
      </c>
      <c r="N168" s="133">
        <v>43019</v>
      </c>
      <c r="O168" s="54"/>
      <c r="P168" s="54"/>
      <c r="Q168" s="191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55">
        <v>99</v>
      </c>
      <c r="B169" s="156">
        <v>43011</v>
      </c>
      <c r="C169" s="156"/>
      <c r="D169" s="157" t="s">
        <v>699</v>
      </c>
      <c r="E169" s="158" t="s">
        <v>542</v>
      </c>
      <c r="F169" s="159">
        <v>315</v>
      </c>
      <c r="G169" s="158"/>
      <c r="H169" s="158">
        <v>392</v>
      </c>
      <c r="I169" s="160">
        <v>384</v>
      </c>
      <c r="J169" s="161" t="s">
        <v>700</v>
      </c>
      <c r="K169" s="131">
        <f t="shared" si="48"/>
        <v>77</v>
      </c>
      <c r="L169" s="162">
        <f t="shared" si="49"/>
        <v>0.24444444444444444</v>
      </c>
      <c r="M169" s="158" t="s">
        <v>544</v>
      </c>
      <c r="N169" s="163">
        <v>43017</v>
      </c>
      <c r="O169" s="54"/>
      <c r="P169" s="54"/>
      <c r="Q169" s="191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55">
        <v>100</v>
      </c>
      <c r="B170" s="156">
        <v>43013</v>
      </c>
      <c r="C170" s="156"/>
      <c r="D170" s="157" t="s">
        <v>442</v>
      </c>
      <c r="E170" s="158" t="s">
        <v>542</v>
      </c>
      <c r="F170" s="159">
        <v>145</v>
      </c>
      <c r="G170" s="158"/>
      <c r="H170" s="158">
        <v>179</v>
      </c>
      <c r="I170" s="160">
        <v>180</v>
      </c>
      <c r="J170" s="161" t="s">
        <v>701</v>
      </c>
      <c r="K170" s="131">
        <f t="shared" si="48"/>
        <v>34</v>
      </c>
      <c r="L170" s="162">
        <f t="shared" si="49"/>
        <v>0.23448275862068965</v>
      </c>
      <c r="M170" s="158" t="s">
        <v>544</v>
      </c>
      <c r="N170" s="163">
        <v>43025</v>
      </c>
      <c r="O170" s="54"/>
      <c r="P170" s="54"/>
      <c r="Q170" s="191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55">
        <v>101</v>
      </c>
      <c r="B171" s="156">
        <v>43014</v>
      </c>
      <c r="C171" s="156"/>
      <c r="D171" s="157" t="s">
        <v>348</v>
      </c>
      <c r="E171" s="158" t="s">
        <v>542</v>
      </c>
      <c r="F171" s="159">
        <v>256</v>
      </c>
      <c r="G171" s="158"/>
      <c r="H171" s="158">
        <v>323</v>
      </c>
      <c r="I171" s="160">
        <v>320</v>
      </c>
      <c r="J171" s="161" t="s">
        <v>626</v>
      </c>
      <c r="K171" s="131">
        <f t="shared" si="48"/>
        <v>67</v>
      </c>
      <c r="L171" s="162">
        <f t="shared" si="49"/>
        <v>0.26171875</v>
      </c>
      <c r="M171" s="158" t="s">
        <v>544</v>
      </c>
      <c r="N171" s="163">
        <v>43067</v>
      </c>
      <c r="O171" s="54"/>
      <c r="P171" s="54"/>
      <c r="Q171" s="191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55">
        <v>102</v>
      </c>
      <c r="B172" s="156">
        <v>43017</v>
      </c>
      <c r="C172" s="156"/>
      <c r="D172" s="157" t="s">
        <v>362</v>
      </c>
      <c r="E172" s="158" t="s">
        <v>542</v>
      </c>
      <c r="F172" s="159">
        <v>137.5</v>
      </c>
      <c r="G172" s="158"/>
      <c r="H172" s="158">
        <v>184</v>
      </c>
      <c r="I172" s="160">
        <v>183</v>
      </c>
      <c r="J172" s="161" t="s">
        <v>702</v>
      </c>
      <c r="K172" s="131">
        <f t="shared" si="48"/>
        <v>46.5</v>
      </c>
      <c r="L172" s="162">
        <f t="shared" si="49"/>
        <v>0.33818181818181819</v>
      </c>
      <c r="M172" s="158" t="s">
        <v>544</v>
      </c>
      <c r="N172" s="163">
        <v>43108</v>
      </c>
      <c r="O172" s="54"/>
      <c r="P172" s="54"/>
      <c r="Q172" s="191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55">
        <v>103</v>
      </c>
      <c r="B173" s="156">
        <v>43018</v>
      </c>
      <c r="C173" s="156"/>
      <c r="D173" s="157" t="s">
        <v>703</v>
      </c>
      <c r="E173" s="158" t="s">
        <v>542</v>
      </c>
      <c r="F173" s="159">
        <v>125.5</v>
      </c>
      <c r="G173" s="158"/>
      <c r="H173" s="158">
        <v>158</v>
      </c>
      <c r="I173" s="160">
        <v>155</v>
      </c>
      <c r="J173" s="161" t="s">
        <v>704</v>
      </c>
      <c r="K173" s="131">
        <f t="shared" si="48"/>
        <v>32.5</v>
      </c>
      <c r="L173" s="162">
        <f t="shared" si="49"/>
        <v>0.25896414342629481</v>
      </c>
      <c r="M173" s="158" t="s">
        <v>544</v>
      </c>
      <c r="N173" s="163">
        <v>43067</v>
      </c>
      <c r="O173" s="54"/>
      <c r="P173" s="54"/>
      <c r="Q173" s="191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55">
        <v>104</v>
      </c>
      <c r="B174" s="156">
        <v>43018</v>
      </c>
      <c r="C174" s="156"/>
      <c r="D174" s="157" t="s">
        <v>705</v>
      </c>
      <c r="E174" s="158" t="s">
        <v>542</v>
      </c>
      <c r="F174" s="159">
        <v>895</v>
      </c>
      <c r="G174" s="158"/>
      <c r="H174" s="158">
        <v>1122.5</v>
      </c>
      <c r="I174" s="160">
        <v>1078</v>
      </c>
      <c r="J174" s="161" t="s">
        <v>706</v>
      </c>
      <c r="K174" s="131">
        <v>227.5</v>
      </c>
      <c r="L174" s="162">
        <v>0.25418994413407803</v>
      </c>
      <c r="M174" s="158" t="s">
        <v>544</v>
      </c>
      <c r="N174" s="163">
        <v>43117</v>
      </c>
      <c r="O174" s="54"/>
      <c r="P174" s="54"/>
      <c r="Q174" s="191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55">
        <v>105</v>
      </c>
      <c r="B175" s="156">
        <v>43020</v>
      </c>
      <c r="C175" s="156"/>
      <c r="D175" s="157" t="s">
        <v>357</v>
      </c>
      <c r="E175" s="158" t="s">
        <v>542</v>
      </c>
      <c r="F175" s="159">
        <v>525</v>
      </c>
      <c r="G175" s="158"/>
      <c r="H175" s="158">
        <v>629</v>
      </c>
      <c r="I175" s="160">
        <v>629</v>
      </c>
      <c r="J175" s="161" t="s">
        <v>626</v>
      </c>
      <c r="K175" s="131">
        <v>104</v>
      </c>
      <c r="L175" s="162">
        <v>0.19809523809523799</v>
      </c>
      <c r="M175" s="158" t="s">
        <v>544</v>
      </c>
      <c r="N175" s="163">
        <v>43119</v>
      </c>
      <c r="O175" s="54"/>
      <c r="P175" s="54"/>
      <c r="Q175" s="191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55">
        <v>106</v>
      </c>
      <c r="B176" s="156">
        <v>43046</v>
      </c>
      <c r="C176" s="156"/>
      <c r="D176" s="157" t="s">
        <v>390</v>
      </c>
      <c r="E176" s="158" t="s">
        <v>542</v>
      </c>
      <c r="F176" s="159">
        <v>740</v>
      </c>
      <c r="G176" s="158"/>
      <c r="H176" s="158">
        <v>892.5</v>
      </c>
      <c r="I176" s="160">
        <v>900</v>
      </c>
      <c r="J176" s="161" t="s">
        <v>707</v>
      </c>
      <c r="K176" s="131">
        <f>H176-F176</f>
        <v>152.5</v>
      </c>
      <c r="L176" s="162">
        <f>K176/F176</f>
        <v>0.20608108108108109</v>
      </c>
      <c r="M176" s="158" t="s">
        <v>544</v>
      </c>
      <c r="N176" s="163">
        <v>43052</v>
      </c>
      <c r="O176" s="54"/>
      <c r="P176" s="54"/>
      <c r="Q176" s="191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4">
        <v>107</v>
      </c>
      <c r="B177" s="125">
        <v>43073</v>
      </c>
      <c r="C177" s="125"/>
      <c r="D177" s="126" t="s">
        <v>708</v>
      </c>
      <c r="E177" s="127" t="s">
        <v>542</v>
      </c>
      <c r="F177" s="128">
        <v>118.5</v>
      </c>
      <c r="G177" s="127"/>
      <c r="H177" s="127">
        <v>143.5</v>
      </c>
      <c r="I177" s="129">
        <v>145</v>
      </c>
      <c r="J177" s="130" t="s">
        <v>709</v>
      </c>
      <c r="K177" s="131">
        <f>H177-F177</f>
        <v>25</v>
      </c>
      <c r="L177" s="132">
        <f>K177/F177</f>
        <v>0.2109704641350211</v>
      </c>
      <c r="M177" s="127" t="s">
        <v>544</v>
      </c>
      <c r="N177" s="133">
        <v>43097</v>
      </c>
      <c r="O177" s="54"/>
      <c r="P177" s="54"/>
      <c r="Q177" s="191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34">
        <v>108</v>
      </c>
      <c r="B178" s="135">
        <v>43090</v>
      </c>
      <c r="C178" s="135"/>
      <c r="D178" s="136" t="s">
        <v>417</v>
      </c>
      <c r="E178" s="137" t="s">
        <v>542</v>
      </c>
      <c r="F178" s="138">
        <v>715</v>
      </c>
      <c r="G178" s="138"/>
      <c r="H178" s="139">
        <v>500</v>
      </c>
      <c r="I178" s="139">
        <v>872</v>
      </c>
      <c r="J178" s="140" t="s">
        <v>710</v>
      </c>
      <c r="K178" s="141">
        <f>H178-F178</f>
        <v>-215</v>
      </c>
      <c r="L178" s="142">
        <f>K178/F178</f>
        <v>-0.30069930069930068</v>
      </c>
      <c r="M178" s="138" t="s">
        <v>554</v>
      </c>
      <c r="N178" s="135">
        <v>43670</v>
      </c>
      <c r="O178" s="54"/>
      <c r="P178" s="54"/>
      <c r="Q178" s="191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4">
        <v>109</v>
      </c>
      <c r="B179" s="125">
        <v>43098</v>
      </c>
      <c r="C179" s="125"/>
      <c r="D179" s="126" t="s">
        <v>699</v>
      </c>
      <c r="E179" s="127" t="s">
        <v>542</v>
      </c>
      <c r="F179" s="128">
        <v>435</v>
      </c>
      <c r="G179" s="127"/>
      <c r="H179" s="127">
        <v>542.5</v>
      </c>
      <c r="I179" s="129">
        <v>539</v>
      </c>
      <c r="J179" s="130" t="s">
        <v>626</v>
      </c>
      <c r="K179" s="131">
        <v>107.5</v>
      </c>
      <c r="L179" s="132">
        <v>0.247126436781609</v>
      </c>
      <c r="M179" s="127" t="s">
        <v>544</v>
      </c>
      <c r="N179" s="133">
        <v>43206</v>
      </c>
      <c r="O179" s="54"/>
      <c r="P179" s="54"/>
      <c r="Q179" s="191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4">
        <v>110</v>
      </c>
      <c r="B180" s="125">
        <v>43098</v>
      </c>
      <c r="C180" s="125"/>
      <c r="D180" s="126" t="s">
        <v>515</v>
      </c>
      <c r="E180" s="127" t="s">
        <v>542</v>
      </c>
      <c r="F180" s="128">
        <v>885</v>
      </c>
      <c r="G180" s="127"/>
      <c r="H180" s="127">
        <v>1090</v>
      </c>
      <c r="I180" s="129">
        <v>1084</v>
      </c>
      <c r="J180" s="130" t="s">
        <v>626</v>
      </c>
      <c r="K180" s="131">
        <v>205</v>
      </c>
      <c r="L180" s="132">
        <v>0.23163841807909599</v>
      </c>
      <c r="M180" s="127" t="s">
        <v>544</v>
      </c>
      <c r="N180" s="133">
        <v>43213</v>
      </c>
      <c r="O180" s="54"/>
      <c r="P180" s="54"/>
      <c r="Q180" s="191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64">
        <v>111</v>
      </c>
      <c r="B181" s="165">
        <v>43192</v>
      </c>
      <c r="C181" s="165"/>
      <c r="D181" s="143" t="s">
        <v>711</v>
      </c>
      <c r="E181" s="138" t="s">
        <v>542</v>
      </c>
      <c r="F181" s="166">
        <v>478.5</v>
      </c>
      <c r="G181" s="138"/>
      <c r="H181" s="138">
        <v>442</v>
      </c>
      <c r="I181" s="139">
        <v>613</v>
      </c>
      <c r="J181" s="140" t="s">
        <v>712</v>
      </c>
      <c r="K181" s="141">
        <f>H181-F181</f>
        <v>-36.5</v>
      </c>
      <c r="L181" s="142">
        <f>K181/F181</f>
        <v>-7.6280041797283177E-2</v>
      </c>
      <c r="M181" s="138" t="s">
        <v>554</v>
      </c>
      <c r="N181" s="135">
        <v>43762</v>
      </c>
      <c r="O181" s="54"/>
      <c r="P181" s="54"/>
      <c r="Q181" s="191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34">
        <v>112</v>
      </c>
      <c r="B182" s="135">
        <v>43194</v>
      </c>
      <c r="C182" s="135"/>
      <c r="D182" s="136" t="s">
        <v>713</v>
      </c>
      <c r="E182" s="137" t="s">
        <v>542</v>
      </c>
      <c r="F182" s="138">
        <f>141.5-7.3</f>
        <v>134.19999999999999</v>
      </c>
      <c r="G182" s="138"/>
      <c r="H182" s="139">
        <v>77</v>
      </c>
      <c r="I182" s="139">
        <v>180</v>
      </c>
      <c r="J182" s="140" t="s">
        <v>714</v>
      </c>
      <c r="K182" s="141">
        <f>H182-F182</f>
        <v>-57.199999999999989</v>
      </c>
      <c r="L182" s="142">
        <f>K182/F182</f>
        <v>-0.42622950819672129</v>
      </c>
      <c r="M182" s="138" t="s">
        <v>554</v>
      </c>
      <c r="N182" s="135">
        <v>43522</v>
      </c>
      <c r="O182" s="54"/>
      <c r="P182" s="54"/>
      <c r="Q182" s="191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34">
        <v>113</v>
      </c>
      <c r="B183" s="135">
        <v>43209</v>
      </c>
      <c r="C183" s="135"/>
      <c r="D183" s="136" t="s">
        <v>715</v>
      </c>
      <c r="E183" s="137" t="s">
        <v>542</v>
      </c>
      <c r="F183" s="138">
        <v>430</v>
      </c>
      <c r="G183" s="138"/>
      <c r="H183" s="139">
        <v>220</v>
      </c>
      <c r="I183" s="139">
        <v>537</v>
      </c>
      <c r="J183" s="140" t="s">
        <v>716</v>
      </c>
      <c r="K183" s="141">
        <f>H183-F183</f>
        <v>-210</v>
      </c>
      <c r="L183" s="142">
        <f>K183/F183</f>
        <v>-0.48837209302325579</v>
      </c>
      <c r="M183" s="138" t="s">
        <v>554</v>
      </c>
      <c r="N183" s="135">
        <v>43252</v>
      </c>
      <c r="O183" s="54"/>
      <c r="P183" s="54"/>
      <c r="Q183" s="191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55">
        <v>114</v>
      </c>
      <c r="B184" s="156">
        <v>43220</v>
      </c>
      <c r="C184" s="156"/>
      <c r="D184" s="157" t="s">
        <v>717</v>
      </c>
      <c r="E184" s="158" t="s">
        <v>542</v>
      </c>
      <c r="F184" s="158">
        <v>153.5</v>
      </c>
      <c r="G184" s="158"/>
      <c r="H184" s="158">
        <v>196</v>
      </c>
      <c r="I184" s="160">
        <v>196</v>
      </c>
      <c r="J184" s="130" t="s">
        <v>718</v>
      </c>
      <c r="K184" s="131">
        <f>H184-F184</f>
        <v>42.5</v>
      </c>
      <c r="L184" s="132">
        <f>K184/F184</f>
        <v>0.27687296416938112</v>
      </c>
      <c r="M184" s="127" t="s">
        <v>544</v>
      </c>
      <c r="N184" s="133">
        <v>43605</v>
      </c>
      <c r="O184" s="54"/>
      <c r="P184" s="54"/>
      <c r="Q184" s="191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34">
        <v>115</v>
      </c>
      <c r="B185" s="135">
        <v>43306</v>
      </c>
      <c r="C185" s="135"/>
      <c r="D185" s="136" t="s">
        <v>686</v>
      </c>
      <c r="E185" s="137" t="s">
        <v>542</v>
      </c>
      <c r="F185" s="138">
        <v>27.5</v>
      </c>
      <c r="G185" s="138"/>
      <c r="H185" s="139">
        <v>13.1</v>
      </c>
      <c r="I185" s="139">
        <v>60</v>
      </c>
      <c r="J185" s="140" t="s">
        <v>719</v>
      </c>
      <c r="K185" s="141">
        <v>-14.4</v>
      </c>
      <c r="L185" s="142">
        <v>-0.52363636363636401</v>
      </c>
      <c r="M185" s="138" t="s">
        <v>554</v>
      </c>
      <c r="N185" s="135">
        <v>43138</v>
      </c>
      <c r="O185" s="54"/>
      <c r="P185" s="54"/>
      <c r="Q185" s="191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64">
        <v>116</v>
      </c>
      <c r="B186" s="165">
        <v>43318</v>
      </c>
      <c r="C186" s="165"/>
      <c r="D186" s="143" t="s">
        <v>720</v>
      </c>
      <c r="E186" s="138" t="s">
        <v>542</v>
      </c>
      <c r="F186" s="138">
        <v>148.5</v>
      </c>
      <c r="G186" s="138"/>
      <c r="H186" s="138">
        <v>102</v>
      </c>
      <c r="I186" s="139">
        <v>182</v>
      </c>
      <c r="J186" s="140" t="s">
        <v>721</v>
      </c>
      <c r="K186" s="141">
        <f>H186-F186</f>
        <v>-46.5</v>
      </c>
      <c r="L186" s="142">
        <f>K186/F186</f>
        <v>-0.31313131313131315</v>
      </c>
      <c r="M186" s="138" t="s">
        <v>554</v>
      </c>
      <c r="N186" s="135">
        <v>43661</v>
      </c>
      <c r="O186" s="54"/>
      <c r="P186" s="54"/>
      <c r="Q186" s="191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4">
        <v>117</v>
      </c>
      <c r="B187" s="125">
        <v>43335</v>
      </c>
      <c r="C187" s="125"/>
      <c r="D187" s="126" t="s">
        <v>722</v>
      </c>
      <c r="E187" s="127" t="s">
        <v>542</v>
      </c>
      <c r="F187" s="158">
        <v>285</v>
      </c>
      <c r="G187" s="127"/>
      <c r="H187" s="127">
        <v>355</v>
      </c>
      <c r="I187" s="129">
        <v>364</v>
      </c>
      <c r="J187" s="130" t="s">
        <v>723</v>
      </c>
      <c r="K187" s="131">
        <v>70</v>
      </c>
      <c r="L187" s="132">
        <v>0.24561403508771901</v>
      </c>
      <c r="M187" s="127" t="s">
        <v>544</v>
      </c>
      <c r="N187" s="133">
        <v>43455</v>
      </c>
      <c r="O187" s="54"/>
      <c r="P187" s="54"/>
      <c r="Q187" s="191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4">
        <v>118</v>
      </c>
      <c r="B188" s="125">
        <v>43341</v>
      </c>
      <c r="C188" s="125"/>
      <c r="D188" s="126" t="s">
        <v>382</v>
      </c>
      <c r="E188" s="127" t="s">
        <v>542</v>
      </c>
      <c r="F188" s="158">
        <v>525</v>
      </c>
      <c r="G188" s="127"/>
      <c r="H188" s="127">
        <v>585</v>
      </c>
      <c r="I188" s="129">
        <v>635</v>
      </c>
      <c r="J188" s="130" t="s">
        <v>724</v>
      </c>
      <c r="K188" s="131">
        <f t="shared" ref="K188:K219" si="50">H188-F188</f>
        <v>60</v>
      </c>
      <c r="L188" s="132">
        <f t="shared" ref="L188:L219" si="51">K188/F188</f>
        <v>0.11428571428571428</v>
      </c>
      <c r="M188" s="127" t="s">
        <v>544</v>
      </c>
      <c r="N188" s="133">
        <v>43662</v>
      </c>
      <c r="O188" s="54"/>
      <c r="P188" s="54"/>
      <c r="Q188" s="191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4">
        <v>119</v>
      </c>
      <c r="B189" s="125">
        <v>43395</v>
      </c>
      <c r="C189" s="125"/>
      <c r="D189" s="126" t="s">
        <v>373</v>
      </c>
      <c r="E189" s="127" t="s">
        <v>542</v>
      </c>
      <c r="F189" s="158">
        <v>475</v>
      </c>
      <c r="G189" s="127"/>
      <c r="H189" s="127">
        <v>574</v>
      </c>
      <c r="I189" s="129">
        <v>570</v>
      </c>
      <c r="J189" s="130" t="s">
        <v>626</v>
      </c>
      <c r="K189" s="131">
        <f t="shared" si="50"/>
        <v>99</v>
      </c>
      <c r="L189" s="132">
        <f t="shared" si="51"/>
        <v>0.20842105263157895</v>
      </c>
      <c r="M189" s="127" t="s">
        <v>544</v>
      </c>
      <c r="N189" s="133">
        <v>43403</v>
      </c>
      <c r="O189" s="54"/>
      <c r="P189" s="54"/>
      <c r="Q189" s="191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55">
        <v>120</v>
      </c>
      <c r="B190" s="156">
        <v>43397</v>
      </c>
      <c r="C190" s="156"/>
      <c r="D190" s="157" t="s">
        <v>725</v>
      </c>
      <c r="E190" s="158" t="s">
        <v>542</v>
      </c>
      <c r="F190" s="158">
        <v>707.5</v>
      </c>
      <c r="G190" s="158"/>
      <c r="H190" s="158">
        <v>872</v>
      </c>
      <c r="I190" s="160">
        <v>872</v>
      </c>
      <c r="J190" s="161" t="s">
        <v>626</v>
      </c>
      <c r="K190" s="131">
        <f t="shared" si="50"/>
        <v>164.5</v>
      </c>
      <c r="L190" s="162">
        <f t="shared" si="51"/>
        <v>0.23250883392226149</v>
      </c>
      <c r="M190" s="158" t="s">
        <v>544</v>
      </c>
      <c r="N190" s="163">
        <v>43482</v>
      </c>
      <c r="O190" s="54"/>
      <c r="P190" s="54"/>
      <c r="Q190" s="191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55">
        <v>121</v>
      </c>
      <c r="B191" s="156">
        <v>43398</v>
      </c>
      <c r="C191" s="156"/>
      <c r="D191" s="157" t="s">
        <v>726</v>
      </c>
      <c r="E191" s="158" t="s">
        <v>542</v>
      </c>
      <c r="F191" s="158">
        <v>162</v>
      </c>
      <c r="G191" s="158"/>
      <c r="H191" s="158">
        <v>204</v>
      </c>
      <c r="I191" s="160">
        <v>209</v>
      </c>
      <c r="J191" s="161" t="s">
        <v>727</v>
      </c>
      <c r="K191" s="131">
        <f t="shared" si="50"/>
        <v>42</v>
      </c>
      <c r="L191" s="162">
        <f t="shared" si="51"/>
        <v>0.25925925925925924</v>
      </c>
      <c r="M191" s="158" t="s">
        <v>544</v>
      </c>
      <c r="N191" s="163">
        <v>43539</v>
      </c>
      <c r="O191" s="54"/>
      <c r="P191" s="54"/>
      <c r="Q191" s="191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55">
        <v>122</v>
      </c>
      <c r="B192" s="156">
        <v>43399</v>
      </c>
      <c r="C192" s="156"/>
      <c r="D192" s="157" t="s">
        <v>458</v>
      </c>
      <c r="E192" s="158" t="s">
        <v>542</v>
      </c>
      <c r="F192" s="158">
        <v>240</v>
      </c>
      <c r="G192" s="158"/>
      <c r="H192" s="158">
        <v>297</v>
      </c>
      <c r="I192" s="160">
        <v>297</v>
      </c>
      <c r="J192" s="161" t="s">
        <v>626</v>
      </c>
      <c r="K192" s="167">
        <f t="shared" si="50"/>
        <v>57</v>
      </c>
      <c r="L192" s="162">
        <f t="shared" si="51"/>
        <v>0.23749999999999999</v>
      </c>
      <c r="M192" s="158" t="s">
        <v>544</v>
      </c>
      <c r="N192" s="163">
        <v>43417</v>
      </c>
      <c r="O192" s="54"/>
      <c r="P192" s="54"/>
      <c r="Q192" s="191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4">
        <v>123</v>
      </c>
      <c r="B193" s="125">
        <v>43439</v>
      </c>
      <c r="C193" s="125"/>
      <c r="D193" s="126" t="s">
        <v>728</v>
      </c>
      <c r="E193" s="127" t="s">
        <v>542</v>
      </c>
      <c r="F193" s="127">
        <v>202.5</v>
      </c>
      <c r="G193" s="127"/>
      <c r="H193" s="127">
        <v>255</v>
      </c>
      <c r="I193" s="129">
        <v>252</v>
      </c>
      <c r="J193" s="130" t="s">
        <v>626</v>
      </c>
      <c r="K193" s="131">
        <f t="shared" si="50"/>
        <v>52.5</v>
      </c>
      <c r="L193" s="132">
        <f t="shared" si="51"/>
        <v>0.25925925925925924</v>
      </c>
      <c r="M193" s="127" t="s">
        <v>544</v>
      </c>
      <c r="N193" s="133">
        <v>43542</v>
      </c>
      <c r="O193" s="54"/>
      <c r="P193" s="54"/>
      <c r="Q193" s="191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55">
        <v>124</v>
      </c>
      <c r="B194" s="156">
        <v>43465</v>
      </c>
      <c r="C194" s="125"/>
      <c r="D194" s="157" t="s">
        <v>155</v>
      </c>
      <c r="E194" s="158" t="s">
        <v>542</v>
      </c>
      <c r="F194" s="158">
        <v>710</v>
      </c>
      <c r="G194" s="158"/>
      <c r="H194" s="158">
        <v>866</v>
      </c>
      <c r="I194" s="160">
        <v>866</v>
      </c>
      <c r="J194" s="161" t="s">
        <v>626</v>
      </c>
      <c r="K194" s="131">
        <f t="shared" si="50"/>
        <v>156</v>
      </c>
      <c r="L194" s="132">
        <f t="shared" si="51"/>
        <v>0.21971830985915494</v>
      </c>
      <c r="M194" s="127" t="s">
        <v>544</v>
      </c>
      <c r="N194" s="133">
        <v>43553</v>
      </c>
      <c r="O194" s="54"/>
      <c r="P194" s="54"/>
      <c r="Q194" s="191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55">
        <v>125</v>
      </c>
      <c r="B195" s="156">
        <v>43522</v>
      </c>
      <c r="C195" s="156"/>
      <c r="D195" s="157" t="s">
        <v>169</v>
      </c>
      <c r="E195" s="158" t="s">
        <v>542</v>
      </c>
      <c r="F195" s="158">
        <v>337.25</v>
      </c>
      <c r="G195" s="158"/>
      <c r="H195" s="158">
        <v>398.5</v>
      </c>
      <c r="I195" s="160">
        <v>411</v>
      </c>
      <c r="J195" s="130" t="s">
        <v>729</v>
      </c>
      <c r="K195" s="131">
        <f t="shared" si="50"/>
        <v>61.25</v>
      </c>
      <c r="L195" s="132">
        <f t="shared" si="51"/>
        <v>0.1816160118606375</v>
      </c>
      <c r="M195" s="127" t="s">
        <v>544</v>
      </c>
      <c r="N195" s="133">
        <v>43760</v>
      </c>
      <c r="O195" s="54"/>
      <c r="P195" s="54"/>
      <c r="Q195" s="191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68">
        <v>126</v>
      </c>
      <c r="B196" s="169">
        <v>43559</v>
      </c>
      <c r="C196" s="169"/>
      <c r="D196" s="170" t="s">
        <v>730</v>
      </c>
      <c r="E196" s="171" t="s">
        <v>542</v>
      </c>
      <c r="F196" s="171">
        <v>130</v>
      </c>
      <c r="G196" s="171"/>
      <c r="H196" s="171">
        <v>65</v>
      </c>
      <c r="I196" s="172">
        <v>158</v>
      </c>
      <c r="J196" s="140" t="s">
        <v>731</v>
      </c>
      <c r="K196" s="141">
        <f t="shared" si="50"/>
        <v>-65</v>
      </c>
      <c r="L196" s="142">
        <f t="shared" si="51"/>
        <v>-0.5</v>
      </c>
      <c r="M196" s="138" t="s">
        <v>554</v>
      </c>
      <c r="N196" s="135">
        <v>43726</v>
      </c>
      <c r="O196" s="54"/>
      <c r="P196" s="54"/>
      <c r="Q196" s="191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55">
        <v>127</v>
      </c>
      <c r="B197" s="156">
        <v>43017</v>
      </c>
      <c r="C197" s="156"/>
      <c r="D197" s="157" t="s">
        <v>204</v>
      </c>
      <c r="E197" s="158" t="s">
        <v>542</v>
      </c>
      <c r="F197" s="158">
        <v>141.5</v>
      </c>
      <c r="G197" s="158"/>
      <c r="H197" s="158">
        <v>183.5</v>
      </c>
      <c r="I197" s="160">
        <v>210</v>
      </c>
      <c r="J197" s="130" t="s">
        <v>727</v>
      </c>
      <c r="K197" s="131">
        <f t="shared" si="50"/>
        <v>42</v>
      </c>
      <c r="L197" s="132">
        <f t="shared" si="51"/>
        <v>0.29681978798586572</v>
      </c>
      <c r="M197" s="127" t="s">
        <v>544</v>
      </c>
      <c r="N197" s="133">
        <v>43042</v>
      </c>
      <c r="O197" s="54"/>
      <c r="P197" s="54"/>
      <c r="Q197" s="191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68">
        <v>128</v>
      </c>
      <c r="B198" s="169">
        <v>43074</v>
      </c>
      <c r="C198" s="169"/>
      <c r="D198" s="170" t="s">
        <v>732</v>
      </c>
      <c r="E198" s="171" t="s">
        <v>542</v>
      </c>
      <c r="F198" s="166">
        <v>172</v>
      </c>
      <c r="G198" s="171"/>
      <c r="H198" s="171">
        <v>155.25</v>
      </c>
      <c r="I198" s="172">
        <v>230</v>
      </c>
      <c r="J198" s="140" t="s">
        <v>733</v>
      </c>
      <c r="K198" s="141">
        <f t="shared" si="50"/>
        <v>-16.75</v>
      </c>
      <c r="L198" s="142">
        <f t="shared" si="51"/>
        <v>-9.7383720930232565E-2</v>
      </c>
      <c r="M198" s="138" t="s">
        <v>554</v>
      </c>
      <c r="N198" s="135">
        <v>43787</v>
      </c>
      <c r="O198" s="54"/>
      <c r="P198" s="54"/>
      <c r="Q198" s="191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55">
        <v>129</v>
      </c>
      <c r="B199" s="156">
        <v>43398</v>
      </c>
      <c r="C199" s="156"/>
      <c r="D199" s="157" t="s">
        <v>117</v>
      </c>
      <c r="E199" s="158" t="s">
        <v>542</v>
      </c>
      <c r="F199" s="158">
        <v>698.5</v>
      </c>
      <c r="G199" s="158"/>
      <c r="H199" s="158">
        <v>890</v>
      </c>
      <c r="I199" s="160">
        <v>890</v>
      </c>
      <c r="J199" s="130" t="s">
        <v>734</v>
      </c>
      <c r="K199" s="131">
        <f t="shared" si="50"/>
        <v>191.5</v>
      </c>
      <c r="L199" s="132">
        <f t="shared" si="51"/>
        <v>0.27415891195418757</v>
      </c>
      <c r="M199" s="127" t="s">
        <v>544</v>
      </c>
      <c r="N199" s="133">
        <v>44328</v>
      </c>
      <c r="O199" s="54"/>
      <c r="P199" s="54"/>
      <c r="Q199" s="191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55">
        <v>130</v>
      </c>
      <c r="B200" s="156">
        <v>42877</v>
      </c>
      <c r="C200" s="156"/>
      <c r="D200" s="157" t="s">
        <v>735</v>
      </c>
      <c r="E200" s="158" t="s">
        <v>542</v>
      </c>
      <c r="F200" s="158">
        <v>127.6</v>
      </c>
      <c r="G200" s="158"/>
      <c r="H200" s="158">
        <v>138</v>
      </c>
      <c r="I200" s="160">
        <v>190</v>
      </c>
      <c r="J200" s="130" t="s">
        <v>736</v>
      </c>
      <c r="K200" s="131">
        <f t="shared" si="50"/>
        <v>10.400000000000006</v>
      </c>
      <c r="L200" s="132">
        <f t="shared" si="51"/>
        <v>8.1504702194357417E-2</v>
      </c>
      <c r="M200" s="127" t="s">
        <v>544</v>
      </c>
      <c r="N200" s="133">
        <v>43774</v>
      </c>
      <c r="O200" s="54"/>
      <c r="P200" s="54"/>
      <c r="Q200" s="191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55">
        <v>131</v>
      </c>
      <c r="B201" s="156">
        <v>43158</v>
      </c>
      <c r="C201" s="156"/>
      <c r="D201" s="157" t="s">
        <v>737</v>
      </c>
      <c r="E201" s="158" t="s">
        <v>542</v>
      </c>
      <c r="F201" s="158">
        <v>317</v>
      </c>
      <c r="G201" s="158"/>
      <c r="H201" s="158">
        <v>382.5</v>
      </c>
      <c r="I201" s="160">
        <v>398</v>
      </c>
      <c r="J201" s="130" t="s">
        <v>738</v>
      </c>
      <c r="K201" s="131">
        <f t="shared" si="50"/>
        <v>65.5</v>
      </c>
      <c r="L201" s="132">
        <f t="shared" si="51"/>
        <v>0.20662460567823343</v>
      </c>
      <c r="M201" s="127" t="s">
        <v>544</v>
      </c>
      <c r="N201" s="133">
        <v>44238</v>
      </c>
      <c r="O201" s="54"/>
      <c r="P201" s="54"/>
      <c r="Q201" s="191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68">
        <v>132</v>
      </c>
      <c r="B202" s="169">
        <v>43164</v>
      </c>
      <c r="C202" s="169"/>
      <c r="D202" s="170" t="s">
        <v>161</v>
      </c>
      <c r="E202" s="171" t="s">
        <v>542</v>
      </c>
      <c r="F202" s="166">
        <f>510-14.4</f>
        <v>495.6</v>
      </c>
      <c r="G202" s="171"/>
      <c r="H202" s="171">
        <v>350</v>
      </c>
      <c r="I202" s="172">
        <v>672</v>
      </c>
      <c r="J202" s="140" t="s">
        <v>739</v>
      </c>
      <c r="K202" s="141">
        <f t="shared" si="50"/>
        <v>-145.60000000000002</v>
      </c>
      <c r="L202" s="142">
        <f t="shared" si="51"/>
        <v>-0.29378531073446329</v>
      </c>
      <c r="M202" s="138" t="s">
        <v>554</v>
      </c>
      <c r="N202" s="135">
        <v>43887</v>
      </c>
      <c r="O202" s="54"/>
      <c r="P202" s="54"/>
      <c r="Q202" s="191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68">
        <v>133</v>
      </c>
      <c r="B203" s="169">
        <v>43237</v>
      </c>
      <c r="C203" s="169"/>
      <c r="D203" s="170" t="s">
        <v>740</v>
      </c>
      <c r="E203" s="171" t="s">
        <v>542</v>
      </c>
      <c r="F203" s="166">
        <v>230.3</v>
      </c>
      <c r="G203" s="171"/>
      <c r="H203" s="171">
        <v>102.5</v>
      </c>
      <c r="I203" s="172">
        <v>348</v>
      </c>
      <c r="J203" s="140" t="s">
        <v>741</v>
      </c>
      <c r="K203" s="141">
        <f t="shared" si="50"/>
        <v>-127.80000000000001</v>
      </c>
      <c r="L203" s="142">
        <f t="shared" si="51"/>
        <v>-0.55492835432045162</v>
      </c>
      <c r="M203" s="138" t="s">
        <v>554</v>
      </c>
      <c r="N203" s="135">
        <v>43896</v>
      </c>
      <c r="O203" s="54"/>
      <c r="P203" s="54"/>
      <c r="Q203" s="191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55">
        <v>134</v>
      </c>
      <c r="B204" s="156">
        <v>43258</v>
      </c>
      <c r="C204" s="156"/>
      <c r="D204" s="157" t="s">
        <v>421</v>
      </c>
      <c r="E204" s="158" t="s">
        <v>542</v>
      </c>
      <c r="F204" s="158">
        <f>342.5-5.1</f>
        <v>337.4</v>
      </c>
      <c r="G204" s="158"/>
      <c r="H204" s="158">
        <v>412.5</v>
      </c>
      <c r="I204" s="160">
        <v>439</v>
      </c>
      <c r="J204" s="130" t="s">
        <v>742</v>
      </c>
      <c r="K204" s="131">
        <f t="shared" si="50"/>
        <v>75.100000000000023</v>
      </c>
      <c r="L204" s="132">
        <f t="shared" si="51"/>
        <v>0.22258446947243635</v>
      </c>
      <c r="M204" s="127" t="s">
        <v>544</v>
      </c>
      <c r="N204" s="133">
        <v>44230</v>
      </c>
      <c r="O204" s="54"/>
      <c r="P204" s="54"/>
      <c r="Q204" s="191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49">
        <v>135</v>
      </c>
      <c r="B205" s="148">
        <v>43285</v>
      </c>
      <c r="C205" s="148"/>
      <c r="D205" s="149" t="s">
        <v>56</v>
      </c>
      <c r="E205" s="150" t="s">
        <v>542</v>
      </c>
      <c r="F205" s="150">
        <f>127.5-5.53</f>
        <v>121.97</v>
      </c>
      <c r="G205" s="151"/>
      <c r="H205" s="151">
        <v>122.5</v>
      </c>
      <c r="I205" s="151">
        <v>170</v>
      </c>
      <c r="J205" s="152" t="s">
        <v>743</v>
      </c>
      <c r="K205" s="153">
        <f t="shared" si="50"/>
        <v>0.53000000000000114</v>
      </c>
      <c r="L205" s="154">
        <f t="shared" si="51"/>
        <v>4.3453308190538747E-3</v>
      </c>
      <c r="M205" s="150" t="s">
        <v>561</v>
      </c>
      <c r="N205" s="148">
        <v>44431</v>
      </c>
      <c r="O205" s="54"/>
      <c r="P205" s="54"/>
      <c r="Q205" s="191"/>
      <c r="R205" s="37" t="s">
        <v>837</v>
      </c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68">
        <v>136</v>
      </c>
      <c r="B206" s="169">
        <v>43294</v>
      </c>
      <c r="C206" s="169"/>
      <c r="D206" s="170" t="s">
        <v>744</v>
      </c>
      <c r="E206" s="171" t="s">
        <v>542</v>
      </c>
      <c r="F206" s="166">
        <v>46.5</v>
      </c>
      <c r="G206" s="171"/>
      <c r="H206" s="171">
        <v>17</v>
      </c>
      <c r="I206" s="172">
        <v>59</v>
      </c>
      <c r="J206" s="140" t="s">
        <v>745</v>
      </c>
      <c r="K206" s="141">
        <f t="shared" si="50"/>
        <v>-29.5</v>
      </c>
      <c r="L206" s="142">
        <f t="shared" si="51"/>
        <v>-0.63440860215053763</v>
      </c>
      <c r="M206" s="138" t="s">
        <v>554</v>
      </c>
      <c r="N206" s="135">
        <v>43887</v>
      </c>
      <c r="O206" s="54"/>
      <c r="P206" s="54"/>
      <c r="Q206" s="191"/>
      <c r="R206" s="37" t="s">
        <v>837</v>
      </c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55">
        <v>137</v>
      </c>
      <c r="B207" s="156">
        <v>43396</v>
      </c>
      <c r="C207" s="156"/>
      <c r="D207" s="157" t="s">
        <v>405</v>
      </c>
      <c r="E207" s="158" t="s">
        <v>542</v>
      </c>
      <c r="F207" s="158">
        <v>156.5</v>
      </c>
      <c r="G207" s="158"/>
      <c r="H207" s="158">
        <v>207.5</v>
      </c>
      <c r="I207" s="160">
        <v>191</v>
      </c>
      <c r="J207" s="130" t="s">
        <v>626</v>
      </c>
      <c r="K207" s="131">
        <f t="shared" si="50"/>
        <v>51</v>
      </c>
      <c r="L207" s="132">
        <f t="shared" si="51"/>
        <v>0.32587859424920129</v>
      </c>
      <c r="M207" s="127" t="s">
        <v>544</v>
      </c>
      <c r="N207" s="133">
        <v>44369</v>
      </c>
      <c r="O207" s="54"/>
      <c r="P207" s="54"/>
      <c r="Q207" s="191"/>
      <c r="R207" s="37" t="s">
        <v>837</v>
      </c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55">
        <v>138</v>
      </c>
      <c r="B208" s="156">
        <v>43439</v>
      </c>
      <c r="C208" s="156"/>
      <c r="D208" s="157" t="s">
        <v>336</v>
      </c>
      <c r="E208" s="158" t="s">
        <v>542</v>
      </c>
      <c r="F208" s="158">
        <v>259.5</v>
      </c>
      <c r="G208" s="158"/>
      <c r="H208" s="158">
        <v>320</v>
      </c>
      <c r="I208" s="160">
        <v>320</v>
      </c>
      <c r="J208" s="130" t="s">
        <v>626</v>
      </c>
      <c r="K208" s="131">
        <f t="shared" si="50"/>
        <v>60.5</v>
      </c>
      <c r="L208" s="132">
        <f t="shared" si="51"/>
        <v>0.23314065510597304</v>
      </c>
      <c r="M208" s="127" t="s">
        <v>544</v>
      </c>
      <c r="N208" s="133">
        <v>44323</v>
      </c>
      <c r="O208" s="54"/>
      <c r="P208" s="54"/>
      <c r="Q208" s="191"/>
      <c r="R208" s="37" t="s">
        <v>836</v>
      </c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68">
        <v>139</v>
      </c>
      <c r="B209" s="169">
        <v>43439</v>
      </c>
      <c r="C209" s="169"/>
      <c r="D209" s="170" t="s">
        <v>746</v>
      </c>
      <c r="E209" s="171" t="s">
        <v>542</v>
      </c>
      <c r="F209" s="171">
        <v>715</v>
      </c>
      <c r="G209" s="171"/>
      <c r="H209" s="171">
        <v>445</v>
      </c>
      <c r="I209" s="172">
        <v>840</v>
      </c>
      <c r="J209" s="140" t="s">
        <v>747</v>
      </c>
      <c r="K209" s="141">
        <f t="shared" si="50"/>
        <v>-270</v>
      </c>
      <c r="L209" s="142">
        <f t="shared" si="51"/>
        <v>-0.3776223776223776</v>
      </c>
      <c r="M209" s="138" t="s">
        <v>554</v>
      </c>
      <c r="N209" s="135">
        <v>43800</v>
      </c>
      <c r="O209" s="54"/>
      <c r="P209" s="54"/>
      <c r="Q209" s="191"/>
      <c r="R209" s="37" t="s">
        <v>836</v>
      </c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55">
        <v>140</v>
      </c>
      <c r="B210" s="156">
        <v>43469</v>
      </c>
      <c r="C210" s="156"/>
      <c r="D210" s="157" t="s">
        <v>175</v>
      </c>
      <c r="E210" s="158" t="s">
        <v>542</v>
      </c>
      <c r="F210" s="158">
        <v>875</v>
      </c>
      <c r="G210" s="158"/>
      <c r="H210" s="158">
        <v>1165</v>
      </c>
      <c r="I210" s="160">
        <v>1185</v>
      </c>
      <c r="J210" s="130" t="s">
        <v>748</v>
      </c>
      <c r="K210" s="131">
        <f t="shared" si="50"/>
        <v>290</v>
      </c>
      <c r="L210" s="132">
        <f t="shared" si="51"/>
        <v>0.33142857142857141</v>
      </c>
      <c r="M210" s="127" t="s">
        <v>544</v>
      </c>
      <c r="N210" s="133">
        <v>43847</v>
      </c>
      <c r="O210" s="54"/>
      <c r="P210" s="54"/>
      <c r="Q210" s="191"/>
      <c r="R210" s="37" t="s">
        <v>836</v>
      </c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55">
        <v>141</v>
      </c>
      <c r="B211" s="156">
        <v>43559</v>
      </c>
      <c r="C211" s="156"/>
      <c r="D211" s="157" t="s">
        <v>354</v>
      </c>
      <c r="E211" s="158" t="s">
        <v>542</v>
      </c>
      <c r="F211" s="158">
        <f>387-14.63</f>
        <v>372.37</v>
      </c>
      <c r="G211" s="158"/>
      <c r="H211" s="158">
        <v>490</v>
      </c>
      <c r="I211" s="160">
        <v>490</v>
      </c>
      <c r="J211" s="130" t="s">
        <v>626</v>
      </c>
      <c r="K211" s="131">
        <f t="shared" si="50"/>
        <v>117.63</v>
      </c>
      <c r="L211" s="132">
        <f t="shared" si="51"/>
        <v>0.31589548030185027</v>
      </c>
      <c r="M211" s="127" t="s">
        <v>544</v>
      </c>
      <c r="N211" s="133">
        <v>43850</v>
      </c>
      <c r="O211" s="54"/>
      <c r="P211" s="54"/>
      <c r="Q211" s="191"/>
      <c r="R211" s="37" t="s">
        <v>837</v>
      </c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68">
        <v>142</v>
      </c>
      <c r="B212" s="169">
        <v>43578</v>
      </c>
      <c r="C212" s="169"/>
      <c r="D212" s="170" t="s">
        <v>749</v>
      </c>
      <c r="E212" s="171" t="s">
        <v>553</v>
      </c>
      <c r="F212" s="171">
        <v>220</v>
      </c>
      <c r="G212" s="171"/>
      <c r="H212" s="171">
        <v>127.5</v>
      </c>
      <c r="I212" s="172">
        <v>284</v>
      </c>
      <c r="J212" s="140" t="s">
        <v>750</v>
      </c>
      <c r="K212" s="141">
        <f t="shared" si="50"/>
        <v>-92.5</v>
      </c>
      <c r="L212" s="142">
        <f t="shared" si="51"/>
        <v>-0.42045454545454547</v>
      </c>
      <c r="M212" s="138" t="s">
        <v>554</v>
      </c>
      <c r="N212" s="135">
        <v>43896</v>
      </c>
      <c r="O212" s="54"/>
      <c r="P212" s="54"/>
      <c r="Q212" s="191"/>
      <c r="R212" s="37" t="s">
        <v>836</v>
      </c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55">
        <v>143</v>
      </c>
      <c r="B213" s="156">
        <v>43622</v>
      </c>
      <c r="C213" s="156"/>
      <c r="D213" s="157" t="s">
        <v>459</v>
      </c>
      <c r="E213" s="158" t="s">
        <v>553</v>
      </c>
      <c r="F213" s="158">
        <v>332.8</v>
      </c>
      <c r="G213" s="158"/>
      <c r="H213" s="158">
        <v>405</v>
      </c>
      <c r="I213" s="160">
        <v>419</v>
      </c>
      <c r="J213" s="130" t="s">
        <v>751</v>
      </c>
      <c r="K213" s="131">
        <f t="shared" si="50"/>
        <v>72.199999999999989</v>
      </c>
      <c r="L213" s="132">
        <f t="shared" si="51"/>
        <v>0.21694711538461534</v>
      </c>
      <c r="M213" s="127" t="s">
        <v>544</v>
      </c>
      <c r="N213" s="133">
        <v>43860</v>
      </c>
      <c r="O213" s="54"/>
      <c r="P213" s="54"/>
      <c r="Q213" s="191"/>
      <c r="R213" s="37" t="s">
        <v>836</v>
      </c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49">
        <v>144</v>
      </c>
      <c r="B214" s="148">
        <v>43641</v>
      </c>
      <c r="C214" s="148"/>
      <c r="D214" s="149" t="s">
        <v>167</v>
      </c>
      <c r="E214" s="150" t="s">
        <v>542</v>
      </c>
      <c r="F214" s="150">
        <v>386</v>
      </c>
      <c r="G214" s="151"/>
      <c r="H214" s="151">
        <v>395</v>
      </c>
      <c r="I214" s="151">
        <v>452</v>
      </c>
      <c r="J214" s="152" t="s">
        <v>752</v>
      </c>
      <c r="K214" s="153">
        <f t="shared" si="50"/>
        <v>9</v>
      </c>
      <c r="L214" s="154">
        <f t="shared" si="51"/>
        <v>2.3316062176165803E-2</v>
      </c>
      <c r="M214" s="150" t="s">
        <v>561</v>
      </c>
      <c r="N214" s="148">
        <v>43868</v>
      </c>
      <c r="O214" s="54"/>
      <c r="P214" s="54"/>
      <c r="Q214" s="191"/>
      <c r="R214" s="37" t="s">
        <v>837</v>
      </c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49">
        <v>145</v>
      </c>
      <c r="B215" s="148">
        <v>43707</v>
      </c>
      <c r="C215" s="148"/>
      <c r="D215" s="149" t="s">
        <v>142</v>
      </c>
      <c r="E215" s="150" t="s">
        <v>542</v>
      </c>
      <c r="F215" s="150">
        <v>137.5</v>
      </c>
      <c r="G215" s="151"/>
      <c r="H215" s="151">
        <v>138.5</v>
      </c>
      <c r="I215" s="151">
        <v>190</v>
      </c>
      <c r="J215" s="152" t="s">
        <v>753</v>
      </c>
      <c r="K215" s="153">
        <f t="shared" si="50"/>
        <v>1</v>
      </c>
      <c r="L215" s="154">
        <f t="shared" si="51"/>
        <v>7.2727272727272727E-3</v>
      </c>
      <c r="M215" s="150" t="s">
        <v>561</v>
      </c>
      <c r="N215" s="148">
        <v>44432</v>
      </c>
      <c r="O215" s="54"/>
      <c r="P215" s="54"/>
      <c r="Q215" s="191"/>
      <c r="R215" s="37" t="s">
        <v>837</v>
      </c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55">
        <v>146</v>
      </c>
      <c r="B216" s="156">
        <v>43731</v>
      </c>
      <c r="C216" s="156"/>
      <c r="D216" s="157" t="s">
        <v>414</v>
      </c>
      <c r="E216" s="158" t="s">
        <v>542</v>
      </c>
      <c r="F216" s="158">
        <v>235</v>
      </c>
      <c r="G216" s="158"/>
      <c r="H216" s="158">
        <v>295</v>
      </c>
      <c r="I216" s="160">
        <v>296</v>
      </c>
      <c r="J216" s="130" t="s">
        <v>754</v>
      </c>
      <c r="K216" s="131">
        <f t="shared" si="50"/>
        <v>60</v>
      </c>
      <c r="L216" s="132">
        <f t="shared" si="51"/>
        <v>0.25531914893617019</v>
      </c>
      <c r="M216" s="127" t="s">
        <v>544</v>
      </c>
      <c r="N216" s="133">
        <v>43844</v>
      </c>
      <c r="O216" s="54"/>
      <c r="P216" s="54"/>
      <c r="Q216" s="191"/>
      <c r="R216" s="37" t="s">
        <v>836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55">
        <v>147</v>
      </c>
      <c r="B217" s="156">
        <v>43752</v>
      </c>
      <c r="C217" s="156"/>
      <c r="D217" s="157" t="s">
        <v>755</v>
      </c>
      <c r="E217" s="158" t="s">
        <v>542</v>
      </c>
      <c r="F217" s="158">
        <v>277.5</v>
      </c>
      <c r="G217" s="158"/>
      <c r="H217" s="158">
        <v>333</v>
      </c>
      <c r="I217" s="160">
        <v>333</v>
      </c>
      <c r="J217" s="130" t="s">
        <v>756</v>
      </c>
      <c r="K217" s="131">
        <f t="shared" si="50"/>
        <v>55.5</v>
      </c>
      <c r="L217" s="132">
        <f t="shared" si="51"/>
        <v>0.2</v>
      </c>
      <c r="M217" s="127" t="s">
        <v>544</v>
      </c>
      <c r="N217" s="133">
        <v>43846</v>
      </c>
      <c r="O217" s="54"/>
      <c r="P217" s="54"/>
      <c r="Q217" s="191"/>
      <c r="R217" s="37" t="s">
        <v>837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55">
        <v>148</v>
      </c>
      <c r="B218" s="156">
        <v>43752</v>
      </c>
      <c r="C218" s="156"/>
      <c r="D218" s="157" t="s">
        <v>757</v>
      </c>
      <c r="E218" s="158" t="s">
        <v>542</v>
      </c>
      <c r="F218" s="158">
        <v>930</v>
      </c>
      <c r="G218" s="158"/>
      <c r="H218" s="158">
        <v>1165</v>
      </c>
      <c r="I218" s="160">
        <v>1200</v>
      </c>
      <c r="J218" s="130" t="s">
        <v>758</v>
      </c>
      <c r="K218" s="131">
        <f t="shared" si="50"/>
        <v>235</v>
      </c>
      <c r="L218" s="132">
        <f t="shared" si="51"/>
        <v>0.25268817204301075</v>
      </c>
      <c r="M218" s="127" t="s">
        <v>544</v>
      </c>
      <c r="N218" s="133">
        <v>43847</v>
      </c>
      <c r="O218" s="54"/>
      <c r="P218" s="54"/>
      <c r="Q218" s="191"/>
      <c r="R218" s="37" t="s">
        <v>837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55">
        <v>149</v>
      </c>
      <c r="B219" s="156">
        <v>43753</v>
      </c>
      <c r="C219" s="156"/>
      <c r="D219" s="157" t="s">
        <v>759</v>
      </c>
      <c r="E219" s="158" t="s">
        <v>542</v>
      </c>
      <c r="F219" s="128">
        <v>111</v>
      </c>
      <c r="G219" s="158"/>
      <c r="H219" s="158">
        <v>141</v>
      </c>
      <c r="I219" s="160">
        <v>141</v>
      </c>
      <c r="J219" s="130" t="s">
        <v>760</v>
      </c>
      <c r="K219" s="131">
        <f t="shared" si="50"/>
        <v>30</v>
      </c>
      <c r="L219" s="132">
        <f t="shared" si="51"/>
        <v>0.27027027027027029</v>
      </c>
      <c r="M219" s="127" t="s">
        <v>544</v>
      </c>
      <c r="N219" s="133">
        <v>44328</v>
      </c>
      <c r="O219" s="54"/>
      <c r="P219" s="54"/>
      <c r="Q219" s="191"/>
      <c r="R219" s="37" t="s">
        <v>837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55">
        <v>150</v>
      </c>
      <c r="B220" s="156">
        <v>43753</v>
      </c>
      <c r="C220" s="156"/>
      <c r="D220" s="157" t="s">
        <v>761</v>
      </c>
      <c r="E220" s="158" t="s">
        <v>542</v>
      </c>
      <c r="F220" s="128">
        <v>296</v>
      </c>
      <c r="G220" s="158"/>
      <c r="H220" s="158">
        <v>370</v>
      </c>
      <c r="I220" s="160">
        <v>370</v>
      </c>
      <c r="J220" s="130" t="s">
        <v>626</v>
      </c>
      <c r="K220" s="131">
        <f t="shared" ref="K220:K245" si="52">H220-F220</f>
        <v>74</v>
      </c>
      <c r="L220" s="132">
        <f t="shared" ref="L220:L245" si="53">K220/F220</f>
        <v>0.25</v>
      </c>
      <c r="M220" s="127" t="s">
        <v>544</v>
      </c>
      <c r="N220" s="133">
        <v>43853</v>
      </c>
      <c r="O220" s="54"/>
      <c r="P220" s="54"/>
      <c r="Q220" s="191"/>
      <c r="R220" s="37" t="s">
        <v>837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55">
        <v>151</v>
      </c>
      <c r="B221" s="156">
        <v>43754</v>
      </c>
      <c r="C221" s="156"/>
      <c r="D221" s="157" t="s">
        <v>762</v>
      </c>
      <c r="E221" s="158" t="s">
        <v>542</v>
      </c>
      <c r="F221" s="128">
        <v>300</v>
      </c>
      <c r="G221" s="158"/>
      <c r="H221" s="158">
        <v>382.5</v>
      </c>
      <c r="I221" s="160">
        <v>344</v>
      </c>
      <c r="J221" s="130" t="s">
        <v>763</v>
      </c>
      <c r="K221" s="131">
        <f t="shared" si="52"/>
        <v>82.5</v>
      </c>
      <c r="L221" s="132">
        <f t="shared" si="53"/>
        <v>0.27500000000000002</v>
      </c>
      <c r="M221" s="127" t="s">
        <v>544</v>
      </c>
      <c r="N221" s="133">
        <v>44238</v>
      </c>
      <c r="O221" s="54"/>
      <c r="P221" s="54"/>
      <c r="Q221" s="191"/>
      <c r="R221" s="37" t="s">
        <v>837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55">
        <v>152</v>
      </c>
      <c r="B222" s="156">
        <v>43832</v>
      </c>
      <c r="C222" s="156"/>
      <c r="D222" s="157" t="s">
        <v>764</v>
      </c>
      <c r="E222" s="158" t="s">
        <v>542</v>
      </c>
      <c r="F222" s="128">
        <v>495</v>
      </c>
      <c r="G222" s="158"/>
      <c r="H222" s="158">
        <v>595</v>
      </c>
      <c r="I222" s="160">
        <v>590</v>
      </c>
      <c r="J222" s="130" t="s">
        <v>564</v>
      </c>
      <c r="K222" s="131">
        <f t="shared" si="52"/>
        <v>100</v>
      </c>
      <c r="L222" s="132">
        <f t="shared" si="53"/>
        <v>0.20202020202020202</v>
      </c>
      <c r="M222" s="127" t="s">
        <v>544</v>
      </c>
      <c r="N222" s="133">
        <v>44589</v>
      </c>
      <c r="O222" s="54"/>
      <c r="P222" s="54"/>
      <c r="Q222" s="191"/>
      <c r="R222" s="37" t="s">
        <v>837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55">
        <v>153</v>
      </c>
      <c r="B223" s="156">
        <v>43966</v>
      </c>
      <c r="C223" s="156"/>
      <c r="D223" s="157" t="s">
        <v>74</v>
      </c>
      <c r="E223" s="158" t="s">
        <v>542</v>
      </c>
      <c r="F223" s="128">
        <v>67.5</v>
      </c>
      <c r="G223" s="158"/>
      <c r="H223" s="158">
        <v>86</v>
      </c>
      <c r="I223" s="160">
        <v>86</v>
      </c>
      <c r="J223" s="130" t="s">
        <v>765</v>
      </c>
      <c r="K223" s="131">
        <f t="shared" si="52"/>
        <v>18.5</v>
      </c>
      <c r="L223" s="132">
        <f t="shared" si="53"/>
        <v>0.27407407407407408</v>
      </c>
      <c r="M223" s="127" t="s">
        <v>544</v>
      </c>
      <c r="N223" s="133">
        <v>44008</v>
      </c>
      <c r="O223" s="54"/>
      <c r="P223" s="54"/>
      <c r="Q223" s="191"/>
      <c r="R223" s="37" t="s">
        <v>837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55">
        <v>154</v>
      </c>
      <c r="B224" s="156">
        <v>44035</v>
      </c>
      <c r="C224" s="156"/>
      <c r="D224" s="157" t="s">
        <v>458</v>
      </c>
      <c r="E224" s="158" t="s">
        <v>542</v>
      </c>
      <c r="F224" s="128">
        <v>231</v>
      </c>
      <c r="G224" s="158"/>
      <c r="H224" s="158">
        <v>281</v>
      </c>
      <c r="I224" s="160">
        <v>281</v>
      </c>
      <c r="J224" s="130" t="s">
        <v>626</v>
      </c>
      <c r="K224" s="131">
        <f t="shared" si="52"/>
        <v>50</v>
      </c>
      <c r="L224" s="132">
        <f t="shared" si="53"/>
        <v>0.21645021645021645</v>
      </c>
      <c r="M224" s="127" t="s">
        <v>544</v>
      </c>
      <c r="N224" s="133">
        <v>44358</v>
      </c>
      <c r="O224" s="54"/>
      <c r="P224" s="54"/>
      <c r="Q224" s="191"/>
      <c r="R224" s="37" t="s">
        <v>837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55">
        <v>155</v>
      </c>
      <c r="B225" s="156">
        <v>44092</v>
      </c>
      <c r="C225" s="156"/>
      <c r="D225" s="157" t="s">
        <v>140</v>
      </c>
      <c r="E225" s="158" t="s">
        <v>542</v>
      </c>
      <c r="F225" s="158">
        <v>206</v>
      </c>
      <c r="G225" s="158"/>
      <c r="H225" s="158">
        <v>248</v>
      </c>
      <c r="I225" s="160">
        <v>248</v>
      </c>
      <c r="J225" s="130" t="s">
        <v>626</v>
      </c>
      <c r="K225" s="131">
        <f t="shared" si="52"/>
        <v>42</v>
      </c>
      <c r="L225" s="132">
        <f t="shared" si="53"/>
        <v>0.20388349514563106</v>
      </c>
      <c r="M225" s="127" t="s">
        <v>544</v>
      </c>
      <c r="N225" s="133">
        <v>44214</v>
      </c>
      <c r="O225" s="54"/>
      <c r="P225" s="54"/>
      <c r="Q225" s="191"/>
      <c r="R225" s="37" t="s">
        <v>836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55">
        <v>156</v>
      </c>
      <c r="B226" s="156">
        <v>44140</v>
      </c>
      <c r="C226" s="156"/>
      <c r="D226" s="157" t="s">
        <v>140</v>
      </c>
      <c r="E226" s="158" t="s">
        <v>542</v>
      </c>
      <c r="F226" s="158">
        <v>182.5</v>
      </c>
      <c r="G226" s="158"/>
      <c r="H226" s="158">
        <v>248</v>
      </c>
      <c r="I226" s="160">
        <v>248</v>
      </c>
      <c r="J226" s="130" t="s">
        <v>626</v>
      </c>
      <c r="K226" s="131">
        <f t="shared" si="52"/>
        <v>65.5</v>
      </c>
      <c r="L226" s="132">
        <f t="shared" si="53"/>
        <v>0.35890410958904112</v>
      </c>
      <c r="M226" s="127" t="s">
        <v>544</v>
      </c>
      <c r="N226" s="133">
        <v>44214</v>
      </c>
      <c r="O226" s="54"/>
      <c r="P226" s="54"/>
      <c r="Q226" s="191"/>
      <c r="R226" s="37" t="s">
        <v>836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55">
        <v>157</v>
      </c>
      <c r="B227" s="156">
        <v>44140</v>
      </c>
      <c r="C227" s="156"/>
      <c r="D227" s="157" t="s">
        <v>336</v>
      </c>
      <c r="E227" s="158" t="s">
        <v>542</v>
      </c>
      <c r="F227" s="158">
        <v>247.5</v>
      </c>
      <c r="G227" s="158"/>
      <c r="H227" s="158">
        <v>320</v>
      </c>
      <c r="I227" s="160">
        <v>320</v>
      </c>
      <c r="J227" s="130" t="s">
        <v>626</v>
      </c>
      <c r="K227" s="131">
        <f t="shared" si="52"/>
        <v>72.5</v>
      </c>
      <c r="L227" s="132">
        <f t="shared" si="53"/>
        <v>0.29292929292929293</v>
      </c>
      <c r="M227" s="127" t="s">
        <v>544</v>
      </c>
      <c r="N227" s="133">
        <v>44323</v>
      </c>
      <c r="O227" s="54"/>
      <c r="P227" s="54"/>
      <c r="Q227" s="191"/>
      <c r="R227" s="37" t="s">
        <v>837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55">
        <v>158</v>
      </c>
      <c r="B228" s="156">
        <v>44140</v>
      </c>
      <c r="C228" s="156"/>
      <c r="D228" s="157" t="s">
        <v>198</v>
      </c>
      <c r="E228" s="158" t="s">
        <v>542</v>
      </c>
      <c r="F228" s="128">
        <v>925</v>
      </c>
      <c r="G228" s="158"/>
      <c r="H228" s="158">
        <v>1095</v>
      </c>
      <c r="I228" s="160">
        <v>1093</v>
      </c>
      <c r="J228" s="130" t="s">
        <v>766</v>
      </c>
      <c r="K228" s="131">
        <f t="shared" si="52"/>
        <v>170</v>
      </c>
      <c r="L228" s="132">
        <f t="shared" si="53"/>
        <v>0.18378378378378379</v>
      </c>
      <c r="M228" s="127" t="s">
        <v>544</v>
      </c>
      <c r="N228" s="133">
        <v>44201</v>
      </c>
      <c r="O228" s="54"/>
      <c r="P228" s="54"/>
      <c r="Q228" s="191"/>
      <c r="R228" s="37" t="s">
        <v>836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55">
        <v>159</v>
      </c>
      <c r="B229" s="156">
        <v>44140</v>
      </c>
      <c r="C229" s="156"/>
      <c r="D229" s="157" t="s">
        <v>354</v>
      </c>
      <c r="E229" s="158" t="s">
        <v>542</v>
      </c>
      <c r="F229" s="128">
        <v>332.5</v>
      </c>
      <c r="G229" s="158"/>
      <c r="H229" s="158">
        <v>393</v>
      </c>
      <c r="I229" s="160">
        <v>406</v>
      </c>
      <c r="J229" s="130" t="s">
        <v>767</v>
      </c>
      <c r="K229" s="131">
        <f t="shared" si="52"/>
        <v>60.5</v>
      </c>
      <c r="L229" s="132">
        <f t="shared" si="53"/>
        <v>0.18195488721804512</v>
      </c>
      <c r="M229" s="127" t="s">
        <v>544</v>
      </c>
      <c r="N229" s="133">
        <v>44256</v>
      </c>
      <c r="O229" s="54"/>
      <c r="P229" s="54"/>
      <c r="Q229" s="191"/>
      <c r="R229" s="37" t="s">
        <v>837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55">
        <v>160</v>
      </c>
      <c r="B230" s="156">
        <v>44141</v>
      </c>
      <c r="C230" s="156"/>
      <c r="D230" s="157" t="s">
        <v>458</v>
      </c>
      <c r="E230" s="158" t="s">
        <v>542</v>
      </c>
      <c r="F230" s="128">
        <v>231</v>
      </c>
      <c r="G230" s="158"/>
      <c r="H230" s="158">
        <v>281</v>
      </c>
      <c r="I230" s="160">
        <v>281</v>
      </c>
      <c r="J230" s="130" t="s">
        <v>626</v>
      </c>
      <c r="K230" s="131">
        <f t="shared" si="52"/>
        <v>50</v>
      </c>
      <c r="L230" s="132">
        <f t="shared" si="53"/>
        <v>0.21645021645021645</v>
      </c>
      <c r="M230" s="127" t="s">
        <v>544</v>
      </c>
      <c r="N230" s="133">
        <v>44358</v>
      </c>
      <c r="O230" s="54"/>
      <c r="P230" s="54"/>
      <c r="Q230" s="191"/>
      <c r="R230" s="37" t="s">
        <v>836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55">
        <v>161</v>
      </c>
      <c r="B231" s="156">
        <v>44187</v>
      </c>
      <c r="C231" s="156"/>
      <c r="D231" s="157" t="s">
        <v>768</v>
      </c>
      <c r="E231" s="158" t="s">
        <v>542</v>
      </c>
      <c r="F231" s="128">
        <v>190</v>
      </c>
      <c r="G231" s="158"/>
      <c r="H231" s="158">
        <v>239</v>
      </c>
      <c r="I231" s="160">
        <v>239</v>
      </c>
      <c r="J231" s="130" t="s">
        <v>769</v>
      </c>
      <c r="K231" s="131">
        <f t="shared" si="52"/>
        <v>49</v>
      </c>
      <c r="L231" s="132">
        <f t="shared" si="53"/>
        <v>0.25789473684210529</v>
      </c>
      <c r="M231" s="127" t="s">
        <v>544</v>
      </c>
      <c r="N231" s="133">
        <v>44844</v>
      </c>
      <c r="O231" s="54"/>
      <c r="P231" s="54"/>
      <c r="Q231" s="191"/>
      <c r="R231" s="37" t="s">
        <v>836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55">
        <v>162</v>
      </c>
      <c r="B232" s="156">
        <v>44258</v>
      </c>
      <c r="C232" s="156"/>
      <c r="D232" s="157" t="s">
        <v>764</v>
      </c>
      <c r="E232" s="158" t="s">
        <v>542</v>
      </c>
      <c r="F232" s="128">
        <v>495</v>
      </c>
      <c r="G232" s="158"/>
      <c r="H232" s="158">
        <v>595</v>
      </c>
      <c r="I232" s="160">
        <v>590</v>
      </c>
      <c r="J232" s="130" t="s">
        <v>564</v>
      </c>
      <c r="K232" s="131">
        <f t="shared" si="52"/>
        <v>100</v>
      </c>
      <c r="L232" s="132">
        <f t="shared" si="53"/>
        <v>0.20202020202020202</v>
      </c>
      <c r="M232" s="127" t="s">
        <v>544</v>
      </c>
      <c r="N232" s="133">
        <v>44589</v>
      </c>
      <c r="O232" s="54"/>
      <c r="P232" s="54"/>
      <c r="Q232" s="191"/>
      <c r="R232" s="37" t="s">
        <v>836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55">
        <v>163</v>
      </c>
      <c r="B233" s="156">
        <v>44274</v>
      </c>
      <c r="C233" s="156"/>
      <c r="D233" s="157" t="s">
        <v>354</v>
      </c>
      <c r="E233" s="158" t="s">
        <v>542</v>
      </c>
      <c r="F233" s="128">
        <v>355</v>
      </c>
      <c r="G233" s="158"/>
      <c r="H233" s="158">
        <v>422.5</v>
      </c>
      <c r="I233" s="160">
        <v>420</v>
      </c>
      <c r="J233" s="130" t="s">
        <v>770</v>
      </c>
      <c r="K233" s="131">
        <f t="shared" si="52"/>
        <v>67.5</v>
      </c>
      <c r="L233" s="132">
        <f t="shared" si="53"/>
        <v>0.19014084507042253</v>
      </c>
      <c r="M233" s="127" t="s">
        <v>544</v>
      </c>
      <c r="N233" s="133">
        <v>44361</v>
      </c>
      <c r="O233" s="54"/>
      <c r="P233" s="54"/>
      <c r="R233" s="37" t="s">
        <v>836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55">
        <v>164</v>
      </c>
      <c r="B234" s="156">
        <v>44295</v>
      </c>
      <c r="C234" s="156"/>
      <c r="D234" s="157" t="s">
        <v>318</v>
      </c>
      <c r="E234" s="158" t="s">
        <v>542</v>
      </c>
      <c r="F234" s="128">
        <v>555</v>
      </c>
      <c r="G234" s="158"/>
      <c r="H234" s="158">
        <v>663</v>
      </c>
      <c r="I234" s="160">
        <v>663</v>
      </c>
      <c r="J234" s="130" t="s">
        <v>771</v>
      </c>
      <c r="K234" s="131">
        <f t="shared" si="52"/>
        <v>108</v>
      </c>
      <c r="L234" s="132">
        <f t="shared" si="53"/>
        <v>0.19459459459459461</v>
      </c>
      <c r="M234" s="127" t="s">
        <v>544</v>
      </c>
      <c r="N234" s="133">
        <v>44321</v>
      </c>
      <c r="O234" s="54"/>
      <c r="P234" s="54"/>
      <c r="Q234" s="191"/>
      <c r="R234" s="37" t="s">
        <v>836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55">
        <v>165</v>
      </c>
      <c r="B235" s="156">
        <v>44308</v>
      </c>
      <c r="C235" s="156"/>
      <c r="D235" s="157" t="s">
        <v>735</v>
      </c>
      <c r="E235" s="158" t="s">
        <v>542</v>
      </c>
      <c r="F235" s="128">
        <v>126.5</v>
      </c>
      <c r="G235" s="158"/>
      <c r="H235" s="158">
        <v>155</v>
      </c>
      <c r="I235" s="160">
        <v>155</v>
      </c>
      <c r="J235" s="130" t="s">
        <v>626</v>
      </c>
      <c r="K235" s="131">
        <f t="shared" si="52"/>
        <v>28.5</v>
      </c>
      <c r="L235" s="132">
        <f t="shared" si="53"/>
        <v>0.22529644268774704</v>
      </c>
      <c r="M235" s="127" t="s">
        <v>544</v>
      </c>
      <c r="N235" s="133">
        <v>44362</v>
      </c>
      <c r="O235" s="54"/>
      <c r="P235" s="54"/>
      <c r="R235" s="37" t="s">
        <v>836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34">
        <v>166</v>
      </c>
      <c r="B236" s="165">
        <v>44368</v>
      </c>
      <c r="C236" s="165"/>
      <c r="D236" s="136" t="s">
        <v>772</v>
      </c>
      <c r="E236" s="138" t="s">
        <v>542</v>
      </c>
      <c r="F236" s="166">
        <v>287.5</v>
      </c>
      <c r="G236" s="138"/>
      <c r="H236" s="138">
        <v>245</v>
      </c>
      <c r="I236" s="139">
        <v>344</v>
      </c>
      <c r="J236" s="140" t="s">
        <v>773</v>
      </c>
      <c r="K236" s="141">
        <f t="shared" si="52"/>
        <v>-42.5</v>
      </c>
      <c r="L236" s="142">
        <f t="shared" si="53"/>
        <v>-0.14782608695652175</v>
      </c>
      <c r="M236" s="138" t="s">
        <v>554</v>
      </c>
      <c r="N236" s="135">
        <v>44508</v>
      </c>
      <c r="O236" s="54"/>
      <c r="P236" s="54"/>
      <c r="R236" s="37" t="s">
        <v>836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55">
        <v>167</v>
      </c>
      <c r="B237" s="156">
        <v>44368</v>
      </c>
      <c r="C237" s="156"/>
      <c r="D237" s="157" t="s">
        <v>458</v>
      </c>
      <c r="E237" s="158" t="s">
        <v>542</v>
      </c>
      <c r="F237" s="128">
        <v>241</v>
      </c>
      <c r="G237" s="158"/>
      <c r="H237" s="158">
        <v>298</v>
      </c>
      <c r="I237" s="160">
        <v>320</v>
      </c>
      <c r="J237" s="130" t="s">
        <v>626</v>
      </c>
      <c r="K237" s="131">
        <f t="shared" si="52"/>
        <v>57</v>
      </c>
      <c r="L237" s="132">
        <f t="shared" si="53"/>
        <v>0.23651452282157676</v>
      </c>
      <c r="M237" s="127" t="s">
        <v>544</v>
      </c>
      <c r="N237" s="133">
        <v>44802</v>
      </c>
      <c r="O237" s="54"/>
      <c r="P237" s="54"/>
      <c r="R237" s="37" t="s">
        <v>836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55">
        <v>168</v>
      </c>
      <c r="B238" s="156">
        <v>44406</v>
      </c>
      <c r="C238" s="156"/>
      <c r="D238" s="157" t="s">
        <v>735</v>
      </c>
      <c r="E238" s="158" t="s">
        <v>542</v>
      </c>
      <c r="F238" s="128">
        <v>162.5</v>
      </c>
      <c r="G238" s="158"/>
      <c r="H238" s="158">
        <v>200</v>
      </c>
      <c r="I238" s="160">
        <v>200</v>
      </c>
      <c r="J238" s="130" t="s">
        <v>626</v>
      </c>
      <c r="K238" s="131">
        <f t="shared" si="52"/>
        <v>37.5</v>
      </c>
      <c r="L238" s="132">
        <f t="shared" si="53"/>
        <v>0.23076923076923078</v>
      </c>
      <c r="M238" s="127" t="s">
        <v>544</v>
      </c>
      <c r="N238" s="133">
        <v>44802</v>
      </c>
      <c r="O238" s="54"/>
      <c r="P238" s="54"/>
      <c r="R238" s="37" t="s">
        <v>836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55">
        <v>169</v>
      </c>
      <c r="B239" s="156">
        <v>44462</v>
      </c>
      <c r="C239" s="156"/>
      <c r="D239" s="157" t="s">
        <v>422</v>
      </c>
      <c r="E239" s="158" t="s">
        <v>542</v>
      </c>
      <c r="F239" s="128">
        <v>1235</v>
      </c>
      <c r="G239" s="158"/>
      <c r="H239" s="158">
        <v>1505</v>
      </c>
      <c r="I239" s="160">
        <v>1500</v>
      </c>
      <c r="J239" s="130" t="s">
        <v>626</v>
      </c>
      <c r="K239" s="131">
        <f t="shared" si="52"/>
        <v>270</v>
      </c>
      <c r="L239" s="132">
        <f t="shared" si="53"/>
        <v>0.21862348178137653</v>
      </c>
      <c r="M239" s="127" t="s">
        <v>544</v>
      </c>
      <c r="N239" s="133">
        <v>44564</v>
      </c>
      <c r="O239" s="54"/>
      <c r="P239" s="54"/>
      <c r="R239" s="37" t="s">
        <v>836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55">
        <v>170</v>
      </c>
      <c r="B240" s="156">
        <v>44480</v>
      </c>
      <c r="C240" s="156"/>
      <c r="D240" s="157" t="s">
        <v>774</v>
      </c>
      <c r="E240" s="158" t="s">
        <v>542</v>
      </c>
      <c r="F240" s="128">
        <v>58.75</v>
      </c>
      <c r="G240" s="158"/>
      <c r="H240" s="158">
        <v>64.25</v>
      </c>
      <c r="I240" s="160"/>
      <c r="J240" s="130" t="s">
        <v>626</v>
      </c>
      <c r="K240" s="131">
        <f t="shared" si="52"/>
        <v>5.5</v>
      </c>
      <c r="L240" s="132">
        <f t="shared" si="53"/>
        <v>9.3617021276595741E-2</v>
      </c>
      <c r="M240" s="127" t="s">
        <v>544</v>
      </c>
      <c r="N240" s="133">
        <v>45322</v>
      </c>
      <c r="O240" s="54"/>
      <c r="P240" s="54"/>
      <c r="R240" s="37" t="s">
        <v>836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24">
        <v>171</v>
      </c>
      <c r="B241" s="125">
        <v>44481</v>
      </c>
      <c r="C241" s="125"/>
      <c r="D241" s="126" t="s">
        <v>272</v>
      </c>
      <c r="E241" s="127" t="s">
        <v>542</v>
      </c>
      <c r="F241" s="128">
        <v>315</v>
      </c>
      <c r="G241" s="127"/>
      <c r="H241" s="127">
        <v>335</v>
      </c>
      <c r="I241" s="129">
        <v>380</v>
      </c>
      <c r="J241" s="130" t="s">
        <v>812</v>
      </c>
      <c r="K241" s="131">
        <f t="shared" si="52"/>
        <v>20</v>
      </c>
      <c r="L241" s="132">
        <f t="shared" si="53"/>
        <v>6.3492063492063489E-2</v>
      </c>
      <c r="M241" s="127" t="s">
        <v>544</v>
      </c>
      <c r="N241" s="133">
        <v>45297</v>
      </c>
      <c r="O241" s="54"/>
      <c r="P241" s="54"/>
      <c r="R241" s="37" t="s">
        <v>836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24">
        <v>172</v>
      </c>
      <c r="B242" s="125">
        <v>44481</v>
      </c>
      <c r="C242" s="125"/>
      <c r="D242" s="126" t="s">
        <v>775</v>
      </c>
      <c r="E242" s="127" t="s">
        <v>542</v>
      </c>
      <c r="F242" s="128">
        <v>45.5</v>
      </c>
      <c r="G242" s="127"/>
      <c r="H242" s="127">
        <v>56.5</v>
      </c>
      <c r="I242" s="129">
        <v>56</v>
      </c>
      <c r="J242" s="130" t="s">
        <v>626</v>
      </c>
      <c r="K242" s="131">
        <f t="shared" si="52"/>
        <v>11</v>
      </c>
      <c r="L242" s="132">
        <f t="shared" si="53"/>
        <v>0.24175824175824176</v>
      </c>
      <c r="M242" s="127" t="s">
        <v>544</v>
      </c>
      <c r="N242" s="133">
        <v>44881</v>
      </c>
      <c r="O242" s="54"/>
      <c r="P242" s="54"/>
      <c r="R242" s="37" t="s">
        <v>836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24">
        <v>173</v>
      </c>
      <c r="B243" s="125">
        <v>44551</v>
      </c>
      <c r="C243" s="125"/>
      <c r="D243" s="126" t="s">
        <v>128</v>
      </c>
      <c r="E243" s="127" t="s">
        <v>542</v>
      </c>
      <c r="F243" s="128">
        <v>2300</v>
      </c>
      <c r="G243" s="127"/>
      <c r="H243" s="127">
        <f>(2820+2200)/2</f>
        <v>2510</v>
      </c>
      <c r="I243" s="129">
        <v>3000</v>
      </c>
      <c r="J243" s="130" t="s">
        <v>776</v>
      </c>
      <c r="K243" s="131">
        <f t="shared" si="52"/>
        <v>210</v>
      </c>
      <c r="L243" s="132">
        <f t="shared" si="53"/>
        <v>9.1304347826086957E-2</v>
      </c>
      <c r="M243" s="127" t="s">
        <v>544</v>
      </c>
      <c r="N243" s="133">
        <v>44649</v>
      </c>
      <c r="O243" s="54"/>
      <c r="P243" s="54"/>
      <c r="R243" s="37" t="s">
        <v>836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24">
        <v>174</v>
      </c>
      <c r="B244" s="125">
        <v>44606</v>
      </c>
      <c r="C244" s="125"/>
      <c r="D244" s="126" t="s">
        <v>412</v>
      </c>
      <c r="E244" s="127" t="s">
        <v>542</v>
      </c>
      <c r="F244" s="128">
        <v>635</v>
      </c>
      <c r="G244" s="127"/>
      <c r="H244" s="127">
        <v>700</v>
      </c>
      <c r="I244" s="129">
        <v>764</v>
      </c>
      <c r="J244" s="130" t="s">
        <v>801</v>
      </c>
      <c r="K244" s="131">
        <f t="shared" si="52"/>
        <v>65</v>
      </c>
      <c r="L244" s="132">
        <f t="shared" si="53"/>
        <v>0.10236220472440945</v>
      </c>
      <c r="M244" s="127" t="s">
        <v>544</v>
      </c>
      <c r="N244" s="133">
        <v>45159</v>
      </c>
      <c r="O244" s="54"/>
      <c r="P244" s="54"/>
      <c r="R244" s="37" t="s">
        <v>836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24">
        <v>175</v>
      </c>
      <c r="B245" s="125">
        <v>44613</v>
      </c>
      <c r="C245" s="125"/>
      <c r="D245" s="126" t="s">
        <v>422</v>
      </c>
      <c r="E245" s="127" t="s">
        <v>542</v>
      </c>
      <c r="F245" s="128">
        <v>1255</v>
      </c>
      <c r="G245" s="127"/>
      <c r="H245" s="127">
        <v>1515</v>
      </c>
      <c r="I245" s="129">
        <v>1510</v>
      </c>
      <c r="J245" s="130" t="s">
        <v>626</v>
      </c>
      <c r="K245" s="131">
        <f t="shared" si="52"/>
        <v>260</v>
      </c>
      <c r="L245" s="132">
        <f t="shared" si="53"/>
        <v>0.20717131474103587</v>
      </c>
      <c r="M245" s="127" t="s">
        <v>544</v>
      </c>
      <c r="N245" s="133">
        <v>44834</v>
      </c>
      <c r="O245" s="54"/>
      <c r="P245" s="54"/>
      <c r="R245" s="37" t="s">
        <v>836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250">
        <v>176</v>
      </c>
      <c r="B246" s="241">
        <v>44670</v>
      </c>
      <c r="C246" s="241"/>
      <c r="D246" s="242" t="s">
        <v>508</v>
      </c>
      <c r="E246" s="243" t="s">
        <v>542</v>
      </c>
      <c r="F246" s="244">
        <v>445</v>
      </c>
      <c r="G246" s="244"/>
      <c r="H246" s="244">
        <v>460</v>
      </c>
      <c r="I246" s="244">
        <v>553</v>
      </c>
      <c r="J246" s="245" t="s">
        <v>832</v>
      </c>
      <c r="K246" s="246">
        <f t="shared" ref="K246" si="54">H246-F246</f>
        <v>15</v>
      </c>
      <c r="L246" s="247">
        <f t="shared" ref="L246" si="55">K246/F246</f>
        <v>3.3707865168539325E-2</v>
      </c>
      <c r="M246" s="248" t="s">
        <v>561</v>
      </c>
      <c r="N246" s="249">
        <v>45397</v>
      </c>
      <c r="O246" s="54"/>
      <c r="P246" s="54"/>
      <c r="R246" s="37" t="s">
        <v>836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55">
        <v>177</v>
      </c>
      <c r="B247" s="156">
        <v>44746</v>
      </c>
      <c r="C247" s="156"/>
      <c r="D247" s="157" t="s">
        <v>777</v>
      </c>
      <c r="E247" s="158" t="s">
        <v>542</v>
      </c>
      <c r="F247" s="158">
        <v>207.5</v>
      </c>
      <c r="G247" s="158"/>
      <c r="H247" s="158">
        <v>254</v>
      </c>
      <c r="I247" s="160">
        <v>254</v>
      </c>
      <c r="J247" s="130" t="s">
        <v>626</v>
      </c>
      <c r="K247" s="131">
        <f t="shared" ref="K247:K257" si="56">H247-F247</f>
        <v>46.5</v>
      </c>
      <c r="L247" s="132">
        <f t="shared" ref="L247:L257" si="57">K247/F247</f>
        <v>0.22409638554216868</v>
      </c>
      <c r="M247" s="127" t="s">
        <v>544</v>
      </c>
      <c r="N247" s="133">
        <v>44792</v>
      </c>
      <c r="O247" s="54"/>
      <c r="P247" s="54"/>
      <c r="R247" s="37" t="s">
        <v>836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55">
        <v>178</v>
      </c>
      <c r="B248" s="156">
        <v>44775</v>
      </c>
      <c r="C248" s="156"/>
      <c r="D248" s="157" t="s">
        <v>460</v>
      </c>
      <c r="E248" s="158" t="s">
        <v>542</v>
      </c>
      <c r="F248" s="158">
        <v>31.25</v>
      </c>
      <c r="G248" s="158"/>
      <c r="H248" s="158">
        <v>38.75</v>
      </c>
      <c r="I248" s="160">
        <v>38</v>
      </c>
      <c r="J248" s="130" t="s">
        <v>626</v>
      </c>
      <c r="K248" s="131">
        <f t="shared" si="56"/>
        <v>7.5</v>
      </c>
      <c r="L248" s="132">
        <f t="shared" si="57"/>
        <v>0.24</v>
      </c>
      <c r="M248" s="127" t="s">
        <v>544</v>
      </c>
      <c r="N248" s="133">
        <v>44844</v>
      </c>
      <c r="O248" s="54"/>
      <c r="P248" s="54"/>
      <c r="R248" s="37" t="s">
        <v>836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55">
        <v>179</v>
      </c>
      <c r="B249" s="156">
        <v>44841</v>
      </c>
      <c r="C249" s="156"/>
      <c r="D249" s="157" t="s">
        <v>778</v>
      </c>
      <c r="E249" s="158" t="s">
        <v>542</v>
      </c>
      <c r="F249" s="128">
        <v>665</v>
      </c>
      <c r="G249" s="158"/>
      <c r="H249" s="158">
        <v>807.5</v>
      </c>
      <c r="I249" s="160">
        <v>840</v>
      </c>
      <c r="J249" s="130" t="s">
        <v>776</v>
      </c>
      <c r="K249" s="131">
        <f t="shared" si="56"/>
        <v>142.5</v>
      </c>
      <c r="L249" s="132">
        <f t="shared" si="57"/>
        <v>0.21428571428571427</v>
      </c>
      <c r="M249" s="127" t="s">
        <v>544</v>
      </c>
      <c r="N249" s="133">
        <v>45097</v>
      </c>
      <c r="O249" s="54"/>
      <c r="P249" s="54"/>
      <c r="R249" s="37" t="s">
        <v>836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55">
        <v>180</v>
      </c>
      <c r="B250" s="156">
        <v>44844</v>
      </c>
      <c r="C250" s="156"/>
      <c r="D250" s="157" t="s">
        <v>414</v>
      </c>
      <c r="E250" s="158" t="s">
        <v>542</v>
      </c>
      <c r="F250" s="128">
        <v>227.5</v>
      </c>
      <c r="G250" s="158"/>
      <c r="H250" s="158">
        <v>270</v>
      </c>
      <c r="I250" s="160">
        <v>291</v>
      </c>
      <c r="J250" s="130" t="s">
        <v>803</v>
      </c>
      <c r="K250" s="131">
        <f t="shared" si="56"/>
        <v>42.5</v>
      </c>
      <c r="L250" s="132">
        <f t="shared" si="57"/>
        <v>0.18681318681318682</v>
      </c>
      <c r="M250" s="127" t="s">
        <v>544</v>
      </c>
      <c r="N250" s="133">
        <v>45160</v>
      </c>
      <c r="O250" s="54"/>
      <c r="P250" s="54"/>
      <c r="R250" s="37" t="s">
        <v>836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55">
        <v>181</v>
      </c>
      <c r="B251" s="156">
        <v>44845</v>
      </c>
      <c r="C251" s="156"/>
      <c r="D251" s="157" t="s">
        <v>412</v>
      </c>
      <c r="E251" s="158" t="s">
        <v>542</v>
      </c>
      <c r="F251" s="128">
        <v>555</v>
      </c>
      <c r="G251" s="158"/>
      <c r="H251" s="158">
        <v>700</v>
      </c>
      <c r="I251" s="160">
        <v>765</v>
      </c>
      <c r="J251" s="130" t="s">
        <v>802</v>
      </c>
      <c r="K251" s="131">
        <f t="shared" si="56"/>
        <v>145</v>
      </c>
      <c r="L251" s="132">
        <f t="shared" si="57"/>
        <v>0.26126126126126126</v>
      </c>
      <c r="M251" s="127" t="s">
        <v>544</v>
      </c>
      <c r="N251" s="133">
        <v>45159</v>
      </c>
      <c r="O251" s="54"/>
      <c r="P251" s="54"/>
      <c r="R251" s="37" t="s">
        <v>836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55">
        <v>182</v>
      </c>
      <c r="B252" s="156">
        <v>44981</v>
      </c>
      <c r="C252" s="156"/>
      <c r="D252" s="157" t="s">
        <v>427</v>
      </c>
      <c r="E252" s="158" t="s">
        <v>542</v>
      </c>
      <c r="F252" s="128">
        <v>1675</v>
      </c>
      <c r="G252" s="158"/>
      <c r="H252" s="158">
        <v>2080</v>
      </c>
      <c r="I252" s="160">
        <v>2080</v>
      </c>
      <c r="J252" s="130" t="s">
        <v>626</v>
      </c>
      <c r="K252" s="131">
        <f t="shared" si="56"/>
        <v>405</v>
      </c>
      <c r="L252" s="132">
        <f t="shared" si="57"/>
        <v>0.2417910447761194</v>
      </c>
      <c r="M252" s="127" t="s">
        <v>544</v>
      </c>
      <c r="N252" s="133">
        <v>45119</v>
      </c>
      <c r="O252" s="54"/>
      <c r="P252" s="54"/>
      <c r="R252" s="37" t="s">
        <v>836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55">
        <v>183</v>
      </c>
      <c r="B253" s="156">
        <v>44986</v>
      </c>
      <c r="C253" s="156"/>
      <c r="D253" s="157" t="s">
        <v>460</v>
      </c>
      <c r="E253" s="158" t="s">
        <v>542</v>
      </c>
      <c r="F253" s="128">
        <v>57.5</v>
      </c>
      <c r="G253" s="158"/>
      <c r="H253" s="158">
        <v>120</v>
      </c>
      <c r="I253" s="160">
        <v>120</v>
      </c>
      <c r="J253" s="130" t="s">
        <v>626</v>
      </c>
      <c r="K253" s="131">
        <f t="shared" si="56"/>
        <v>62.5</v>
      </c>
      <c r="L253" s="132">
        <f t="shared" si="57"/>
        <v>1.0869565217391304</v>
      </c>
      <c r="M253" s="127" t="s">
        <v>544</v>
      </c>
      <c r="N253" s="133">
        <v>45049</v>
      </c>
      <c r="O253" s="54"/>
      <c r="P253" s="54"/>
      <c r="R253" s="37" t="s">
        <v>836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55">
        <v>184</v>
      </c>
      <c r="B254" s="156">
        <v>45008</v>
      </c>
      <c r="C254" s="156"/>
      <c r="D254" s="157" t="s">
        <v>474</v>
      </c>
      <c r="E254" s="158" t="s">
        <v>542</v>
      </c>
      <c r="F254" s="128">
        <v>2765</v>
      </c>
      <c r="G254" s="158"/>
      <c r="H254" s="158">
        <v>3547.5</v>
      </c>
      <c r="I254" s="160">
        <v>3523</v>
      </c>
      <c r="J254" s="130" t="s">
        <v>626</v>
      </c>
      <c r="K254" s="131">
        <f t="shared" si="56"/>
        <v>782.5</v>
      </c>
      <c r="L254" s="132">
        <f t="shared" si="57"/>
        <v>0.28300180831826399</v>
      </c>
      <c r="M254" s="127" t="s">
        <v>544</v>
      </c>
      <c r="N254" s="133">
        <v>45177</v>
      </c>
      <c r="O254" s="54"/>
      <c r="P254" s="54"/>
      <c r="R254" s="37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55">
        <v>185</v>
      </c>
      <c r="B255" s="156">
        <v>45027</v>
      </c>
      <c r="C255" s="156"/>
      <c r="D255" s="157" t="s">
        <v>779</v>
      </c>
      <c r="E255" s="158" t="s">
        <v>542</v>
      </c>
      <c r="F255" s="158">
        <v>460</v>
      </c>
      <c r="G255" s="158"/>
      <c r="H255" s="158">
        <v>825</v>
      </c>
      <c r="I255" s="160">
        <v>810</v>
      </c>
      <c r="J255" s="130" t="s">
        <v>626</v>
      </c>
      <c r="K255" s="131">
        <f t="shared" si="56"/>
        <v>365</v>
      </c>
      <c r="L255" s="132">
        <f t="shared" si="57"/>
        <v>0.79347826086956519</v>
      </c>
      <c r="M255" s="127" t="s">
        <v>544</v>
      </c>
      <c r="N255" s="133">
        <v>45155</v>
      </c>
      <c r="O255" s="54"/>
      <c r="P255" s="54"/>
      <c r="R255" s="37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55">
        <v>186</v>
      </c>
      <c r="B256" s="156">
        <v>45050</v>
      </c>
      <c r="C256" s="156"/>
      <c r="D256" s="157" t="s">
        <v>41</v>
      </c>
      <c r="E256" s="158" t="s">
        <v>542</v>
      </c>
      <c r="F256" s="158">
        <v>3630</v>
      </c>
      <c r="G256" s="158"/>
      <c r="H256" s="158">
        <v>5150</v>
      </c>
      <c r="I256" s="160">
        <v>5040</v>
      </c>
      <c r="J256" s="130" t="s">
        <v>626</v>
      </c>
      <c r="K256" s="131">
        <f t="shared" si="56"/>
        <v>1520</v>
      </c>
      <c r="L256" s="132">
        <f t="shared" si="57"/>
        <v>0.41873278236914602</v>
      </c>
      <c r="M256" s="127" t="s">
        <v>544</v>
      </c>
      <c r="N256" s="133">
        <v>45344</v>
      </c>
      <c r="O256" s="54"/>
      <c r="P256" s="54"/>
      <c r="R256" s="37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8" ht="12.75" customHeight="1">
      <c r="A257" s="155">
        <v>187</v>
      </c>
      <c r="B257" s="156">
        <v>45075</v>
      </c>
      <c r="C257" s="156"/>
      <c r="D257" s="157" t="s">
        <v>780</v>
      </c>
      <c r="E257" s="158" t="s">
        <v>542</v>
      </c>
      <c r="F257" s="128">
        <v>585</v>
      </c>
      <c r="G257" s="158"/>
      <c r="H257" s="158">
        <v>732</v>
      </c>
      <c r="I257" s="160">
        <v>732</v>
      </c>
      <c r="J257" s="130" t="s">
        <v>626</v>
      </c>
      <c r="K257" s="131">
        <f t="shared" si="56"/>
        <v>147</v>
      </c>
      <c r="L257" s="132">
        <f t="shared" si="57"/>
        <v>0.25128205128205128</v>
      </c>
      <c r="M257" s="127" t="s">
        <v>544</v>
      </c>
      <c r="N257" s="133">
        <v>45152</v>
      </c>
      <c r="O257" s="54"/>
      <c r="P257" s="54"/>
      <c r="R257" s="37"/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  <c r="AF257" s="37"/>
      <c r="AG257" s="54"/>
      <c r="AI257" s="37"/>
      <c r="AK257" s="37"/>
      <c r="AL257" s="54"/>
    </row>
    <row r="258" spans="1:38" ht="12.75" customHeight="1">
      <c r="A258" s="155">
        <v>188</v>
      </c>
      <c r="B258" s="156">
        <v>45078</v>
      </c>
      <c r="C258" s="156"/>
      <c r="D258" s="157" t="s">
        <v>498</v>
      </c>
      <c r="E258" s="158" t="s">
        <v>542</v>
      </c>
      <c r="F258" s="128">
        <v>3310</v>
      </c>
      <c r="G258" s="158"/>
      <c r="H258" s="158">
        <v>4300</v>
      </c>
      <c r="I258" s="160">
        <v>4300</v>
      </c>
      <c r="J258" s="130" t="s">
        <v>626</v>
      </c>
      <c r="K258" s="131">
        <f t="shared" ref="K258" si="58">H258-F258</f>
        <v>990</v>
      </c>
      <c r="L258" s="132">
        <f t="shared" ref="L258" si="59">K258/F258</f>
        <v>0.29909365558912387</v>
      </c>
      <c r="M258" s="127" t="s">
        <v>544</v>
      </c>
      <c r="N258" s="133">
        <v>45436</v>
      </c>
      <c r="O258" s="54"/>
      <c r="P258" s="54"/>
      <c r="R258" s="37"/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  <c r="AF258" s="37"/>
      <c r="AG258" s="54"/>
      <c r="AI258" s="37"/>
      <c r="AK258" s="37"/>
      <c r="AL258" s="54"/>
    </row>
    <row r="259" spans="1:38" ht="12.75" customHeight="1">
      <c r="A259" s="155">
        <v>189</v>
      </c>
      <c r="B259" s="156">
        <v>45103</v>
      </c>
      <c r="C259" s="156"/>
      <c r="D259" s="157" t="s">
        <v>798</v>
      </c>
      <c r="E259" s="158" t="s">
        <v>542</v>
      </c>
      <c r="F259" s="128">
        <v>282.5</v>
      </c>
      <c r="G259" s="158"/>
      <c r="H259" s="158">
        <v>383</v>
      </c>
      <c r="I259" s="160">
        <v>383</v>
      </c>
      <c r="J259" s="130" t="s">
        <v>626</v>
      </c>
      <c r="K259" s="131">
        <f t="shared" ref="K259:K269" si="60">H259-F259</f>
        <v>100.5</v>
      </c>
      <c r="L259" s="132">
        <f t="shared" ref="L259:L269" si="61">K259/F259</f>
        <v>0.35575221238938054</v>
      </c>
      <c r="M259" s="127" t="s">
        <v>544</v>
      </c>
      <c r="N259" s="133">
        <v>45265</v>
      </c>
      <c r="O259" s="54"/>
      <c r="P259" s="54"/>
      <c r="R259" s="37"/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  <c r="AF259" s="37"/>
      <c r="AG259" s="54"/>
      <c r="AI259" s="37"/>
      <c r="AK259" s="37"/>
      <c r="AL259" s="54"/>
    </row>
    <row r="260" spans="1:38" ht="12.75" customHeight="1">
      <c r="A260" s="155">
        <v>190</v>
      </c>
      <c r="B260" s="156">
        <v>45120</v>
      </c>
      <c r="C260" s="156"/>
      <c r="D260" s="157" t="s">
        <v>497</v>
      </c>
      <c r="E260" s="158" t="s">
        <v>542</v>
      </c>
      <c r="F260" s="128">
        <v>2312.5</v>
      </c>
      <c r="G260" s="158"/>
      <c r="H260" s="158">
        <v>2935</v>
      </c>
      <c r="I260" s="160">
        <v>2935</v>
      </c>
      <c r="J260" s="130" t="s">
        <v>626</v>
      </c>
      <c r="K260" s="131">
        <f t="shared" si="60"/>
        <v>622.5</v>
      </c>
      <c r="L260" s="132">
        <f t="shared" si="61"/>
        <v>0.26918918918918922</v>
      </c>
      <c r="M260" s="127" t="s">
        <v>544</v>
      </c>
      <c r="N260" s="133">
        <v>45177</v>
      </c>
      <c r="O260" s="54"/>
      <c r="P260" s="54"/>
      <c r="R260" s="37"/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  <c r="AF260" s="37"/>
      <c r="AG260" s="54"/>
      <c r="AI260" s="37"/>
      <c r="AK260" s="37"/>
      <c r="AL260" s="54"/>
    </row>
    <row r="261" spans="1:38" ht="12.75" customHeight="1">
      <c r="A261" s="155">
        <v>191</v>
      </c>
      <c r="B261" s="156">
        <v>45125</v>
      </c>
      <c r="C261" s="156"/>
      <c r="D261" s="157" t="s">
        <v>198</v>
      </c>
      <c r="E261" s="158" t="s">
        <v>542</v>
      </c>
      <c r="F261" s="128">
        <v>3980</v>
      </c>
      <c r="G261" s="158"/>
      <c r="H261" s="158">
        <v>4895</v>
      </c>
      <c r="I261" s="160">
        <v>4895</v>
      </c>
      <c r="J261" s="130" t="s">
        <v>626</v>
      </c>
      <c r="K261" s="131">
        <f t="shared" si="60"/>
        <v>915</v>
      </c>
      <c r="L261" s="132">
        <f t="shared" si="61"/>
        <v>0.22989949748743718</v>
      </c>
      <c r="M261" s="127" t="s">
        <v>544</v>
      </c>
      <c r="N261" s="133">
        <v>45155</v>
      </c>
      <c r="O261" s="54"/>
      <c r="P261" s="54"/>
      <c r="R261" s="37"/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  <c r="AG261" s="54"/>
      <c r="AI261" s="37"/>
      <c r="AL261" s="54"/>
    </row>
    <row r="262" spans="1:38" ht="12.75" customHeight="1">
      <c r="A262" s="155">
        <v>192</v>
      </c>
      <c r="B262" s="156">
        <v>45145</v>
      </c>
      <c r="C262" s="156"/>
      <c r="D262" s="157" t="s">
        <v>800</v>
      </c>
      <c r="E262" s="158" t="s">
        <v>542</v>
      </c>
      <c r="F262" s="128">
        <v>565</v>
      </c>
      <c r="G262" s="158"/>
      <c r="H262" s="158">
        <v>725</v>
      </c>
      <c r="I262" s="160">
        <v>725</v>
      </c>
      <c r="J262" s="130" t="s">
        <v>626</v>
      </c>
      <c r="K262" s="131">
        <f t="shared" si="60"/>
        <v>160</v>
      </c>
      <c r="L262" s="132">
        <f t="shared" si="61"/>
        <v>0.2831858407079646</v>
      </c>
      <c r="M262" s="127" t="s">
        <v>544</v>
      </c>
      <c r="N262" s="133">
        <v>45169</v>
      </c>
      <c r="O262" s="54"/>
      <c r="P262" s="54"/>
      <c r="R262" s="37"/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  <c r="AG262" s="54"/>
      <c r="AI262" s="37"/>
      <c r="AL262" s="54"/>
    </row>
    <row r="263" spans="1:38" ht="12.75" customHeight="1">
      <c r="A263" s="224">
        <v>193</v>
      </c>
      <c r="B263" s="225">
        <v>45167</v>
      </c>
      <c r="C263" s="225"/>
      <c r="D263" s="226" t="s">
        <v>804</v>
      </c>
      <c r="E263" s="227" t="s">
        <v>542</v>
      </c>
      <c r="F263" s="128">
        <v>700</v>
      </c>
      <c r="G263" s="227"/>
      <c r="H263" s="227">
        <v>950</v>
      </c>
      <c r="I263" s="228">
        <v>950</v>
      </c>
      <c r="J263" s="229" t="s">
        <v>626</v>
      </c>
      <c r="K263" s="131">
        <f t="shared" si="60"/>
        <v>250</v>
      </c>
      <c r="L263" s="132">
        <f t="shared" si="61"/>
        <v>0.35714285714285715</v>
      </c>
      <c r="M263" s="127" t="s">
        <v>544</v>
      </c>
      <c r="N263" s="133">
        <v>45261</v>
      </c>
      <c r="O263" s="54"/>
      <c r="P263" s="54"/>
      <c r="R263" s="37"/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  <c r="AG263" s="54"/>
      <c r="AI263" s="37"/>
      <c r="AL263" s="54"/>
    </row>
    <row r="264" spans="1:38" ht="12.75" customHeight="1">
      <c r="A264" s="224">
        <v>194</v>
      </c>
      <c r="B264" s="225">
        <v>45184</v>
      </c>
      <c r="C264" s="225"/>
      <c r="D264" s="226" t="s">
        <v>500</v>
      </c>
      <c r="E264" s="227" t="s">
        <v>542</v>
      </c>
      <c r="F264" s="128">
        <v>372.5</v>
      </c>
      <c r="G264" s="227"/>
      <c r="H264" s="227">
        <v>480</v>
      </c>
      <c r="I264" s="228">
        <v>480</v>
      </c>
      <c r="J264" s="229" t="s">
        <v>626</v>
      </c>
      <c r="K264" s="131">
        <f t="shared" si="60"/>
        <v>107.5</v>
      </c>
      <c r="L264" s="132">
        <f t="shared" si="61"/>
        <v>0.28859060402684567</v>
      </c>
      <c r="M264" s="127" t="s">
        <v>544</v>
      </c>
      <c r="N264" s="133">
        <v>45523</v>
      </c>
      <c r="O264" s="54"/>
      <c r="P264" s="54"/>
      <c r="R264" s="37" t="s">
        <v>838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  <c r="AG264" s="54"/>
      <c r="AI264" s="37"/>
      <c r="AL264" s="54"/>
    </row>
    <row r="265" spans="1:38" ht="12.75" customHeight="1">
      <c r="A265" s="224">
        <v>195</v>
      </c>
      <c r="B265" s="225">
        <v>45203</v>
      </c>
      <c r="C265" s="225"/>
      <c r="D265" s="226" t="s">
        <v>171</v>
      </c>
      <c r="E265" s="227" t="s">
        <v>542</v>
      </c>
      <c r="F265" s="128">
        <v>992.5</v>
      </c>
      <c r="G265" s="227"/>
      <c r="H265" s="227">
        <v>1198</v>
      </c>
      <c r="I265" s="228">
        <v>1198</v>
      </c>
      <c r="J265" s="229" t="s">
        <v>626</v>
      </c>
      <c r="K265" s="131">
        <f t="shared" si="60"/>
        <v>205.5</v>
      </c>
      <c r="L265" s="132">
        <f t="shared" si="61"/>
        <v>0.2070528967254408</v>
      </c>
      <c r="M265" s="127" t="s">
        <v>544</v>
      </c>
      <c r="N265" s="133">
        <v>45392</v>
      </c>
      <c r="O265" s="54"/>
      <c r="P265" s="54"/>
      <c r="R265" s="37" t="s">
        <v>838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  <c r="AG265" s="54"/>
      <c r="AI265" s="37"/>
      <c r="AL265" s="54"/>
    </row>
    <row r="266" spans="1:38" ht="12.75" customHeight="1">
      <c r="A266" s="224">
        <v>196</v>
      </c>
      <c r="B266" s="225">
        <v>45216</v>
      </c>
      <c r="C266" s="225"/>
      <c r="D266" s="226" t="s">
        <v>104</v>
      </c>
      <c r="E266" s="227" t="s">
        <v>542</v>
      </c>
      <c r="F266" s="128">
        <v>5425</v>
      </c>
      <c r="G266" s="227"/>
      <c r="H266" s="227">
        <v>6880</v>
      </c>
      <c r="I266" s="228">
        <v>6870</v>
      </c>
      <c r="J266" s="229" t="s">
        <v>626</v>
      </c>
      <c r="K266" s="131">
        <f t="shared" si="60"/>
        <v>1455</v>
      </c>
      <c r="L266" s="132">
        <f t="shared" si="61"/>
        <v>0.26820276497695855</v>
      </c>
      <c r="M266" s="127" t="s">
        <v>544</v>
      </c>
      <c r="N266" s="133">
        <v>45342</v>
      </c>
      <c r="O266" s="54"/>
      <c r="P266" s="54"/>
      <c r="R266" s="37" t="s">
        <v>838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  <c r="AG266" s="54"/>
      <c r="AI266" s="37"/>
      <c r="AL266" s="54"/>
    </row>
    <row r="267" spans="1:38" ht="12.75" customHeight="1">
      <c r="A267" s="224">
        <v>197</v>
      </c>
      <c r="B267" s="225">
        <v>45216</v>
      </c>
      <c r="C267" s="225"/>
      <c r="D267" s="226" t="s">
        <v>805</v>
      </c>
      <c r="E267" s="227" t="s">
        <v>542</v>
      </c>
      <c r="F267" s="128">
        <v>1090</v>
      </c>
      <c r="G267" s="227"/>
      <c r="H267" s="227">
        <v>1415</v>
      </c>
      <c r="I267" s="228">
        <v>1415</v>
      </c>
      <c r="J267" s="229" t="s">
        <v>626</v>
      </c>
      <c r="K267" s="131">
        <f t="shared" si="60"/>
        <v>325</v>
      </c>
      <c r="L267" s="132">
        <f t="shared" si="61"/>
        <v>0.29816513761467889</v>
      </c>
      <c r="M267" s="127" t="s">
        <v>544</v>
      </c>
      <c r="N267" s="133">
        <v>45282</v>
      </c>
      <c r="O267" s="54"/>
      <c r="P267" s="54"/>
      <c r="R267" s="37" t="s">
        <v>838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  <c r="AG267" s="54"/>
      <c r="AI267" s="37"/>
      <c r="AL267" s="54"/>
    </row>
    <row r="268" spans="1:38" ht="12.75" customHeight="1">
      <c r="A268" s="224">
        <v>198</v>
      </c>
      <c r="B268" s="225">
        <v>45236</v>
      </c>
      <c r="C268" s="225"/>
      <c r="D268" s="226" t="s">
        <v>808</v>
      </c>
      <c r="E268" s="227" t="s">
        <v>542</v>
      </c>
      <c r="F268" s="128">
        <v>1270</v>
      </c>
      <c r="G268" s="227"/>
      <c r="H268" s="227">
        <v>1613</v>
      </c>
      <c r="I268" s="228">
        <v>1613</v>
      </c>
      <c r="J268" s="229" t="s">
        <v>626</v>
      </c>
      <c r="K268" s="131">
        <f t="shared" si="60"/>
        <v>343</v>
      </c>
      <c r="L268" s="132">
        <f t="shared" si="61"/>
        <v>0.27007874015748029</v>
      </c>
      <c r="M268" s="127" t="s">
        <v>544</v>
      </c>
      <c r="N268" s="133">
        <v>45246</v>
      </c>
      <c r="O268" s="54"/>
      <c r="P268" s="54"/>
      <c r="R268" s="37" t="s">
        <v>838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  <c r="AG268" s="54"/>
      <c r="AI268" s="37"/>
      <c r="AL268" s="54"/>
    </row>
    <row r="269" spans="1:38" ht="12.75" customHeight="1">
      <c r="A269" s="224">
        <v>199</v>
      </c>
      <c r="B269" s="225">
        <v>45251</v>
      </c>
      <c r="C269" s="225"/>
      <c r="D269" s="226" t="s">
        <v>809</v>
      </c>
      <c r="E269" s="227" t="s">
        <v>542</v>
      </c>
      <c r="F269" s="128">
        <v>807.5</v>
      </c>
      <c r="G269" s="227"/>
      <c r="H269" s="227">
        <v>1490</v>
      </c>
      <c r="I269" s="228">
        <v>1490</v>
      </c>
      <c r="J269" s="229" t="s">
        <v>626</v>
      </c>
      <c r="K269" s="131">
        <f t="shared" si="60"/>
        <v>682.5</v>
      </c>
      <c r="L269" s="132">
        <f t="shared" si="61"/>
        <v>0.84520123839009287</v>
      </c>
      <c r="M269" s="127" t="s">
        <v>544</v>
      </c>
      <c r="N269" s="133">
        <v>45479</v>
      </c>
      <c r="O269" s="54"/>
      <c r="P269" s="54"/>
      <c r="R269" s="37" t="s">
        <v>838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  <c r="AG269" s="54"/>
      <c r="AI269" s="37"/>
      <c r="AL269" s="54"/>
    </row>
    <row r="270" spans="1:38" ht="12.75" customHeight="1">
      <c r="A270" s="173">
        <v>200</v>
      </c>
      <c r="B270" s="174">
        <v>45254</v>
      </c>
      <c r="C270" s="53"/>
      <c r="D270" s="53" t="s">
        <v>808</v>
      </c>
      <c r="E270" s="175" t="s">
        <v>542</v>
      </c>
      <c r="F270" s="51" t="s">
        <v>810</v>
      </c>
      <c r="G270" s="51"/>
      <c r="H270" s="51"/>
      <c r="I270" s="51">
        <v>1806</v>
      </c>
      <c r="J270" s="51" t="s">
        <v>543</v>
      </c>
      <c r="K270" s="51"/>
      <c r="L270" s="51"/>
      <c r="M270" s="51"/>
      <c r="N270" s="51"/>
      <c r="O270" s="54"/>
      <c r="P270" s="54"/>
      <c r="R270" s="37" t="s">
        <v>838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  <c r="AG270" s="54"/>
      <c r="AI270" s="37"/>
      <c r="AL270" s="54"/>
    </row>
    <row r="271" spans="1:38" ht="12.75" customHeight="1">
      <c r="A271" s="224">
        <v>201</v>
      </c>
      <c r="B271" s="225">
        <v>45265</v>
      </c>
      <c r="C271" s="225"/>
      <c r="D271" s="226" t="s">
        <v>501</v>
      </c>
      <c r="E271" s="227" t="s">
        <v>542</v>
      </c>
      <c r="F271" s="128">
        <v>435</v>
      </c>
      <c r="G271" s="227"/>
      <c r="H271" s="227">
        <v>558</v>
      </c>
      <c r="I271" s="228">
        <v>558</v>
      </c>
      <c r="J271" s="229" t="s">
        <v>626</v>
      </c>
      <c r="K271" s="131">
        <f>H271-F271</f>
        <v>123</v>
      </c>
      <c r="L271" s="132">
        <f>K271/F271</f>
        <v>0.28275862068965518</v>
      </c>
      <c r="M271" s="127" t="s">
        <v>544</v>
      </c>
      <c r="N271" s="133">
        <v>45378</v>
      </c>
      <c r="O271" s="54"/>
      <c r="P271" s="54"/>
      <c r="R271" s="37" t="s">
        <v>838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  <c r="AG271" s="54"/>
      <c r="AI271" s="37"/>
      <c r="AL271" s="54"/>
    </row>
    <row r="272" spans="1:38" ht="12.75" customHeight="1">
      <c r="A272" s="224">
        <v>202</v>
      </c>
      <c r="B272" s="225">
        <v>45272</v>
      </c>
      <c r="C272" s="225"/>
      <c r="D272" s="226" t="s">
        <v>811</v>
      </c>
      <c r="E272" s="227" t="s">
        <v>542</v>
      </c>
      <c r="F272" s="128">
        <v>4225</v>
      </c>
      <c r="G272" s="227"/>
      <c r="H272" s="227">
        <v>5512</v>
      </c>
      <c r="I272" s="228">
        <v>5512</v>
      </c>
      <c r="J272" s="229" t="s">
        <v>626</v>
      </c>
      <c r="K272" s="131">
        <f>H272-F272</f>
        <v>1287</v>
      </c>
      <c r="L272" s="132">
        <f>K272/F272</f>
        <v>0.30461538461538462</v>
      </c>
      <c r="M272" s="127" t="s">
        <v>544</v>
      </c>
      <c r="N272" s="133">
        <v>45329</v>
      </c>
      <c r="O272" s="54"/>
      <c r="P272" s="54"/>
      <c r="R272" s="37" t="s">
        <v>838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  <c r="AG272" s="54"/>
      <c r="AI272" s="37"/>
      <c r="AL272" s="54"/>
    </row>
    <row r="273" spans="1:38" ht="12.75" customHeight="1">
      <c r="A273" s="224">
        <v>203</v>
      </c>
      <c r="B273" s="225">
        <v>45292</v>
      </c>
      <c r="C273" s="225"/>
      <c r="D273" s="226" t="s">
        <v>308</v>
      </c>
      <c r="E273" s="227" t="s">
        <v>542</v>
      </c>
      <c r="F273" s="128">
        <v>3670</v>
      </c>
      <c r="G273" s="227"/>
      <c r="H273" s="227">
        <v>4909</v>
      </c>
      <c r="I273" s="228">
        <v>4909</v>
      </c>
      <c r="J273" s="229" t="s">
        <v>626</v>
      </c>
      <c r="K273" s="131">
        <f>H273-F273</f>
        <v>1239</v>
      </c>
      <c r="L273" s="132">
        <f>K273/F273</f>
        <v>0.33760217983651225</v>
      </c>
      <c r="M273" s="127" t="s">
        <v>544</v>
      </c>
      <c r="N273" s="133">
        <v>45516</v>
      </c>
      <c r="O273" s="54"/>
      <c r="P273" s="54"/>
      <c r="R273" s="37" t="s">
        <v>838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  <c r="AG273" s="54"/>
      <c r="AI273" s="37"/>
      <c r="AL273" s="54"/>
    </row>
    <row r="274" spans="1:38" ht="12.75" customHeight="1">
      <c r="A274" s="224">
        <v>204</v>
      </c>
      <c r="B274" s="225">
        <v>45294</v>
      </c>
      <c r="C274" s="225"/>
      <c r="D274" s="226" t="s">
        <v>499</v>
      </c>
      <c r="E274" s="227" t="s">
        <v>542</v>
      </c>
      <c r="F274" s="128">
        <v>830</v>
      </c>
      <c r="G274" s="227"/>
      <c r="H274" s="227">
        <v>1205</v>
      </c>
      <c r="I274" s="228">
        <v>1080</v>
      </c>
      <c r="J274" s="229" t="s">
        <v>626</v>
      </c>
      <c r="K274" s="131">
        <f>H274-F274</f>
        <v>375</v>
      </c>
      <c r="L274" s="132">
        <f>K274/F274</f>
        <v>0.45180722891566266</v>
      </c>
      <c r="M274" s="127" t="s">
        <v>544</v>
      </c>
      <c r="N274" s="133">
        <v>45526</v>
      </c>
      <c r="O274" s="54"/>
      <c r="P274" s="54"/>
      <c r="R274" s="37" t="s">
        <v>838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  <c r="AG274" s="54"/>
      <c r="AI274" s="37"/>
      <c r="AL274" s="54"/>
    </row>
    <row r="275" spans="1:38" ht="12.75" customHeight="1">
      <c r="A275" s="173">
        <v>205</v>
      </c>
      <c r="B275" s="174">
        <v>45315</v>
      </c>
      <c r="C275" s="53"/>
      <c r="D275" s="53" t="s">
        <v>309</v>
      </c>
      <c r="E275" s="175" t="s">
        <v>542</v>
      </c>
      <c r="F275" s="51" t="s">
        <v>813</v>
      </c>
      <c r="G275" s="51"/>
      <c r="H275" s="51"/>
      <c r="I275" s="51">
        <v>2077</v>
      </c>
      <c r="J275" s="51" t="s">
        <v>543</v>
      </c>
      <c r="K275" s="51"/>
      <c r="L275" s="51"/>
      <c r="M275" s="51"/>
      <c r="N275" s="51"/>
      <c r="O275" s="54"/>
      <c r="P275" s="54"/>
      <c r="R275" s="37" t="s">
        <v>838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  <c r="AG275" s="54"/>
      <c r="AI275" s="37"/>
      <c r="AL275" s="54"/>
    </row>
    <row r="276" spans="1:38" ht="12.75" customHeight="1">
      <c r="A276" s="173">
        <v>206</v>
      </c>
      <c r="B276" s="174">
        <v>45320</v>
      </c>
      <c r="C276" s="53"/>
      <c r="D276" s="53" t="s">
        <v>814</v>
      </c>
      <c r="E276" s="175" t="s">
        <v>542</v>
      </c>
      <c r="F276" s="51" t="s">
        <v>815</v>
      </c>
      <c r="G276" s="51"/>
      <c r="H276" s="51"/>
      <c r="I276" s="51">
        <v>2906</v>
      </c>
      <c r="J276" s="51" t="s">
        <v>543</v>
      </c>
      <c r="K276" s="51"/>
      <c r="L276" s="51"/>
      <c r="M276" s="51"/>
      <c r="N276" s="51"/>
      <c r="O276" s="54"/>
      <c r="P276" s="54"/>
      <c r="R276" s="37" t="s">
        <v>838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  <c r="AG276" s="54"/>
      <c r="AI276" s="37"/>
      <c r="AL276" s="54"/>
    </row>
    <row r="277" spans="1:38" ht="12.75" customHeight="1">
      <c r="A277" s="224">
        <v>207</v>
      </c>
      <c r="B277" s="225">
        <v>45331</v>
      </c>
      <c r="C277" s="225"/>
      <c r="D277" s="226" t="s">
        <v>497</v>
      </c>
      <c r="E277" s="227" t="s">
        <v>542</v>
      </c>
      <c r="F277" s="128">
        <v>3270</v>
      </c>
      <c r="G277" s="227"/>
      <c r="H277" s="227">
        <v>4096</v>
      </c>
      <c r="I277" s="228">
        <v>4096</v>
      </c>
      <c r="J277" s="229" t="s">
        <v>626</v>
      </c>
      <c r="K277" s="131">
        <f>H277-F277</f>
        <v>826</v>
      </c>
      <c r="L277" s="132">
        <f>K277/F277</f>
        <v>0.25259938837920487</v>
      </c>
      <c r="M277" s="127" t="s">
        <v>544</v>
      </c>
      <c r="N277" s="133">
        <v>45377</v>
      </c>
      <c r="O277" s="54"/>
      <c r="P277" s="54"/>
      <c r="R277" s="37" t="s">
        <v>839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  <c r="AG277" s="54"/>
      <c r="AI277" s="37"/>
      <c r="AL277" s="54"/>
    </row>
    <row r="278" spans="1:38" ht="12.75" customHeight="1">
      <c r="A278" s="173">
        <v>208</v>
      </c>
      <c r="B278" s="174">
        <v>45345</v>
      </c>
      <c r="C278" s="53"/>
      <c r="D278" s="53" t="s">
        <v>59</v>
      </c>
      <c r="E278" s="175" t="s">
        <v>542</v>
      </c>
      <c r="F278" s="51" t="s">
        <v>830</v>
      </c>
      <c r="G278" s="51"/>
      <c r="H278" s="51"/>
      <c r="I278" s="51">
        <v>2627</v>
      </c>
      <c r="J278" s="51" t="s">
        <v>543</v>
      </c>
      <c r="K278" s="51"/>
      <c r="L278" s="51"/>
      <c r="M278" s="51"/>
      <c r="N278" s="53"/>
      <c r="O278" s="54"/>
      <c r="P278" s="54"/>
      <c r="R278" s="37" t="s">
        <v>839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  <c r="AG278" s="54"/>
      <c r="AI278" s="37"/>
      <c r="AL278" s="54"/>
    </row>
    <row r="279" spans="1:38" ht="12.75" customHeight="1">
      <c r="A279" s="224">
        <v>209</v>
      </c>
      <c r="B279" s="225">
        <v>45356</v>
      </c>
      <c r="C279" s="225"/>
      <c r="D279" s="226" t="s">
        <v>804</v>
      </c>
      <c r="E279" s="227" t="s">
        <v>542</v>
      </c>
      <c r="F279" s="128">
        <v>925</v>
      </c>
      <c r="G279" s="227"/>
      <c r="H279" s="227">
        <v>1170</v>
      </c>
      <c r="I279" s="228">
        <v>1170</v>
      </c>
      <c r="J279" s="229" t="s">
        <v>626</v>
      </c>
      <c r="K279" s="131">
        <f t="shared" ref="K279:K285" si="62">H279-F279</f>
        <v>245</v>
      </c>
      <c r="L279" s="132">
        <f t="shared" ref="L279:L285" si="63">K279/F279</f>
        <v>0.26486486486486488</v>
      </c>
      <c r="M279" s="127" t="s">
        <v>544</v>
      </c>
      <c r="N279" s="133">
        <v>45435</v>
      </c>
      <c r="O279" s="54"/>
      <c r="P279" s="54"/>
      <c r="R279" s="37" t="s">
        <v>838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  <c r="AG279" s="54"/>
      <c r="AI279" s="37"/>
      <c r="AL279" s="54"/>
    </row>
    <row r="280" spans="1:38" ht="12.75" customHeight="1">
      <c r="A280" s="224">
        <v>210</v>
      </c>
      <c r="B280" s="225">
        <v>45372</v>
      </c>
      <c r="C280" s="225"/>
      <c r="D280" s="226" t="s">
        <v>474</v>
      </c>
      <c r="E280" s="227" t="s">
        <v>542</v>
      </c>
      <c r="F280" s="128">
        <v>2910</v>
      </c>
      <c r="G280" s="227"/>
      <c r="H280" s="227">
        <v>3696</v>
      </c>
      <c r="I280" s="228">
        <v>3696</v>
      </c>
      <c r="J280" s="229" t="s">
        <v>626</v>
      </c>
      <c r="K280" s="131">
        <f t="shared" si="62"/>
        <v>786</v>
      </c>
      <c r="L280" s="132">
        <f t="shared" si="63"/>
        <v>0.27010309278350514</v>
      </c>
      <c r="M280" s="127" t="s">
        <v>544</v>
      </c>
      <c r="N280" s="133">
        <v>45412</v>
      </c>
      <c r="O280" s="54"/>
      <c r="P280" s="54"/>
      <c r="R280" s="37" t="s">
        <v>839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  <c r="AG280" s="54"/>
      <c r="AI280" s="37"/>
      <c r="AL280" s="54"/>
    </row>
    <row r="281" spans="1:38" ht="12.75" customHeight="1">
      <c r="A281" s="224">
        <v>211</v>
      </c>
      <c r="B281" s="225">
        <v>45387</v>
      </c>
      <c r="C281" s="225"/>
      <c r="D281" s="226" t="s">
        <v>503</v>
      </c>
      <c r="E281" s="227" t="s">
        <v>542</v>
      </c>
      <c r="F281" s="128">
        <v>735</v>
      </c>
      <c r="G281" s="227"/>
      <c r="H281" s="227">
        <v>938</v>
      </c>
      <c r="I281" s="228">
        <v>938</v>
      </c>
      <c r="J281" s="229" t="s">
        <v>626</v>
      </c>
      <c r="K281" s="131">
        <f t="shared" si="62"/>
        <v>203</v>
      </c>
      <c r="L281" s="132">
        <f t="shared" si="63"/>
        <v>0.27619047619047621</v>
      </c>
      <c r="M281" s="127" t="s">
        <v>544</v>
      </c>
      <c r="N281" s="133">
        <v>45449</v>
      </c>
      <c r="O281" s="54"/>
      <c r="P281" s="54"/>
      <c r="R281" s="37" t="s">
        <v>838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  <c r="AG281" s="54"/>
      <c r="AI281" s="37"/>
      <c r="AL281" s="54"/>
    </row>
    <row r="282" spans="1:38" ht="12.75" customHeight="1">
      <c r="A282" s="224">
        <v>212</v>
      </c>
      <c r="B282" s="225">
        <v>45407</v>
      </c>
      <c r="C282" s="225"/>
      <c r="D282" s="226" t="s">
        <v>805</v>
      </c>
      <c r="E282" s="227" t="s">
        <v>542</v>
      </c>
      <c r="F282" s="128">
        <v>1325</v>
      </c>
      <c r="G282" s="227"/>
      <c r="H282" s="227">
        <v>1675</v>
      </c>
      <c r="I282" s="228">
        <v>1675</v>
      </c>
      <c r="J282" s="229" t="s">
        <v>626</v>
      </c>
      <c r="K282" s="131">
        <f t="shared" si="62"/>
        <v>350</v>
      </c>
      <c r="L282" s="132">
        <f t="shared" si="63"/>
        <v>0.26415094339622641</v>
      </c>
      <c r="M282" s="127" t="s">
        <v>544</v>
      </c>
      <c r="N282" s="133">
        <v>45523</v>
      </c>
      <c r="O282" s="54"/>
      <c r="P282" s="54"/>
      <c r="R282" s="37" t="s">
        <v>839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  <c r="AG282" s="54"/>
      <c r="AI282" s="37"/>
      <c r="AL282" s="54"/>
    </row>
    <row r="283" spans="1:38" ht="12.75" customHeight="1">
      <c r="A283" s="224">
        <v>213</v>
      </c>
      <c r="B283" s="225">
        <v>45426</v>
      </c>
      <c r="C283" s="225"/>
      <c r="D283" s="226" t="s">
        <v>783</v>
      </c>
      <c r="E283" s="227" t="s">
        <v>542</v>
      </c>
      <c r="F283" s="128">
        <v>485</v>
      </c>
      <c r="G283" s="227"/>
      <c r="H283" s="227">
        <v>617</v>
      </c>
      <c r="I283" s="228">
        <v>617</v>
      </c>
      <c r="J283" s="229" t="s">
        <v>626</v>
      </c>
      <c r="K283" s="131">
        <f t="shared" si="62"/>
        <v>132</v>
      </c>
      <c r="L283" s="132">
        <f t="shared" si="63"/>
        <v>0.27216494845360822</v>
      </c>
      <c r="M283" s="127" t="s">
        <v>544</v>
      </c>
      <c r="N283" s="133">
        <v>45481</v>
      </c>
      <c r="O283" s="54"/>
      <c r="P283" s="54"/>
      <c r="R283" s="37" t="s">
        <v>838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  <c r="AG283" s="54"/>
      <c r="AI283" s="37"/>
      <c r="AL283" s="54"/>
    </row>
    <row r="284" spans="1:38" ht="12.75" customHeight="1">
      <c r="A284" s="224">
        <v>214</v>
      </c>
      <c r="B284" s="225">
        <v>45448</v>
      </c>
      <c r="C284" s="225"/>
      <c r="D284" s="226" t="s">
        <v>730</v>
      </c>
      <c r="E284" s="227" t="s">
        <v>542</v>
      </c>
      <c r="F284" s="128">
        <v>385</v>
      </c>
      <c r="G284" s="227"/>
      <c r="H284" s="227">
        <v>505</v>
      </c>
      <c r="I284" s="228">
        <v>505</v>
      </c>
      <c r="J284" s="229" t="s">
        <v>626</v>
      </c>
      <c r="K284" s="131">
        <f t="shared" si="62"/>
        <v>120</v>
      </c>
      <c r="L284" s="132">
        <f t="shared" si="63"/>
        <v>0.31168831168831168</v>
      </c>
      <c r="M284" s="127" t="s">
        <v>544</v>
      </c>
      <c r="N284" s="133">
        <v>45469</v>
      </c>
      <c r="O284" s="54"/>
      <c r="P284" s="54"/>
      <c r="R284" s="37" t="s">
        <v>839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  <c r="AG284" s="54"/>
      <c r="AI284" s="37"/>
      <c r="AL284" s="54"/>
    </row>
    <row r="285" spans="1:38" ht="12.75" customHeight="1">
      <c r="A285" s="224">
        <v>215</v>
      </c>
      <c r="B285" s="225">
        <v>45464</v>
      </c>
      <c r="C285" s="225"/>
      <c r="D285" s="226" t="s">
        <v>878</v>
      </c>
      <c r="E285" s="227" t="s">
        <v>542</v>
      </c>
      <c r="F285" s="128">
        <v>321</v>
      </c>
      <c r="G285" s="227"/>
      <c r="H285" s="227">
        <v>440</v>
      </c>
      <c r="I285" s="228">
        <v>412</v>
      </c>
      <c r="J285" s="229" t="s">
        <v>626</v>
      </c>
      <c r="K285" s="131">
        <f t="shared" si="62"/>
        <v>119</v>
      </c>
      <c r="L285" s="132">
        <f t="shared" si="63"/>
        <v>0.37071651090342678</v>
      </c>
      <c r="M285" s="127" t="s">
        <v>544</v>
      </c>
      <c r="N285" s="133">
        <v>45498</v>
      </c>
      <c r="O285" s="54"/>
      <c r="P285" s="54"/>
      <c r="R285" s="37" t="s">
        <v>839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  <c r="AG285" s="54"/>
      <c r="AI285" s="37"/>
      <c r="AL285" s="54"/>
    </row>
    <row r="286" spans="1:38" ht="12.75" customHeight="1">
      <c r="A286" s="224">
        <v>216</v>
      </c>
      <c r="B286" s="225">
        <v>45475</v>
      </c>
      <c r="C286" s="225"/>
      <c r="D286" s="226" t="s">
        <v>876</v>
      </c>
      <c r="E286" s="227" t="s">
        <v>542</v>
      </c>
      <c r="F286" s="128">
        <v>325</v>
      </c>
      <c r="G286" s="227"/>
      <c r="H286" s="227">
        <v>426</v>
      </c>
      <c r="I286" s="228">
        <v>426</v>
      </c>
      <c r="J286" s="229" t="s">
        <v>626</v>
      </c>
      <c r="K286" s="131">
        <f t="shared" ref="K286" si="64">H286-F286</f>
        <v>101</v>
      </c>
      <c r="L286" s="132">
        <f t="shared" ref="L286" si="65">K286/F286</f>
        <v>0.31076923076923074</v>
      </c>
      <c r="M286" s="127" t="s">
        <v>544</v>
      </c>
      <c r="N286" s="133">
        <v>45540</v>
      </c>
      <c r="O286" s="54"/>
      <c r="P286" s="54"/>
      <c r="R286" s="37" t="s">
        <v>838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  <c r="AG286" s="54"/>
      <c r="AI286" s="37"/>
      <c r="AL286" s="54"/>
    </row>
    <row r="287" spans="1:38" ht="12.75" customHeight="1">
      <c r="A287" s="303">
        <v>217</v>
      </c>
      <c r="B287" s="306">
        <v>45504</v>
      </c>
      <c r="C287" s="304"/>
      <c r="D287" s="53" t="s">
        <v>884</v>
      </c>
      <c r="E287" s="175" t="s">
        <v>542</v>
      </c>
      <c r="F287" s="51" t="s">
        <v>885</v>
      </c>
      <c r="G287" s="51"/>
      <c r="H287" s="51"/>
      <c r="I287" s="51">
        <v>1765</v>
      </c>
      <c r="J287" s="51" t="s">
        <v>543</v>
      </c>
      <c r="K287" s="51"/>
      <c r="L287" s="51"/>
      <c r="M287" s="51"/>
      <c r="N287" s="53"/>
      <c r="O287" s="54"/>
      <c r="P287" s="54"/>
      <c r="R287" s="37" t="s">
        <v>839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  <c r="AG287" s="54"/>
      <c r="AI287" s="37"/>
      <c r="AL287" s="54"/>
    </row>
    <row r="288" spans="1:38" ht="12.75" customHeight="1">
      <c r="A288" s="303">
        <v>218</v>
      </c>
      <c r="B288" s="306">
        <v>45526</v>
      </c>
      <c r="C288" s="304"/>
      <c r="D288" s="53" t="s">
        <v>783</v>
      </c>
      <c r="E288" s="175" t="s">
        <v>542</v>
      </c>
      <c r="F288" s="51" t="s">
        <v>904</v>
      </c>
      <c r="G288" s="51"/>
      <c r="H288" s="51"/>
      <c r="I288" s="51">
        <v>698</v>
      </c>
      <c r="J288" s="51" t="s">
        <v>543</v>
      </c>
      <c r="K288" s="51"/>
      <c r="L288" s="51"/>
      <c r="M288" s="51"/>
      <c r="N288" s="53"/>
      <c r="O288" s="54"/>
      <c r="P288" s="54"/>
      <c r="R288" s="37"/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  <c r="AG288" s="54"/>
      <c r="AI288" s="37"/>
      <c r="AL288" s="54"/>
    </row>
    <row r="289" spans="1:38" ht="12.75" customHeight="1">
      <c r="A289" s="305">
        <v>219</v>
      </c>
      <c r="B289" s="306">
        <v>45527</v>
      </c>
      <c r="C289" s="304"/>
      <c r="D289" s="53" t="s">
        <v>902</v>
      </c>
      <c r="E289" s="175" t="s">
        <v>542</v>
      </c>
      <c r="F289" s="51" t="s">
        <v>903</v>
      </c>
      <c r="G289" s="51"/>
      <c r="H289" s="51"/>
      <c r="I289" s="51">
        <v>2894</v>
      </c>
      <c r="J289" s="51" t="s">
        <v>543</v>
      </c>
      <c r="K289" s="51"/>
      <c r="L289" s="51"/>
      <c r="M289" s="51"/>
      <c r="N289" s="53"/>
      <c r="O289" s="54"/>
      <c r="P289" s="54"/>
      <c r="R289" s="37"/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  <c r="AG289" s="54"/>
      <c r="AI289" s="37"/>
      <c r="AL289" s="54"/>
    </row>
    <row r="290" spans="1:38" ht="12.75" customHeight="1">
      <c r="A290" s="305"/>
      <c r="B290" s="306"/>
      <c r="C290" s="304"/>
      <c r="D290" s="53"/>
      <c r="E290" s="175"/>
      <c r="F290" s="51"/>
      <c r="G290" s="51"/>
      <c r="H290" s="51"/>
      <c r="I290" s="51"/>
      <c r="J290" s="51"/>
      <c r="K290" s="51"/>
      <c r="L290" s="51"/>
      <c r="M290" s="51"/>
      <c r="N290" s="53"/>
      <c r="O290" s="54"/>
      <c r="P290" s="54"/>
      <c r="R290" s="37"/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  <c r="AG290" s="54"/>
      <c r="AI290" s="37"/>
      <c r="AL290" s="54"/>
    </row>
    <row r="291" spans="1:38" ht="15" customHeight="1">
      <c r="A291" s="305"/>
      <c r="B291" s="306"/>
      <c r="C291" s="304"/>
      <c r="D291" s="53"/>
      <c r="E291" s="175"/>
      <c r="F291" s="51"/>
      <c r="G291" s="51"/>
      <c r="H291" s="51"/>
      <c r="I291" s="51"/>
      <c r="J291" s="51"/>
      <c r="K291" s="51"/>
      <c r="L291" s="51"/>
      <c r="M291" s="51"/>
      <c r="N291" s="53"/>
      <c r="O291" s="54"/>
      <c r="P291" s="54"/>
      <c r="R291" s="37" t="s">
        <v>838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8" ht="12.75" customHeight="1">
      <c r="A292" s="300" t="s">
        <v>781</v>
      </c>
      <c r="F292" s="54"/>
      <c r="G292" s="54"/>
      <c r="H292" s="54"/>
      <c r="I292" s="54"/>
      <c r="J292" s="37"/>
      <c r="K292" s="54"/>
      <c r="L292" s="54"/>
      <c r="M292" s="54"/>
      <c r="O292" s="54"/>
      <c r="P292" s="54"/>
      <c r="R292" s="37" t="s">
        <v>838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  <c r="AG292" s="54"/>
      <c r="AI292" s="37"/>
      <c r="AL292" s="54"/>
    </row>
    <row r="293" spans="1:38" ht="12.75" customHeight="1">
      <c r="A293" s="301" t="s">
        <v>877</v>
      </c>
      <c r="F293" s="54"/>
      <c r="G293" s="54"/>
      <c r="H293" s="54"/>
      <c r="I293" s="54"/>
      <c r="J293" s="37"/>
      <c r="K293" s="54"/>
      <c r="L293" s="54"/>
      <c r="M293" s="54"/>
      <c r="O293" s="54"/>
      <c r="P293" s="54"/>
      <c r="R293" s="37" t="s">
        <v>839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  <c r="AG293" s="54"/>
      <c r="AI293" s="37"/>
      <c r="AL293" s="54"/>
    </row>
    <row r="294" spans="1:38" ht="12.75" customHeight="1">
      <c r="A294" s="302"/>
      <c r="B294" s="258"/>
      <c r="F294" s="54"/>
      <c r="G294" s="54"/>
      <c r="H294" s="54"/>
      <c r="I294" s="54"/>
      <c r="J294" s="37"/>
      <c r="K294" s="54"/>
      <c r="L294" s="54"/>
      <c r="M294" s="54"/>
      <c r="O294" s="54"/>
      <c r="P294" s="54"/>
      <c r="R294" s="37" t="s">
        <v>840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8" ht="12.75" customHeight="1">
      <c r="A295" s="256"/>
      <c r="B295" s="258"/>
      <c r="F295" s="54"/>
      <c r="G295" s="54"/>
      <c r="H295" s="54"/>
      <c r="I295" s="54"/>
      <c r="J295" s="37"/>
      <c r="K295" s="54"/>
      <c r="L295" s="54"/>
      <c r="M295" s="54"/>
      <c r="O295" s="54"/>
      <c r="P295" s="54"/>
      <c r="R295" s="37" t="s">
        <v>840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8" ht="12.75" customHeight="1">
      <c r="F296" s="54"/>
      <c r="G296" s="54"/>
      <c r="H296" s="54"/>
      <c r="I296" s="54"/>
      <c r="J296" s="37"/>
      <c r="K296" s="54"/>
      <c r="L296" s="54"/>
      <c r="M296" s="54"/>
      <c r="O296" s="54"/>
      <c r="P296" s="54"/>
      <c r="R296" s="43" t="s">
        <v>839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8" ht="12.75" customHeight="1">
      <c r="F297" s="54"/>
      <c r="G297" s="54"/>
      <c r="H297" s="54"/>
      <c r="I297" s="54"/>
      <c r="J297" s="37"/>
      <c r="K297" s="54"/>
      <c r="L297" s="54"/>
      <c r="M297" s="54"/>
      <c r="O297" s="54"/>
      <c r="P297" s="54"/>
      <c r="R297" s="43" t="s">
        <v>839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8" ht="12.75" customHeight="1">
      <c r="F298" s="54"/>
      <c r="G298" s="54"/>
      <c r="H298" s="54"/>
      <c r="I298" s="54"/>
      <c r="J298" s="37"/>
      <c r="K298" s="54"/>
      <c r="L298" s="54"/>
      <c r="M298" s="54"/>
      <c r="O298" s="54"/>
      <c r="P298" s="54"/>
      <c r="R298" s="43" t="s">
        <v>839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8" ht="12.75" customHeight="1">
      <c r="F299" s="54"/>
      <c r="G299" s="54"/>
      <c r="H299" s="54"/>
      <c r="I299" s="54"/>
      <c r="J299" s="37"/>
      <c r="K299" s="54"/>
      <c r="L299" s="54"/>
      <c r="M299" s="54"/>
      <c r="O299" s="54"/>
      <c r="P299" s="54"/>
      <c r="R299" s="43" t="s">
        <v>839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8" ht="12.75" customHeight="1">
      <c r="F300" s="54"/>
      <c r="G300" s="54"/>
      <c r="H300" s="54"/>
      <c r="I300" s="54"/>
      <c r="J300" s="37"/>
      <c r="K300" s="54"/>
      <c r="L300" s="54"/>
      <c r="M300" s="54"/>
      <c r="O300" s="54"/>
      <c r="P300" s="54"/>
      <c r="R300" s="54"/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8" ht="12.75" customHeight="1">
      <c r="F301" s="54"/>
      <c r="G301" s="54"/>
      <c r="H301" s="54"/>
      <c r="I301" s="54"/>
      <c r="J301" s="37"/>
      <c r="K301" s="54"/>
      <c r="L301" s="54"/>
      <c r="M301" s="54"/>
      <c r="O301" s="54"/>
      <c r="P301" s="54"/>
      <c r="R301" s="54"/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8" ht="12.75" customHeight="1">
      <c r="F302" s="54"/>
      <c r="G302" s="54"/>
      <c r="H302" s="54"/>
      <c r="I302" s="54"/>
      <c r="J302" s="37"/>
      <c r="K302" s="54"/>
      <c r="L302" s="54"/>
      <c r="M302" s="54"/>
      <c r="O302" s="54"/>
      <c r="P302" s="54"/>
      <c r="R302" s="54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8" ht="12.75" customHeight="1">
      <c r="F303" s="54"/>
      <c r="G303" s="54"/>
      <c r="H303" s="54"/>
      <c r="I303" s="54"/>
      <c r="J303" s="37"/>
      <c r="K303" s="54"/>
      <c r="L303" s="54"/>
      <c r="M303" s="54"/>
      <c r="O303" s="54"/>
      <c r="P303" s="54"/>
      <c r="R303" s="54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8" ht="12.75" customHeight="1">
      <c r="F304" s="54"/>
      <c r="G304" s="54"/>
      <c r="H304" s="54"/>
      <c r="I304" s="54"/>
      <c r="J304" s="37"/>
      <c r="K304" s="54"/>
      <c r="L304" s="54"/>
      <c r="M304" s="54"/>
      <c r="O304" s="54"/>
      <c r="P304" s="54"/>
      <c r="R304" s="54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6:30" ht="12.75" customHeight="1">
      <c r="F305" s="54"/>
      <c r="G305" s="54"/>
      <c r="H305" s="54"/>
      <c r="I305" s="54"/>
      <c r="J305" s="37"/>
      <c r="K305" s="54"/>
      <c r="L305" s="54"/>
      <c r="M305" s="54"/>
      <c r="O305" s="54"/>
      <c r="P305" s="54"/>
      <c r="R305" s="54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6:30" ht="12.75" customHeight="1">
      <c r="F306" s="54"/>
      <c r="G306" s="54"/>
      <c r="H306" s="54"/>
      <c r="I306" s="54"/>
      <c r="J306" s="37"/>
      <c r="K306" s="54"/>
      <c r="L306" s="54"/>
      <c r="M306" s="54"/>
      <c r="O306" s="54"/>
      <c r="P306" s="54"/>
      <c r="R306" s="54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6:30" ht="12.75" customHeight="1">
      <c r="F307" s="54"/>
      <c r="G307" s="54"/>
      <c r="H307" s="54"/>
      <c r="I307" s="54"/>
      <c r="J307" s="37"/>
      <c r="K307" s="54"/>
      <c r="L307" s="54"/>
      <c r="M307" s="54"/>
      <c r="O307" s="54"/>
      <c r="P307" s="54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6:30" ht="12.75" customHeight="1">
      <c r="F308" s="54"/>
      <c r="G308" s="54"/>
      <c r="H308" s="54"/>
      <c r="I308" s="54"/>
      <c r="J308" s="37"/>
      <c r="K308" s="54"/>
      <c r="L308" s="54"/>
      <c r="M308" s="54"/>
      <c r="O308" s="54"/>
      <c r="P308" s="54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6:30" ht="12.75" customHeight="1">
      <c r="F309" s="54"/>
      <c r="G309" s="54"/>
      <c r="H309" s="54"/>
      <c r="I309" s="54"/>
      <c r="J309" s="37"/>
      <c r="K309" s="54"/>
      <c r="L309" s="54"/>
      <c r="M309" s="54"/>
      <c r="O309" s="54"/>
      <c r="P309" s="54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6:30" ht="12.75" customHeight="1">
      <c r="F310" s="54"/>
      <c r="G310" s="54"/>
      <c r="H310" s="54"/>
      <c r="I310" s="54"/>
      <c r="J310" s="37"/>
      <c r="K310" s="54"/>
      <c r="L310" s="54"/>
      <c r="M310" s="54"/>
      <c r="O310" s="54"/>
      <c r="P310" s="54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6:30" ht="12.75" customHeight="1">
      <c r="F311" s="54"/>
      <c r="G311" s="54"/>
      <c r="H311" s="54"/>
      <c r="I311" s="54"/>
      <c r="J311" s="37"/>
      <c r="K311" s="54"/>
      <c r="L311" s="54"/>
      <c r="M311" s="54"/>
      <c r="O311" s="54"/>
      <c r="P311" s="54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6:30" ht="12.75" customHeight="1">
      <c r="F312" s="54"/>
      <c r="G312" s="54"/>
      <c r="H312" s="54"/>
      <c r="I312" s="54"/>
      <c r="J312" s="37"/>
      <c r="K312" s="54"/>
      <c r="L312" s="54"/>
      <c r="M312" s="54"/>
      <c r="O312" s="54"/>
      <c r="P312" s="54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6:30" ht="12.75" customHeight="1">
      <c r="F313" s="54"/>
      <c r="G313" s="54"/>
      <c r="H313" s="54"/>
      <c r="I313" s="54"/>
      <c r="J313" s="37"/>
      <c r="K313" s="54"/>
      <c r="L313" s="54"/>
      <c r="M313" s="54"/>
      <c r="O313" s="54"/>
      <c r="P313" s="54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6:30" ht="12.75" customHeight="1">
      <c r="F314" s="54"/>
      <c r="G314" s="54"/>
      <c r="H314" s="54"/>
      <c r="I314" s="54"/>
      <c r="J314" s="37"/>
      <c r="K314" s="54"/>
      <c r="L314" s="54"/>
      <c r="M314" s="54"/>
      <c r="O314" s="54"/>
      <c r="P314" s="54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6:30" ht="12.75" customHeight="1">
      <c r="F315" s="54"/>
      <c r="G315" s="54"/>
      <c r="H315" s="54"/>
      <c r="I315" s="54"/>
      <c r="J315" s="37"/>
      <c r="K315" s="54"/>
      <c r="L315" s="54"/>
      <c r="M315" s="54"/>
      <c r="O315" s="54"/>
      <c r="P315" s="54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6:30" ht="12.75" customHeight="1">
      <c r="F316" s="54"/>
      <c r="G316" s="54"/>
      <c r="H316" s="54"/>
      <c r="I316" s="54"/>
      <c r="J316" s="37"/>
      <c r="K316" s="54"/>
      <c r="L316" s="54"/>
      <c r="M316" s="54"/>
      <c r="O316" s="54"/>
      <c r="P316" s="54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6:30" ht="12.75" customHeight="1">
      <c r="F317" s="54"/>
      <c r="G317" s="54"/>
      <c r="H317" s="54"/>
      <c r="I317" s="54"/>
      <c r="J317" s="37"/>
      <c r="K317" s="54"/>
      <c r="L317" s="54"/>
      <c r="M317" s="54"/>
      <c r="O317" s="54"/>
      <c r="P317" s="54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6:30" ht="12.75" customHeight="1">
      <c r="F318" s="54"/>
      <c r="G318" s="54"/>
      <c r="H318" s="54"/>
      <c r="I318" s="54"/>
      <c r="J318" s="37"/>
      <c r="K318" s="54"/>
      <c r="L318" s="54"/>
      <c r="M318" s="54"/>
      <c r="O318" s="54"/>
      <c r="P318" s="54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6:30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6:30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30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6:30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6:30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6:30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6:30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6:30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6:30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6:30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6:30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6:30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6:30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6:30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6:30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6:30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6:30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6:30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6:18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R337" s="54"/>
    </row>
    <row r="338" spans="6:18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R338" s="54"/>
    </row>
    <row r="339" spans="6:18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R339" s="54"/>
    </row>
    <row r="340" spans="6:18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R340" s="54"/>
    </row>
    <row r="341" spans="6:18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R341" s="54"/>
    </row>
    <row r="342" spans="6:18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R342" s="54"/>
    </row>
    <row r="343" spans="6:18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R343" s="54"/>
    </row>
    <row r="344" spans="6:18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R344" s="54"/>
    </row>
    <row r="345" spans="6:18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R345" s="54"/>
    </row>
    <row r="346" spans="6:18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R346" s="54"/>
    </row>
    <row r="347" spans="6:18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R347" s="54"/>
    </row>
    <row r="348" spans="6:18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R348" s="54"/>
    </row>
    <row r="349" spans="6:18" ht="12.75" customHeight="1">
      <c r="F349" s="54"/>
      <c r="G349" s="54"/>
      <c r="H349" s="54"/>
      <c r="I349" s="54"/>
      <c r="J349" s="37"/>
      <c r="K349" s="54"/>
      <c r="L349" s="54"/>
      <c r="M349" s="54"/>
      <c r="O349" s="37"/>
    </row>
    <row r="350" spans="6:18" ht="12.75" customHeight="1">
      <c r="F350" s="54"/>
      <c r="G350" s="54"/>
      <c r="H350" s="54"/>
      <c r="I350" s="54"/>
      <c r="J350" s="37"/>
      <c r="K350" s="54"/>
      <c r="L350" s="54"/>
      <c r="M350" s="54"/>
      <c r="O350" s="37"/>
    </row>
    <row r="351" spans="6:18" ht="12.75" customHeight="1">
      <c r="F351" s="54"/>
      <c r="G351" s="54"/>
      <c r="H351" s="54"/>
      <c r="I351" s="54"/>
      <c r="J351" s="37"/>
      <c r="K351" s="54"/>
      <c r="L351" s="54"/>
      <c r="M351" s="54"/>
      <c r="O351" s="37"/>
    </row>
    <row r="352" spans="6:18" ht="12.75" customHeight="1">
      <c r="F352" s="54"/>
      <c r="G352" s="54"/>
      <c r="H352" s="54"/>
      <c r="I352" s="54"/>
      <c r="J352" s="37"/>
      <c r="K352" s="54"/>
      <c r="L352" s="54"/>
      <c r="M352" s="54"/>
      <c r="O352" s="37"/>
    </row>
    <row r="353" spans="6:15" ht="12.75" customHeight="1">
      <c r="F353" s="54"/>
      <c r="G353" s="54"/>
      <c r="H353" s="54"/>
      <c r="I353" s="54"/>
      <c r="J353" s="37"/>
      <c r="K353" s="54"/>
      <c r="L353" s="54"/>
      <c r="M353" s="54"/>
      <c r="O353" s="37"/>
    </row>
    <row r="354" spans="6:15" ht="12.75" customHeight="1">
      <c r="F354" s="54"/>
      <c r="G354" s="54"/>
      <c r="H354" s="54"/>
      <c r="I354" s="54"/>
      <c r="J354" s="37"/>
      <c r="K354" s="54"/>
      <c r="L354" s="54"/>
      <c r="M354" s="54"/>
      <c r="O354" s="37"/>
    </row>
    <row r="355" spans="6:15" ht="12.75" customHeight="1">
      <c r="F355" s="54"/>
      <c r="G355" s="54"/>
      <c r="H355" s="54"/>
      <c r="I355" s="54"/>
      <c r="J355" s="37"/>
      <c r="K355" s="54"/>
      <c r="L355" s="54"/>
      <c r="M355" s="54"/>
      <c r="O355" s="37"/>
    </row>
    <row r="356" spans="6:15" ht="12.75" customHeight="1">
      <c r="F356" s="54"/>
      <c r="G356" s="54"/>
      <c r="H356" s="54"/>
      <c r="I356" s="54"/>
      <c r="J356" s="37"/>
      <c r="K356" s="54"/>
      <c r="L356" s="54"/>
      <c r="M356" s="54"/>
      <c r="O356" s="37"/>
    </row>
    <row r="357" spans="6:15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15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15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15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15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15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15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15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15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15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15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15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5" customHeight="1">
      <c r="F468" s="54"/>
      <c r="G468" s="54"/>
      <c r="H468" s="54"/>
      <c r="I468" s="54"/>
      <c r="J468" s="37"/>
      <c r="K468" s="54"/>
      <c r="L468" s="54"/>
      <c r="M468" s="54"/>
      <c r="O468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4"/>
  <sheetViews>
    <sheetView zoomScale="70" zoomScaleNormal="70" workbookViewId="0">
      <selection activeCell="J14" sqref="J14"/>
    </sheetView>
  </sheetViews>
  <sheetFormatPr defaultRowHeight="13.8"/>
  <cols>
    <col min="1" max="1" width="5.88671875" customWidth="1"/>
    <col min="2" max="2" width="10.109375" customWidth="1"/>
    <col min="3" max="3" width="0" hidden="1" customWidth="1"/>
    <col min="4" max="4" width="42" customWidth="1"/>
    <col min="5" max="5" width="7.88671875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554687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.44140625" bestFit="1" customWidth="1"/>
    <col min="16" max="16" width="14" customWidth="1"/>
  </cols>
  <sheetData>
    <row r="1" spans="1:58" ht="12.75" customHeight="1">
      <c r="A1" s="310"/>
      <c r="B1" s="311"/>
      <c r="C1" s="311"/>
      <c r="D1" s="311"/>
      <c r="E1" s="311"/>
      <c r="F1" s="190"/>
      <c r="G1" s="190"/>
      <c r="H1" s="190"/>
      <c r="I1" s="190"/>
      <c r="J1" s="191"/>
      <c r="K1" s="190"/>
      <c r="L1" s="190"/>
      <c r="M1" s="190"/>
      <c r="N1" s="191"/>
      <c r="O1" s="191"/>
      <c r="P1" s="258"/>
      <c r="Q1" s="258"/>
      <c r="R1" s="191"/>
      <c r="S1" s="191"/>
      <c r="T1" s="191"/>
      <c r="U1" s="191"/>
      <c r="V1" s="191"/>
      <c r="W1" s="191"/>
      <c r="X1" s="191"/>
      <c r="Y1" s="191"/>
      <c r="Z1" s="191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</row>
    <row r="2" spans="1:58" ht="12" customHeight="1">
      <c r="A2" s="319"/>
      <c r="B2" s="320"/>
      <c r="C2" s="320"/>
      <c r="D2" s="320"/>
      <c r="E2" s="320"/>
      <c r="F2" s="314"/>
      <c r="G2" s="314"/>
      <c r="H2" s="314"/>
      <c r="I2" s="314"/>
      <c r="J2" s="313"/>
      <c r="K2" s="314"/>
      <c r="L2" s="314"/>
      <c r="M2" s="314"/>
      <c r="N2" s="313"/>
      <c r="O2" s="191"/>
      <c r="P2" s="258"/>
      <c r="Q2" s="258"/>
      <c r="R2" s="191"/>
      <c r="S2" s="191"/>
      <c r="T2" s="191"/>
      <c r="U2" s="191"/>
      <c r="V2" s="191"/>
      <c r="W2" s="191"/>
      <c r="X2" s="191"/>
      <c r="Y2" s="191"/>
      <c r="Z2" s="191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21"/>
    </row>
    <row r="3" spans="1:58" ht="12.75" customHeight="1">
      <c r="A3" s="312"/>
      <c r="B3" s="315"/>
      <c r="C3" s="315"/>
      <c r="D3" s="315"/>
      <c r="E3" s="315"/>
      <c r="F3" s="315"/>
      <c r="G3" s="315"/>
      <c r="H3" s="315"/>
      <c r="I3" s="315"/>
      <c r="J3" s="322"/>
      <c r="K3" s="323"/>
      <c r="L3" s="314"/>
      <c r="M3" s="314"/>
      <c r="N3" s="313"/>
      <c r="O3" s="191"/>
      <c r="P3" s="258"/>
      <c r="Q3" s="258"/>
      <c r="R3" s="191"/>
      <c r="S3" s="191"/>
      <c r="T3" s="191"/>
      <c r="U3" s="191"/>
      <c r="V3" s="191"/>
      <c r="W3" s="191"/>
      <c r="X3" s="191"/>
      <c r="Y3" s="191"/>
      <c r="Z3" s="191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324"/>
    </row>
    <row r="4" spans="1:58" ht="12.75" customHeight="1">
      <c r="A4" s="312"/>
      <c r="B4" s="315"/>
      <c r="C4" s="315"/>
      <c r="D4" s="315"/>
      <c r="E4" s="315"/>
      <c r="F4" s="315"/>
      <c r="G4" s="315"/>
      <c r="H4" s="315"/>
      <c r="I4" s="327"/>
      <c r="J4" s="322"/>
      <c r="K4" s="323"/>
      <c r="L4" s="314"/>
      <c r="M4" s="314"/>
      <c r="N4" s="313"/>
      <c r="O4" s="191"/>
      <c r="P4" s="258"/>
      <c r="Q4" s="258"/>
      <c r="R4" s="191"/>
      <c r="S4" s="191"/>
      <c r="T4" s="191"/>
      <c r="U4" s="191"/>
      <c r="V4" s="191"/>
      <c r="W4" s="191"/>
      <c r="X4" s="191"/>
      <c r="Y4" s="191"/>
      <c r="Z4" s="191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324"/>
    </row>
    <row r="5" spans="1:58" ht="25.5" customHeight="1">
      <c r="A5" s="317"/>
      <c r="B5" s="318"/>
      <c r="C5" s="318"/>
      <c r="D5" s="318"/>
      <c r="E5" s="318"/>
      <c r="F5" s="190"/>
      <c r="G5" s="190"/>
      <c r="H5" s="190"/>
      <c r="I5" s="190"/>
      <c r="J5" s="191"/>
      <c r="K5" s="190"/>
      <c r="L5" s="256"/>
      <c r="M5" s="329" t="s">
        <v>304</v>
      </c>
      <c r="N5" s="191"/>
      <c r="O5" s="191"/>
      <c r="P5" s="258"/>
      <c r="Q5" s="258"/>
      <c r="R5" s="191"/>
      <c r="S5" s="191"/>
      <c r="T5" s="191"/>
      <c r="U5" s="191"/>
      <c r="V5" s="191"/>
      <c r="W5" s="191"/>
      <c r="X5" s="191"/>
      <c r="Y5" s="191"/>
      <c r="Z5" s="191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  <c r="AQ5" s="258"/>
      <c r="AR5" s="258"/>
      <c r="AS5" s="258"/>
      <c r="AT5" s="258"/>
      <c r="AU5" s="258"/>
      <c r="AV5" s="325"/>
      <c r="AW5" s="325"/>
      <c r="AX5" s="325"/>
      <c r="AY5" s="325"/>
      <c r="AZ5" s="325"/>
      <c r="BA5" s="325"/>
      <c r="BB5" s="325"/>
      <c r="BC5" s="325"/>
      <c r="BD5" s="325"/>
      <c r="BE5" s="325"/>
      <c r="BF5" s="326"/>
    </row>
    <row r="6" spans="1:58" ht="20.25" customHeight="1">
      <c r="A6" s="316" t="s">
        <v>976</v>
      </c>
      <c r="B6" s="258"/>
      <c r="C6" s="258"/>
      <c r="D6" s="191"/>
      <c r="E6" s="191"/>
      <c r="F6" s="190"/>
      <c r="G6" s="190"/>
      <c r="H6" s="190"/>
      <c r="I6" s="190"/>
      <c r="J6" s="191"/>
      <c r="K6" s="190"/>
      <c r="L6" s="190"/>
      <c r="M6" s="307"/>
      <c r="N6" s="191"/>
      <c r="O6" s="191"/>
      <c r="P6" s="258"/>
      <c r="Q6" s="258"/>
      <c r="R6" s="191"/>
      <c r="S6" s="191"/>
      <c r="T6" s="191"/>
      <c r="U6" s="191"/>
      <c r="V6" s="191"/>
      <c r="W6" s="191"/>
      <c r="X6" s="191"/>
      <c r="Y6" s="191"/>
      <c r="Z6" s="191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58"/>
      <c r="AQ6" s="258"/>
      <c r="AR6" s="258"/>
      <c r="AS6" s="258"/>
      <c r="AT6" s="258"/>
      <c r="AU6" s="258"/>
    </row>
    <row r="7" spans="1:58" ht="12.75" customHeight="1">
      <c r="A7" s="317"/>
      <c r="B7" s="318"/>
      <c r="C7" s="318"/>
      <c r="D7" s="309"/>
      <c r="E7" s="311"/>
      <c r="F7" s="190"/>
      <c r="G7" s="190"/>
      <c r="H7" s="190"/>
      <c r="I7" s="190"/>
      <c r="J7" s="191"/>
      <c r="K7" s="190"/>
      <c r="L7" s="190"/>
      <c r="M7" s="307">
        <v>45551</v>
      </c>
      <c r="N7" s="191"/>
      <c r="O7" s="191"/>
      <c r="P7" s="258"/>
      <c r="Q7" s="258"/>
      <c r="R7" s="191"/>
      <c r="S7" s="191"/>
      <c r="T7" s="191"/>
      <c r="U7" s="191"/>
      <c r="V7" s="191"/>
      <c r="W7" s="191"/>
      <c r="X7" s="191"/>
      <c r="Y7" s="191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8"/>
      <c r="AR7" s="258"/>
      <c r="AS7" s="258"/>
      <c r="AT7" s="258"/>
      <c r="AU7" s="258"/>
    </row>
    <row r="8" spans="1:58" ht="14.4">
      <c r="A8" s="114" t="s">
        <v>555</v>
      </c>
      <c r="B8" s="114"/>
      <c r="C8" s="114"/>
      <c r="D8" s="114"/>
      <c r="E8" s="190"/>
      <c r="F8" s="328"/>
      <c r="G8" s="54"/>
      <c r="H8" s="54"/>
      <c r="I8" s="54"/>
      <c r="J8" s="54"/>
      <c r="K8" s="54"/>
      <c r="L8" s="54"/>
      <c r="M8" s="54"/>
      <c r="N8" s="54"/>
      <c r="O8" s="54"/>
      <c r="P8" s="54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</row>
    <row r="9" spans="1:58" ht="40.200000000000003">
      <c r="A9" s="281" t="s">
        <v>16</v>
      </c>
      <c r="B9" s="281" t="s">
        <v>519</v>
      </c>
      <c r="C9" s="281"/>
      <c r="D9" s="282" t="s">
        <v>529</v>
      </c>
      <c r="E9" s="281" t="s">
        <v>530</v>
      </c>
      <c r="F9" s="281" t="s">
        <v>531</v>
      </c>
      <c r="G9" s="281" t="s">
        <v>551</v>
      </c>
      <c r="H9" s="281" t="s">
        <v>533</v>
      </c>
      <c r="I9" s="186" t="s">
        <v>534</v>
      </c>
      <c r="J9" s="283" t="s">
        <v>535</v>
      </c>
      <c r="K9" s="187" t="s">
        <v>556</v>
      </c>
      <c r="L9" s="284" t="s">
        <v>537</v>
      </c>
      <c r="M9" s="285" t="s">
        <v>557</v>
      </c>
      <c r="N9" s="281" t="s">
        <v>558</v>
      </c>
      <c r="O9" s="186" t="s">
        <v>539</v>
      </c>
      <c r="P9" s="286" t="s">
        <v>540</v>
      </c>
      <c r="Q9" s="222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1:58" ht="15" customHeight="1">
      <c r="A10" s="274">
        <v>1</v>
      </c>
      <c r="B10" s="290">
        <v>45540</v>
      </c>
      <c r="C10" s="291"/>
      <c r="D10" s="291" t="s">
        <v>936</v>
      </c>
      <c r="E10" s="274" t="s">
        <v>553</v>
      </c>
      <c r="F10" s="274">
        <v>211.75</v>
      </c>
      <c r="G10" s="274">
        <v>208.5</v>
      </c>
      <c r="H10" s="274">
        <v>208.65</v>
      </c>
      <c r="I10" s="275">
        <v>218</v>
      </c>
      <c r="J10" s="287" t="s">
        <v>944</v>
      </c>
      <c r="K10" s="273">
        <f>H10-F10</f>
        <v>-3.0999999999999943</v>
      </c>
      <c r="L10" s="288">
        <v>50</v>
      </c>
      <c r="M10" s="289">
        <f t="shared" ref="M10:M14" si="0">(K10*N10)-L10</f>
        <v>-13999.999999999975</v>
      </c>
      <c r="N10" s="273">
        <v>4500</v>
      </c>
      <c r="O10" s="287" t="s">
        <v>554</v>
      </c>
      <c r="P10" s="290">
        <v>45541</v>
      </c>
      <c r="Q10" s="219"/>
    </row>
    <row r="11" spans="1:58" ht="15" customHeight="1">
      <c r="A11" s="274">
        <v>2</v>
      </c>
      <c r="B11" s="290">
        <v>45544</v>
      </c>
      <c r="C11" s="291"/>
      <c r="D11" s="291" t="s">
        <v>956</v>
      </c>
      <c r="E11" s="274" t="s">
        <v>957</v>
      </c>
      <c r="F11" s="274">
        <v>781.5</v>
      </c>
      <c r="G11" s="274">
        <v>799</v>
      </c>
      <c r="H11" s="274">
        <v>788.5</v>
      </c>
      <c r="I11" s="275">
        <v>720</v>
      </c>
      <c r="J11" s="287" t="s">
        <v>1012</v>
      </c>
      <c r="K11" s="273">
        <f>F11-H11</f>
        <v>-7</v>
      </c>
      <c r="L11" s="288">
        <v>50</v>
      </c>
      <c r="M11" s="289">
        <f t="shared" si="0"/>
        <v>-5300</v>
      </c>
      <c r="N11" s="273">
        <v>750</v>
      </c>
      <c r="O11" s="287" t="s">
        <v>554</v>
      </c>
      <c r="P11" s="290">
        <v>45547</v>
      </c>
      <c r="Q11" s="219"/>
    </row>
    <row r="12" spans="1:58" s="340" customFormat="1" ht="15" customHeight="1">
      <c r="A12" s="355">
        <v>3</v>
      </c>
      <c r="B12" s="255">
        <v>45544</v>
      </c>
      <c r="C12" s="356"/>
      <c r="D12" s="293" t="s">
        <v>958</v>
      </c>
      <c r="E12" s="358" t="s">
        <v>553</v>
      </c>
      <c r="F12" s="239">
        <v>3232.5</v>
      </c>
      <c r="G12" s="240">
        <v>3175</v>
      </c>
      <c r="H12" s="239">
        <v>3300</v>
      </c>
      <c r="I12" s="239">
        <v>3350</v>
      </c>
      <c r="J12" s="294" t="s">
        <v>770</v>
      </c>
      <c r="K12" s="238">
        <f>H12-F12</f>
        <v>67.5</v>
      </c>
      <c r="L12" s="295">
        <v>50</v>
      </c>
      <c r="M12" s="296">
        <f t="shared" si="0"/>
        <v>16825</v>
      </c>
      <c r="N12" s="238">
        <v>250</v>
      </c>
      <c r="O12" s="294" t="s">
        <v>544</v>
      </c>
      <c r="P12" s="292">
        <v>45544</v>
      </c>
      <c r="Q12" s="359"/>
    </row>
    <row r="13" spans="1:58" s="340" customFormat="1" ht="14.4">
      <c r="A13" s="360">
        <v>4</v>
      </c>
      <c r="B13" s="361">
        <v>45544</v>
      </c>
      <c r="C13" s="362"/>
      <c r="D13" s="363" t="s">
        <v>959</v>
      </c>
      <c r="E13" s="364" t="s">
        <v>553</v>
      </c>
      <c r="F13" s="365">
        <v>661</v>
      </c>
      <c r="G13" s="366">
        <v>649</v>
      </c>
      <c r="H13" s="365">
        <v>662.5</v>
      </c>
      <c r="I13" s="365">
        <v>685</v>
      </c>
      <c r="J13" s="367" t="s">
        <v>970</v>
      </c>
      <c r="K13" s="368">
        <f>H13-F13</f>
        <v>1.5</v>
      </c>
      <c r="L13" s="369">
        <v>50</v>
      </c>
      <c r="M13" s="370">
        <f t="shared" si="0"/>
        <v>1825</v>
      </c>
      <c r="N13" s="368">
        <v>1250</v>
      </c>
      <c r="O13" s="367" t="s">
        <v>561</v>
      </c>
      <c r="P13" s="371">
        <v>45545</v>
      </c>
      <c r="Q13" s="359"/>
    </row>
    <row r="14" spans="1:58" ht="14.4">
      <c r="A14" s="274">
        <v>5</v>
      </c>
      <c r="B14" s="290">
        <v>45545</v>
      </c>
      <c r="C14" s="291"/>
      <c r="D14" s="291" t="s">
        <v>971</v>
      </c>
      <c r="E14" s="274" t="s">
        <v>553</v>
      </c>
      <c r="F14" s="274">
        <v>3605</v>
      </c>
      <c r="G14" s="274">
        <v>3570</v>
      </c>
      <c r="H14" s="274">
        <v>3570</v>
      </c>
      <c r="I14" s="275">
        <v>3720</v>
      </c>
      <c r="J14" s="287" t="s">
        <v>997</v>
      </c>
      <c r="K14" s="273">
        <f>H14-F14</f>
        <v>-35</v>
      </c>
      <c r="L14" s="288">
        <v>50</v>
      </c>
      <c r="M14" s="289">
        <f t="shared" si="0"/>
        <v>-5300</v>
      </c>
      <c r="N14" s="273">
        <v>150</v>
      </c>
      <c r="O14" s="287" t="s">
        <v>554</v>
      </c>
      <c r="P14" s="290">
        <v>45546</v>
      </c>
      <c r="Q14" s="219"/>
    </row>
    <row r="15" spans="1:58" ht="14.4">
      <c r="A15" s="176">
        <v>6</v>
      </c>
      <c r="B15" s="223">
        <v>45548</v>
      </c>
      <c r="C15" s="220"/>
      <c r="D15" s="220" t="s">
        <v>1052</v>
      </c>
      <c r="E15" s="176" t="s">
        <v>553</v>
      </c>
      <c r="F15" s="176">
        <v>2782.5</v>
      </c>
      <c r="G15" s="176">
        <v>2735</v>
      </c>
      <c r="I15" s="176" t="s">
        <v>1053</v>
      </c>
      <c r="J15" s="178" t="s">
        <v>543</v>
      </c>
      <c r="K15" s="176"/>
      <c r="L15" s="179"/>
      <c r="M15" s="263"/>
      <c r="N15" s="176"/>
      <c r="O15" s="178"/>
      <c r="P15" s="223"/>
      <c r="Q15" s="219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116"/>
      <c r="AK15" s="116"/>
      <c r="AL15" s="116"/>
    </row>
    <row r="16" spans="1:58" ht="14.4">
      <c r="A16" s="176"/>
      <c r="B16" s="223"/>
      <c r="C16" s="220"/>
      <c r="D16" s="220"/>
      <c r="E16" s="176"/>
      <c r="F16" s="176"/>
      <c r="G16" s="176"/>
      <c r="H16" s="176"/>
      <c r="I16" s="178"/>
      <c r="J16" s="178"/>
      <c r="K16" s="176"/>
      <c r="L16" s="179"/>
      <c r="M16" s="263"/>
      <c r="N16" s="176"/>
      <c r="O16" s="178"/>
      <c r="P16" s="223"/>
      <c r="Q16" s="219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116"/>
      <c r="AK16" s="116"/>
      <c r="AL16" s="116"/>
    </row>
    <row r="17" spans="1:38" ht="14.4">
      <c r="A17" s="176"/>
      <c r="B17" s="223"/>
      <c r="C17" s="220"/>
      <c r="D17" s="220"/>
      <c r="E17" s="176"/>
      <c r="F17" s="176"/>
      <c r="G17" s="176"/>
      <c r="H17" s="176"/>
      <c r="I17" s="178"/>
      <c r="J17" s="178"/>
      <c r="K17" s="176"/>
      <c r="L17" s="179"/>
      <c r="M17" s="263"/>
      <c r="N17" s="176"/>
      <c r="O17" s="178"/>
      <c r="P17" s="223"/>
      <c r="Q17" s="219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116"/>
      <c r="AK17" s="116"/>
      <c r="AL17" s="116"/>
    </row>
    <row r="18" spans="1:38" ht="14.4">
      <c r="A18" s="257"/>
      <c r="B18" s="219"/>
      <c r="C18" s="259"/>
      <c r="D18" s="259"/>
      <c r="E18" s="257"/>
      <c r="F18" s="257"/>
      <c r="G18" s="257"/>
      <c r="H18" s="257"/>
      <c r="I18" s="260"/>
      <c r="J18" s="260"/>
      <c r="K18" s="257"/>
      <c r="L18" s="261"/>
      <c r="M18" s="262"/>
      <c r="N18" s="257"/>
      <c r="O18" s="260"/>
      <c r="P18" s="219"/>
      <c r="Q18" s="219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116"/>
      <c r="AK18" s="116"/>
      <c r="AL18" s="116"/>
    </row>
    <row r="19" spans="1:38" ht="14.4">
      <c r="A19" s="116"/>
      <c r="B19" s="117"/>
      <c r="C19" s="115"/>
      <c r="D19" s="115"/>
      <c r="E19" s="116"/>
      <c r="F19" s="116"/>
      <c r="G19" s="116"/>
      <c r="H19" s="118"/>
      <c r="I19" s="118"/>
      <c r="J19" s="118"/>
      <c r="K19" s="115"/>
      <c r="L19" s="116"/>
      <c r="M19" s="116"/>
      <c r="N19" s="116"/>
      <c r="O19" s="118"/>
      <c r="P19" s="118"/>
      <c r="Q19" s="118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116"/>
      <c r="AK19" s="116"/>
      <c r="AL19" s="116"/>
    </row>
    <row r="20" spans="1:38">
      <c r="A20" s="297" t="s">
        <v>559</v>
      </c>
      <c r="B20" s="297"/>
      <c r="C20" s="297"/>
      <c r="D20" s="297"/>
      <c r="E20" s="298"/>
      <c r="F20" s="299"/>
      <c r="G20" s="299"/>
      <c r="H20" s="299"/>
      <c r="I20" s="299"/>
      <c r="J20" s="191"/>
      <c r="K20" s="190"/>
      <c r="L20" s="190"/>
      <c r="M20" s="190"/>
      <c r="N20" s="191"/>
      <c r="O20" s="191"/>
      <c r="P20" s="37"/>
      <c r="Q20" s="37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37"/>
      <c r="AK20" s="37"/>
      <c r="AL20" s="37"/>
    </row>
    <row r="21" spans="1:38" ht="39.6">
      <c r="A21" s="281" t="s">
        <v>16</v>
      </c>
      <c r="B21" s="281" t="s">
        <v>519</v>
      </c>
      <c r="C21" s="281"/>
      <c r="D21" s="282" t="s">
        <v>529</v>
      </c>
      <c r="E21" s="281" t="s">
        <v>530</v>
      </c>
      <c r="F21" s="281" t="s">
        <v>531</v>
      </c>
      <c r="G21" s="281" t="s">
        <v>551</v>
      </c>
      <c r="H21" s="281" t="s">
        <v>533</v>
      </c>
      <c r="I21" s="281" t="s">
        <v>534</v>
      </c>
      <c r="J21" s="186" t="s">
        <v>535</v>
      </c>
      <c r="K21" s="186" t="s">
        <v>560</v>
      </c>
      <c r="L21" s="284" t="s">
        <v>537</v>
      </c>
      <c r="M21" s="285" t="s">
        <v>557</v>
      </c>
      <c r="N21" s="281" t="s">
        <v>558</v>
      </c>
      <c r="O21" s="281" t="s">
        <v>539</v>
      </c>
      <c r="P21" s="282" t="s">
        <v>540</v>
      </c>
      <c r="Q21" s="219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37"/>
      <c r="AK21" s="37"/>
      <c r="AL21" s="37"/>
    </row>
    <row r="22" spans="1:38" ht="14.4">
      <c r="A22" s="274">
        <v>1</v>
      </c>
      <c r="B22" s="290">
        <v>45533</v>
      </c>
      <c r="C22" s="291"/>
      <c r="D22" s="291" t="s">
        <v>898</v>
      </c>
      <c r="E22" s="274" t="s">
        <v>553</v>
      </c>
      <c r="F22" s="274">
        <v>225</v>
      </c>
      <c r="G22" s="274">
        <v>130</v>
      </c>
      <c r="H22" s="274">
        <v>172.5</v>
      </c>
      <c r="I22" s="275">
        <v>350</v>
      </c>
      <c r="J22" s="287" t="s">
        <v>920</v>
      </c>
      <c r="K22" s="273">
        <f t="shared" ref="K22:K33" si="1">H22-F22</f>
        <v>-52.5</v>
      </c>
      <c r="L22" s="288">
        <v>50</v>
      </c>
      <c r="M22" s="289">
        <f t="shared" ref="M22:M33" si="2">(K22*N22)-L22</f>
        <v>-837.5</v>
      </c>
      <c r="N22" s="273">
        <v>15</v>
      </c>
      <c r="O22" s="287" t="s">
        <v>554</v>
      </c>
      <c r="P22" s="290">
        <v>45537</v>
      </c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116"/>
      <c r="AK22" s="116"/>
      <c r="AL22" s="116"/>
    </row>
    <row r="23" spans="1:38" s="234" customFormat="1" ht="14.4">
      <c r="A23" s="332">
        <v>2</v>
      </c>
      <c r="B23" s="331">
        <v>45537</v>
      </c>
      <c r="C23" s="293"/>
      <c r="D23" s="293" t="s">
        <v>921</v>
      </c>
      <c r="E23" s="239" t="s">
        <v>553</v>
      </c>
      <c r="F23" s="239">
        <v>107.5</v>
      </c>
      <c r="G23" s="239">
        <v>60</v>
      </c>
      <c r="H23" s="239">
        <v>155</v>
      </c>
      <c r="I23" s="240">
        <v>155</v>
      </c>
      <c r="J23" s="294" t="s">
        <v>563</v>
      </c>
      <c r="K23" s="238">
        <f t="shared" si="1"/>
        <v>47.5</v>
      </c>
      <c r="L23" s="295">
        <v>50</v>
      </c>
      <c r="M23" s="296">
        <f t="shared" si="2"/>
        <v>1137.5</v>
      </c>
      <c r="N23" s="238">
        <v>25</v>
      </c>
      <c r="O23" s="294" t="s">
        <v>544</v>
      </c>
      <c r="P23" s="292">
        <v>45537</v>
      </c>
      <c r="Q23"/>
      <c r="R23" s="54"/>
      <c r="S23" s="54"/>
      <c r="T23" s="37"/>
      <c r="U23" s="54"/>
      <c r="V23" s="37"/>
      <c r="W23" s="54"/>
      <c r="X23" s="37"/>
      <c r="Y23" s="54"/>
      <c r="Z23" s="37"/>
      <c r="AA23" s="54"/>
      <c r="AB23" s="37"/>
      <c r="AC23" s="54"/>
      <c r="AD23" s="37"/>
      <c r="AE23" s="54"/>
      <c r="AF23" s="37"/>
      <c r="AG23" s="233"/>
      <c r="AH23" s="231"/>
      <c r="AI23" s="231"/>
      <c r="AJ23" s="232"/>
      <c r="AK23" s="232"/>
      <c r="AL23" s="232"/>
    </row>
    <row r="24" spans="1:38" s="340" customFormat="1" ht="14.4">
      <c r="A24" s="239">
        <v>3</v>
      </c>
      <c r="B24" s="292">
        <v>45538</v>
      </c>
      <c r="C24" s="293"/>
      <c r="D24" s="293" t="s">
        <v>921</v>
      </c>
      <c r="E24" s="239" t="s">
        <v>553</v>
      </c>
      <c r="F24" s="239">
        <v>107.5</v>
      </c>
      <c r="G24" s="239">
        <v>65</v>
      </c>
      <c r="H24" s="239">
        <v>217.5</v>
      </c>
      <c r="I24" s="240">
        <v>150</v>
      </c>
      <c r="J24" s="294" t="s">
        <v>930</v>
      </c>
      <c r="K24" s="238">
        <f t="shared" si="1"/>
        <v>110</v>
      </c>
      <c r="L24" s="295">
        <v>50</v>
      </c>
      <c r="M24" s="296">
        <f t="shared" si="2"/>
        <v>2700</v>
      </c>
      <c r="N24" s="238">
        <v>25</v>
      </c>
      <c r="O24" s="294" t="s">
        <v>544</v>
      </c>
      <c r="P24" s="292">
        <v>45539</v>
      </c>
      <c r="R24" s="341"/>
      <c r="S24" s="341"/>
      <c r="T24" s="342"/>
      <c r="U24" s="341"/>
      <c r="V24" s="342"/>
      <c r="W24" s="341"/>
      <c r="X24" s="342"/>
      <c r="Y24" s="341"/>
      <c r="Z24" s="342"/>
      <c r="AA24" s="341"/>
      <c r="AB24" s="342"/>
      <c r="AC24" s="341"/>
      <c r="AD24" s="342"/>
      <c r="AE24" s="341"/>
      <c r="AF24" s="342"/>
      <c r="AG24" s="343"/>
      <c r="AH24" s="344"/>
      <c r="AI24" s="344"/>
      <c r="AJ24" s="345"/>
      <c r="AK24" s="345"/>
      <c r="AL24" s="345"/>
    </row>
    <row r="25" spans="1:38" s="234" customFormat="1" ht="14.4">
      <c r="A25" s="274">
        <v>4</v>
      </c>
      <c r="B25" s="290">
        <v>45538</v>
      </c>
      <c r="C25" s="291"/>
      <c r="D25" s="291" t="s">
        <v>922</v>
      </c>
      <c r="E25" s="274" t="s">
        <v>553</v>
      </c>
      <c r="F25" s="274">
        <v>15.5</v>
      </c>
      <c r="G25" s="274">
        <v>7</v>
      </c>
      <c r="H25" s="274">
        <v>7</v>
      </c>
      <c r="I25" s="275">
        <v>28</v>
      </c>
      <c r="J25" s="287" t="s">
        <v>931</v>
      </c>
      <c r="K25" s="273">
        <f t="shared" si="1"/>
        <v>-8.5</v>
      </c>
      <c r="L25" s="288">
        <v>50</v>
      </c>
      <c r="M25" s="289">
        <f t="shared" si="2"/>
        <v>-3926</v>
      </c>
      <c r="N25" s="273">
        <v>456</v>
      </c>
      <c r="O25" s="287" t="s">
        <v>554</v>
      </c>
      <c r="P25" s="290">
        <v>45539</v>
      </c>
      <c r="Q25"/>
      <c r="R25" s="54"/>
      <c r="S25" s="54"/>
      <c r="T25" s="37"/>
      <c r="U25" s="54"/>
      <c r="V25" s="37"/>
      <c r="W25" s="54"/>
      <c r="X25" s="37"/>
      <c r="Y25" s="54"/>
      <c r="Z25" s="37"/>
      <c r="AA25" s="54"/>
      <c r="AB25" s="37"/>
      <c r="AC25" s="54"/>
      <c r="AD25" s="37"/>
      <c r="AE25" s="54"/>
      <c r="AF25" s="37"/>
      <c r="AG25" s="233"/>
      <c r="AH25" s="231"/>
      <c r="AI25" s="231"/>
      <c r="AJ25" s="232"/>
      <c r="AK25" s="232"/>
      <c r="AL25" s="232"/>
    </row>
    <row r="26" spans="1:38" s="234" customFormat="1" ht="14.4">
      <c r="A26" s="239">
        <v>5</v>
      </c>
      <c r="B26" s="292">
        <v>45538</v>
      </c>
      <c r="C26" s="293"/>
      <c r="D26" s="293" t="s">
        <v>923</v>
      </c>
      <c r="E26" s="239" t="s">
        <v>553</v>
      </c>
      <c r="F26" s="239">
        <v>59</v>
      </c>
      <c r="G26" s="239">
        <v>40</v>
      </c>
      <c r="H26" s="239">
        <v>74.5</v>
      </c>
      <c r="I26" s="240">
        <v>90</v>
      </c>
      <c r="J26" s="294" t="s">
        <v>945</v>
      </c>
      <c r="K26" s="238">
        <f t="shared" si="1"/>
        <v>15.5</v>
      </c>
      <c r="L26" s="295">
        <v>50</v>
      </c>
      <c r="M26" s="296">
        <f t="shared" si="2"/>
        <v>4600</v>
      </c>
      <c r="N26" s="238">
        <v>300</v>
      </c>
      <c r="O26" s="294" t="s">
        <v>544</v>
      </c>
      <c r="P26" s="292">
        <v>45541</v>
      </c>
      <c r="Q26"/>
      <c r="R26" s="54"/>
      <c r="S26" s="54"/>
      <c r="T26" s="37"/>
      <c r="U26" s="54"/>
      <c r="V26" s="37"/>
      <c r="W26" s="54"/>
      <c r="X26" s="37"/>
      <c r="Y26" s="54"/>
      <c r="Z26" s="37"/>
      <c r="AA26" s="54"/>
      <c r="AB26" s="37"/>
      <c r="AC26" s="54"/>
      <c r="AD26" s="37"/>
      <c r="AE26" s="54"/>
      <c r="AF26" s="37"/>
      <c r="AG26" s="233"/>
      <c r="AH26" s="231"/>
      <c r="AI26" s="231"/>
      <c r="AJ26" s="232"/>
      <c r="AK26" s="232"/>
      <c r="AL26" s="232"/>
    </row>
    <row r="27" spans="1:38" s="340" customFormat="1" ht="14.4">
      <c r="A27" s="239">
        <v>6</v>
      </c>
      <c r="B27" s="292">
        <v>45539</v>
      </c>
      <c r="C27" s="293"/>
      <c r="D27" s="293" t="s">
        <v>932</v>
      </c>
      <c r="E27" s="239" t="s">
        <v>553</v>
      </c>
      <c r="F27" s="239">
        <v>5.65</v>
      </c>
      <c r="G27" s="239">
        <v>2.8</v>
      </c>
      <c r="H27" s="239">
        <v>7.45</v>
      </c>
      <c r="I27" s="240">
        <v>9</v>
      </c>
      <c r="J27" s="294" t="s">
        <v>937</v>
      </c>
      <c r="K27" s="238">
        <f t="shared" si="1"/>
        <v>1.7999999999999998</v>
      </c>
      <c r="L27" s="295">
        <v>50</v>
      </c>
      <c r="M27" s="296">
        <f t="shared" si="2"/>
        <v>4989.9999999999991</v>
      </c>
      <c r="N27" s="238">
        <v>2800</v>
      </c>
      <c r="O27" s="294" t="s">
        <v>544</v>
      </c>
      <c r="P27" s="292">
        <v>45540</v>
      </c>
      <c r="R27" s="341"/>
      <c r="S27" s="341"/>
      <c r="T27" s="342"/>
      <c r="U27" s="341"/>
      <c r="V27" s="342"/>
      <c r="W27" s="341"/>
      <c r="X27" s="342"/>
      <c r="Y27" s="341"/>
      <c r="Z27" s="342"/>
      <c r="AA27" s="341"/>
      <c r="AB27" s="342"/>
      <c r="AC27" s="341"/>
      <c r="AD27" s="342"/>
      <c r="AE27" s="341"/>
      <c r="AF27" s="342"/>
      <c r="AG27" s="343"/>
      <c r="AH27" s="344"/>
      <c r="AI27" s="344"/>
      <c r="AJ27" s="345"/>
      <c r="AK27" s="345"/>
      <c r="AL27" s="345"/>
    </row>
    <row r="28" spans="1:38" s="234" customFormat="1" ht="14.4">
      <c r="A28" s="274">
        <v>7</v>
      </c>
      <c r="B28" s="290">
        <v>45540</v>
      </c>
      <c r="C28" s="291"/>
      <c r="D28" s="291" t="s">
        <v>938</v>
      </c>
      <c r="E28" s="274" t="s">
        <v>553</v>
      </c>
      <c r="F28" s="274">
        <v>315</v>
      </c>
      <c r="G28" s="274">
        <v>250</v>
      </c>
      <c r="H28" s="274">
        <v>242.5</v>
      </c>
      <c r="I28" s="274">
        <v>420</v>
      </c>
      <c r="J28" s="287" t="s">
        <v>946</v>
      </c>
      <c r="K28" s="273">
        <f t="shared" si="1"/>
        <v>-72.5</v>
      </c>
      <c r="L28" s="288">
        <v>50</v>
      </c>
      <c r="M28" s="289">
        <f t="shared" si="2"/>
        <v>-1137.5</v>
      </c>
      <c r="N28" s="273">
        <v>15</v>
      </c>
      <c r="O28" s="287" t="s">
        <v>554</v>
      </c>
      <c r="P28" s="290">
        <v>45541</v>
      </c>
      <c r="Q28"/>
      <c r="R28" s="54"/>
      <c r="S28" s="54"/>
      <c r="T28" s="37"/>
      <c r="U28" s="54"/>
      <c r="V28" s="37"/>
      <c r="W28" s="54"/>
      <c r="X28" s="37"/>
      <c r="Y28" s="54"/>
      <c r="Z28" s="37"/>
      <c r="AA28" s="54"/>
      <c r="AB28" s="37"/>
      <c r="AC28" s="54"/>
      <c r="AD28" s="37"/>
      <c r="AE28" s="54"/>
      <c r="AF28" s="37"/>
      <c r="AG28" s="233"/>
      <c r="AH28" s="231"/>
      <c r="AI28" s="231"/>
      <c r="AJ28" s="232"/>
      <c r="AK28" s="232"/>
      <c r="AL28" s="232"/>
    </row>
    <row r="29" spans="1:38" s="234" customFormat="1" ht="14.4">
      <c r="A29" s="239">
        <v>8</v>
      </c>
      <c r="B29" s="292">
        <v>45544</v>
      </c>
      <c r="C29" s="293"/>
      <c r="D29" s="293" t="s">
        <v>960</v>
      </c>
      <c r="E29" s="239" t="s">
        <v>553</v>
      </c>
      <c r="F29" s="239">
        <v>152.5</v>
      </c>
      <c r="G29" s="239">
        <v>90</v>
      </c>
      <c r="H29" s="239">
        <v>212.5</v>
      </c>
      <c r="I29" s="239">
        <v>230</v>
      </c>
      <c r="J29" s="294" t="s">
        <v>754</v>
      </c>
      <c r="K29" s="238">
        <f t="shared" si="1"/>
        <v>60</v>
      </c>
      <c r="L29" s="295">
        <v>50</v>
      </c>
      <c r="M29" s="296">
        <f t="shared" si="2"/>
        <v>1450</v>
      </c>
      <c r="N29" s="238">
        <v>25</v>
      </c>
      <c r="O29" s="294" t="s">
        <v>544</v>
      </c>
      <c r="P29" s="292">
        <v>45544</v>
      </c>
      <c r="Q29"/>
      <c r="R29" s="54"/>
      <c r="S29" s="54"/>
      <c r="T29" s="37"/>
      <c r="U29" s="54"/>
      <c r="V29" s="37"/>
      <c r="W29" s="54"/>
      <c r="X29" s="37"/>
      <c r="Y29" s="54"/>
      <c r="Z29" s="37"/>
      <c r="AA29" s="54"/>
      <c r="AB29" s="37"/>
      <c r="AC29" s="54"/>
      <c r="AD29" s="37"/>
      <c r="AE29" s="54"/>
      <c r="AF29" s="37"/>
      <c r="AG29" s="233"/>
      <c r="AH29" s="231"/>
      <c r="AI29" s="231"/>
      <c r="AJ29" s="232"/>
      <c r="AK29" s="232"/>
      <c r="AL29" s="232"/>
    </row>
    <row r="30" spans="1:38" s="234" customFormat="1" ht="14.4">
      <c r="A30" s="239">
        <v>9</v>
      </c>
      <c r="B30" s="292">
        <v>45545</v>
      </c>
      <c r="C30" s="293"/>
      <c r="D30" s="293" t="s">
        <v>972</v>
      </c>
      <c r="E30" s="239" t="s">
        <v>553</v>
      </c>
      <c r="F30" s="239">
        <v>110</v>
      </c>
      <c r="G30" s="239">
        <v>80</v>
      </c>
      <c r="H30" s="239">
        <v>152.5</v>
      </c>
      <c r="I30" s="239">
        <v>180</v>
      </c>
      <c r="J30" s="294" t="s">
        <v>973</v>
      </c>
      <c r="K30" s="238">
        <f t="shared" si="1"/>
        <v>42.5</v>
      </c>
      <c r="L30" s="295">
        <v>50</v>
      </c>
      <c r="M30" s="296">
        <f t="shared" si="2"/>
        <v>1012.5</v>
      </c>
      <c r="N30" s="238">
        <v>25</v>
      </c>
      <c r="O30" s="294" t="s">
        <v>544</v>
      </c>
      <c r="P30" s="292">
        <v>45545</v>
      </c>
      <c r="Q30"/>
      <c r="R30" s="54"/>
      <c r="S30" s="54"/>
      <c r="T30" s="37"/>
      <c r="U30" s="54"/>
      <c r="V30" s="37"/>
      <c r="W30" s="54"/>
      <c r="X30" s="37"/>
      <c r="Y30" s="54"/>
      <c r="Z30" s="37"/>
      <c r="AA30" s="54"/>
      <c r="AB30" s="37"/>
      <c r="AC30" s="54"/>
      <c r="AD30" s="37"/>
      <c r="AE30" s="54"/>
      <c r="AF30" s="37"/>
      <c r="AG30" s="233"/>
      <c r="AH30" s="231"/>
      <c r="AI30" s="231"/>
      <c r="AJ30" s="232"/>
      <c r="AK30" s="232"/>
      <c r="AL30" s="232"/>
    </row>
    <row r="31" spans="1:38" s="234" customFormat="1" ht="14.4">
      <c r="A31" s="274">
        <v>10</v>
      </c>
      <c r="B31" s="290">
        <v>45545</v>
      </c>
      <c r="C31" s="291"/>
      <c r="D31" s="291" t="s">
        <v>974</v>
      </c>
      <c r="E31" s="274" t="s">
        <v>553</v>
      </c>
      <c r="F31" s="274">
        <v>205</v>
      </c>
      <c r="G31" s="274">
        <v>95</v>
      </c>
      <c r="H31" s="274">
        <v>115</v>
      </c>
      <c r="I31" s="274">
        <v>360</v>
      </c>
      <c r="J31" s="287" t="s">
        <v>975</v>
      </c>
      <c r="K31" s="273">
        <f t="shared" si="1"/>
        <v>-90</v>
      </c>
      <c r="L31" s="288">
        <v>50</v>
      </c>
      <c r="M31" s="289">
        <f t="shared" si="2"/>
        <v>-1400</v>
      </c>
      <c r="N31" s="273">
        <v>15</v>
      </c>
      <c r="O31" s="287" t="s">
        <v>554</v>
      </c>
      <c r="P31" s="290">
        <v>45545</v>
      </c>
      <c r="Q31"/>
      <c r="R31" s="54"/>
      <c r="S31" s="54"/>
      <c r="T31" s="37"/>
      <c r="U31" s="54"/>
      <c r="V31" s="37"/>
      <c r="W31" s="54"/>
      <c r="X31" s="37"/>
      <c r="Y31" s="54"/>
      <c r="Z31" s="37"/>
      <c r="AA31" s="54"/>
      <c r="AB31" s="37"/>
      <c r="AC31" s="54"/>
      <c r="AD31" s="37"/>
      <c r="AE31" s="54"/>
      <c r="AF31" s="37"/>
      <c r="AG31" s="233"/>
      <c r="AH31" s="231"/>
      <c r="AI31" s="231"/>
      <c r="AJ31" s="232"/>
      <c r="AK31" s="232"/>
      <c r="AL31" s="232"/>
    </row>
    <row r="32" spans="1:38" s="234" customFormat="1" ht="14.4">
      <c r="A32" s="274">
        <v>11</v>
      </c>
      <c r="B32" s="290">
        <v>45546</v>
      </c>
      <c r="C32" s="291"/>
      <c r="D32" s="291" t="s">
        <v>998</v>
      </c>
      <c r="E32" s="274" t="s">
        <v>553</v>
      </c>
      <c r="F32" s="274">
        <v>15.25</v>
      </c>
      <c r="G32" s="274">
        <v>7</v>
      </c>
      <c r="H32" s="274">
        <v>7</v>
      </c>
      <c r="I32" s="274">
        <v>335</v>
      </c>
      <c r="J32" s="287" t="s">
        <v>1054</v>
      </c>
      <c r="K32" s="273">
        <f t="shared" si="1"/>
        <v>-8.25</v>
      </c>
      <c r="L32" s="288">
        <v>50</v>
      </c>
      <c r="M32" s="289">
        <f t="shared" si="2"/>
        <v>-6650</v>
      </c>
      <c r="N32" s="273">
        <v>800</v>
      </c>
      <c r="O32" s="287" t="s">
        <v>554</v>
      </c>
      <c r="P32" s="290">
        <v>45548</v>
      </c>
      <c r="Q32"/>
      <c r="R32" s="54"/>
      <c r="S32" s="54"/>
      <c r="T32" s="37"/>
      <c r="U32" s="54"/>
      <c r="V32" s="37"/>
      <c r="W32" s="54"/>
      <c r="X32" s="37"/>
      <c r="Y32" s="54"/>
      <c r="Z32" s="37"/>
      <c r="AA32" s="54"/>
      <c r="AB32" s="37"/>
      <c r="AC32" s="54"/>
      <c r="AD32" s="37"/>
      <c r="AE32" s="54"/>
      <c r="AF32" s="37"/>
      <c r="AG32" s="233"/>
      <c r="AH32" s="231"/>
      <c r="AI32" s="231"/>
      <c r="AJ32" s="232"/>
      <c r="AK32" s="232"/>
      <c r="AL32" s="232"/>
    </row>
    <row r="33" spans="1:38" s="234" customFormat="1" ht="14.4">
      <c r="A33" s="239">
        <v>12</v>
      </c>
      <c r="B33" s="292">
        <v>45547</v>
      </c>
      <c r="C33" s="293"/>
      <c r="D33" s="293" t="s">
        <v>1013</v>
      </c>
      <c r="E33" s="239" t="s">
        <v>553</v>
      </c>
      <c r="F33" s="239">
        <v>275</v>
      </c>
      <c r="G33" s="239">
        <v>180</v>
      </c>
      <c r="H33" s="239">
        <v>385</v>
      </c>
      <c r="I33" s="239" t="s">
        <v>1014</v>
      </c>
      <c r="J33" s="294" t="s">
        <v>930</v>
      </c>
      <c r="K33" s="238">
        <f t="shared" si="1"/>
        <v>110</v>
      </c>
      <c r="L33" s="295">
        <v>50</v>
      </c>
      <c r="M33" s="296">
        <f t="shared" si="2"/>
        <v>1600</v>
      </c>
      <c r="N33" s="238">
        <v>15</v>
      </c>
      <c r="O33" s="294" t="s">
        <v>544</v>
      </c>
      <c r="P33" s="292">
        <v>45547</v>
      </c>
      <c r="Q33"/>
      <c r="R33" s="54"/>
      <c r="S33" s="54"/>
      <c r="T33" s="37"/>
      <c r="U33" s="54"/>
      <c r="V33" s="37"/>
      <c r="W33" s="54"/>
      <c r="X33" s="37"/>
      <c r="Y33" s="54"/>
      <c r="Z33" s="37"/>
      <c r="AA33" s="54"/>
      <c r="AB33" s="37"/>
      <c r="AC33" s="54"/>
      <c r="AD33" s="37"/>
      <c r="AE33" s="54"/>
      <c r="AF33" s="37"/>
      <c r="AG33" s="233"/>
      <c r="AH33" s="231"/>
      <c r="AI33" s="231"/>
      <c r="AJ33" s="232"/>
      <c r="AK33" s="232"/>
      <c r="AL33" s="232"/>
    </row>
    <row r="34" spans="1:38" s="234" customFormat="1" ht="14.4">
      <c r="A34" s="333"/>
      <c r="B34" s="335"/>
      <c r="C34" s="334"/>
      <c r="D34" s="334"/>
      <c r="E34" s="333"/>
      <c r="F34" s="333"/>
      <c r="G34" s="333"/>
      <c r="H34" s="333"/>
      <c r="I34" s="337"/>
      <c r="J34" s="337"/>
      <c r="K34" s="333"/>
      <c r="L34" s="338"/>
      <c r="M34" s="339"/>
      <c r="N34" s="333"/>
      <c r="O34" s="337"/>
      <c r="P34" s="335"/>
      <c r="Q34"/>
      <c r="R34" s="54"/>
      <c r="S34" s="54"/>
      <c r="T34" s="37"/>
      <c r="U34" s="54"/>
      <c r="V34" s="37"/>
      <c r="W34" s="54"/>
      <c r="X34" s="37"/>
      <c r="Y34" s="54"/>
      <c r="Z34" s="37"/>
      <c r="AA34" s="54"/>
      <c r="AB34" s="37"/>
      <c r="AC34" s="54"/>
      <c r="AD34" s="37"/>
      <c r="AE34" s="54"/>
      <c r="AF34" s="37"/>
      <c r="AG34" s="233"/>
      <c r="AH34" s="231"/>
      <c r="AI34" s="231"/>
      <c r="AJ34" s="232"/>
      <c r="AK34" s="232"/>
      <c r="AL34" s="232"/>
    </row>
    <row r="35" spans="1:38" s="234" customFormat="1" ht="14.4">
      <c r="A35" s="333"/>
      <c r="B35" s="335"/>
      <c r="C35" s="334"/>
      <c r="D35" s="334"/>
      <c r="E35" s="333"/>
      <c r="F35" s="333"/>
      <c r="G35" s="333"/>
      <c r="H35" s="333"/>
      <c r="I35" s="337"/>
      <c r="J35" s="337"/>
      <c r="K35" s="333"/>
      <c r="L35" s="338"/>
      <c r="M35" s="339"/>
      <c r="N35" s="333"/>
      <c r="O35" s="337"/>
      <c r="P35" s="335"/>
      <c r="Q35"/>
      <c r="R35" s="54"/>
      <c r="S35" s="54"/>
      <c r="T35" s="37"/>
      <c r="U35" s="54"/>
      <c r="V35" s="37"/>
      <c r="W35" s="54"/>
      <c r="X35" s="37"/>
      <c r="Y35" s="54"/>
      <c r="Z35" s="37"/>
      <c r="AA35" s="54"/>
      <c r="AB35" s="37"/>
      <c r="AC35" s="54"/>
      <c r="AD35" s="37"/>
      <c r="AE35" s="54"/>
      <c r="AF35" s="37"/>
      <c r="AG35" s="233"/>
      <c r="AH35" s="231"/>
      <c r="AI35" s="231"/>
      <c r="AJ35" s="232"/>
      <c r="AK35" s="232"/>
      <c r="AL35" s="232"/>
    </row>
    <row r="44" spans="1:38">
      <c r="D44" s="308"/>
    </row>
  </sheetData>
  <hyperlinks>
    <hyperlink ref="M5" location="Main!A1" display="Back To Main Page"/>
    <hyperlink ref="M17" location="Main!A1" display="Back To Main Page"/>
  </hyperlinks>
  <pageMargins left="0.7" right="0.7" top="0.75" bottom="0.75" header="0.3" footer="0.3"/>
  <ignoredErrors>
    <ignoredError sqref="K11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(Equity)</vt:lpstr>
      <vt:lpstr>Call Tracker (F&amp;O)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2024-09-15T14:36:23Z</dcterms:modified>
</cp:coreProperties>
</file>